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lgadigital-my.sharepoint.com/personal/michele_omalley_local_gov_uk/Documents/1 Attachments/OPE docs and logos/"/>
    </mc:Choice>
  </mc:AlternateContent>
  <xr:revisionPtr revIDLastSave="6" documentId="8_{7C747107-A710-44CC-8500-891DD7A03792}" xr6:coauthVersionLast="46" xr6:coauthVersionMax="46" xr10:uidLastSave="{D5714DA6-B46D-420C-8235-67FED1DCAE65}"/>
  <workbookProtection workbookAlgorithmName="SHA-512" workbookHashValue="QZyOE+p3xOBPENcDzG3PF2oK8ml7ymIet/5HbuJWv3aj6PDsH02Ye1OQ+xdVDYoL6X3zvkiBnKdgEO3QBpsKQQ==" workbookSaltValue="gNwLZ3suDZNNKPwX/ALkQQ==" workbookSpinCount="100000" lockStructure="1"/>
  <bookViews>
    <workbookView xWindow="-108" yWindow="-108" windowWidth="23256" windowHeight="12576" firstSheet="11" activeTab="12" xr2:uid="{00000000-000D-0000-FFFF-FFFF00000000}"/>
  </bookViews>
  <sheets>
    <sheet name="A4" sheetId="19" state="hidden" r:id="rId1"/>
    <sheet name="Local_Authority_District__Decem" sheetId="20" state="hidden" r:id="rId2"/>
    <sheet name="LVU Data (old)" sheetId="1" state="hidden" r:id="rId3"/>
    <sheet name="LVU Data by LA" sheetId="15" state="hidden" r:id="rId4"/>
    <sheet name="Indust Agri by LA " sheetId="12" state="hidden" r:id="rId5"/>
    <sheet name="Apr 19 data" sheetId="3" state="hidden" r:id="rId6"/>
    <sheet name="Average-prices-2020-10" sheetId="11" state="hidden" r:id="rId7"/>
    <sheet name="Additionality Grid" sheetId="4" state="hidden" r:id="rId8"/>
    <sheet name="Deflators" sheetId="5" state="hidden" r:id="rId9"/>
    <sheet name="Sheet1" sheetId="6" state="hidden" r:id="rId10"/>
    <sheet name="22122020 deflator update" sheetId="17" state="hidden" r:id="rId11"/>
    <sheet name="Guidance" sheetId="8" r:id="rId12"/>
    <sheet name="Technical Annex" sheetId="16" r:id="rId13"/>
  </sheets>
  <externalReferences>
    <externalReference r:id="rId14"/>
    <externalReference r:id="rId15"/>
  </externalReferences>
  <definedNames>
    <definedName name="_xlnm._FilterDatabase" localSheetId="0" hidden="1">'A4'!$A$5:$C$5</definedName>
    <definedName name="_xlnm._FilterDatabase" localSheetId="2" hidden="1">'LVU Data (old)'!$A$2:$BD$328</definedName>
    <definedName name="_xlnm._FilterDatabase" localSheetId="3" hidden="1">'LVU Data by LA'!$A$2:$AH$328</definedName>
    <definedName name="LA_Table">'[1]I; Local Authorities'!$E$9:$H$335</definedName>
    <definedName name="_xlnm.Print_Area" localSheetId="10">'22122020 deflator update'!$A$53:$G$68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0" roundtripDataSignature="AMtx7mhqSWI+GzsqsyAOqjq00AtyzAr/zw=="/>
    </ext>
  </extLst>
</workbook>
</file>

<file path=xl/calcChain.xml><?xml version="1.0" encoding="utf-8"?>
<calcChain xmlns="http://schemas.openxmlformats.org/spreadsheetml/2006/main">
  <c r="AG317" i="15" l="1"/>
  <c r="AH317" i="15" s="1"/>
  <c r="AG316" i="15"/>
  <c r="AH316" i="15" s="1"/>
  <c r="AG315" i="15"/>
  <c r="AH315" i="15" s="1"/>
  <c r="AG314" i="15"/>
  <c r="AH314" i="15" s="1"/>
  <c r="AG313" i="15"/>
  <c r="AH313" i="15" s="1"/>
  <c r="AG312" i="15"/>
  <c r="AH312" i="15" s="1"/>
  <c r="AG311" i="15"/>
  <c r="AH311" i="15" s="1"/>
  <c r="AG310" i="15"/>
  <c r="AH310" i="15" s="1"/>
  <c r="AH309" i="15"/>
  <c r="AG309" i="15"/>
  <c r="AG308" i="15"/>
  <c r="AH308" i="15" s="1"/>
  <c r="AG307" i="15"/>
  <c r="AH307" i="15" s="1"/>
  <c r="AG306" i="15"/>
  <c r="AH306" i="15" s="1"/>
  <c r="AG305" i="15"/>
  <c r="AH305" i="15" s="1"/>
  <c r="AG304" i="15"/>
  <c r="AH304" i="15" s="1"/>
  <c r="AG303" i="15"/>
  <c r="AH303" i="15" s="1"/>
  <c r="AG302" i="15"/>
  <c r="AH302" i="15" s="1"/>
  <c r="AG301" i="15"/>
  <c r="AH301" i="15" s="1"/>
  <c r="AG300" i="15"/>
  <c r="AH300" i="15" s="1"/>
  <c r="AG299" i="15"/>
  <c r="AH299" i="15" s="1"/>
  <c r="AG298" i="15"/>
  <c r="AH298" i="15" s="1"/>
  <c r="AG297" i="15"/>
  <c r="AH297" i="15" s="1"/>
  <c r="AG296" i="15"/>
  <c r="AH296" i="15" s="1"/>
  <c r="AG295" i="15"/>
  <c r="AH295" i="15" s="1"/>
  <c r="AG294" i="15"/>
  <c r="AH294" i="15" s="1"/>
  <c r="AG293" i="15"/>
  <c r="AH293" i="15" s="1"/>
  <c r="AG292" i="15"/>
  <c r="AH292" i="15" s="1"/>
  <c r="AG291" i="15"/>
  <c r="AH291" i="15" s="1"/>
  <c r="AG290" i="15"/>
  <c r="AH290" i="15" s="1"/>
  <c r="AH289" i="15"/>
  <c r="AG289" i="15"/>
  <c r="AG288" i="15"/>
  <c r="AH288" i="15" s="1"/>
  <c r="AG287" i="15"/>
  <c r="AH287" i="15" s="1"/>
  <c r="AG286" i="15"/>
  <c r="AH286" i="15" s="1"/>
  <c r="AG285" i="15"/>
  <c r="AH285" i="15" s="1"/>
  <c r="AG284" i="15"/>
  <c r="AH284" i="15" s="1"/>
  <c r="AG283" i="15"/>
  <c r="AH283" i="15" s="1"/>
  <c r="AG282" i="15"/>
  <c r="AH282" i="15" s="1"/>
  <c r="AG281" i="15"/>
  <c r="AH281" i="15" s="1"/>
  <c r="AG280" i="15"/>
  <c r="AH280" i="15" s="1"/>
  <c r="AG279" i="15"/>
  <c r="AH279" i="15" s="1"/>
  <c r="AG278" i="15"/>
  <c r="AH278" i="15" s="1"/>
  <c r="AG277" i="15"/>
  <c r="AH277" i="15" s="1"/>
  <c r="AG276" i="15"/>
  <c r="AH276" i="15" s="1"/>
  <c r="AG275" i="15"/>
  <c r="AH275" i="15" s="1"/>
  <c r="AG274" i="15"/>
  <c r="AH274" i="15" s="1"/>
  <c r="AG273" i="15"/>
  <c r="AH273" i="15" s="1"/>
  <c r="AG272" i="15"/>
  <c r="AH272" i="15" s="1"/>
  <c r="AG271" i="15"/>
  <c r="AH271" i="15" s="1"/>
  <c r="AG270" i="15"/>
  <c r="AH270" i="15" s="1"/>
  <c r="AG269" i="15"/>
  <c r="AH269" i="15" s="1"/>
  <c r="AG268" i="15"/>
  <c r="AH268" i="15" s="1"/>
  <c r="AG267" i="15"/>
  <c r="AH267" i="15" s="1"/>
  <c r="AG266" i="15"/>
  <c r="AH266" i="15" s="1"/>
  <c r="AG265" i="15"/>
  <c r="AH265" i="15" s="1"/>
  <c r="AG264" i="15"/>
  <c r="AH264" i="15" s="1"/>
  <c r="AG263" i="15"/>
  <c r="AH263" i="15" s="1"/>
  <c r="AG262" i="15"/>
  <c r="AH262" i="15" s="1"/>
  <c r="AG261" i="15"/>
  <c r="AH261" i="15" s="1"/>
  <c r="AG260" i="15"/>
  <c r="AH260" i="15" s="1"/>
  <c r="AG259" i="15"/>
  <c r="AH259" i="15" s="1"/>
  <c r="AG258" i="15"/>
  <c r="AH258" i="15" s="1"/>
  <c r="AG257" i="15"/>
  <c r="AH257" i="15" s="1"/>
  <c r="AG256" i="15"/>
  <c r="AH256" i="15" s="1"/>
  <c r="AG255" i="15"/>
  <c r="AH255" i="15" s="1"/>
  <c r="AG254" i="15"/>
  <c r="AH254" i="15" s="1"/>
  <c r="AG253" i="15"/>
  <c r="AH253" i="15" s="1"/>
  <c r="AG252" i="15"/>
  <c r="AH252" i="15" s="1"/>
  <c r="AG251" i="15"/>
  <c r="AH251" i="15" s="1"/>
  <c r="AG250" i="15"/>
  <c r="AH250" i="15" s="1"/>
  <c r="AG249" i="15"/>
  <c r="AH249" i="15" s="1"/>
  <c r="AG248" i="15"/>
  <c r="AH248" i="15" s="1"/>
  <c r="AG247" i="15"/>
  <c r="AH247" i="15" s="1"/>
  <c r="AG246" i="15"/>
  <c r="AH246" i="15" s="1"/>
  <c r="AG245" i="15"/>
  <c r="AH245" i="15" s="1"/>
  <c r="AG244" i="15"/>
  <c r="AH244" i="15" s="1"/>
  <c r="AG243" i="15"/>
  <c r="AH243" i="15" s="1"/>
  <c r="AG242" i="15"/>
  <c r="AH242" i="15" s="1"/>
  <c r="AG241" i="15"/>
  <c r="AH241" i="15" s="1"/>
  <c r="AG240" i="15"/>
  <c r="AH240" i="15" s="1"/>
  <c r="AG239" i="15"/>
  <c r="AH239" i="15" s="1"/>
  <c r="AG238" i="15"/>
  <c r="AH238" i="15" s="1"/>
  <c r="AG237" i="15"/>
  <c r="AH237" i="15" s="1"/>
  <c r="AG236" i="15"/>
  <c r="AH236" i="15" s="1"/>
  <c r="AG235" i="15"/>
  <c r="AH235" i="15" s="1"/>
  <c r="AG234" i="15"/>
  <c r="AH234" i="15" s="1"/>
  <c r="AG233" i="15"/>
  <c r="AH233" i="15" s="1"/>
  <c r="AG232" i="15"/>
  <c r="AH232" i="15" s="1"/>
  <c r="AG231" i="15"/>
  <c r="AH231" i="15" s="1"/>
  <c r="AG230" i="15"/>
  <c r="AH230" i="15" s="1"/>
  <c r="AG229" i="15"/>
  <c r="AH229" i="15" s="1"/>
  <c r="AG228" i="15"/>
  <c r="AH228" i="15" s="1"/>
  <c r="AG227" i="15"/>
  <c r="AH227" i="15" s="1"/>
  <c r="AG226" i="15"/>
  <c r="AH226" i="15" s="1"/>
  <c r="AG225" i="15"/>
  <c r="AH225" i="15" s="1"/>
  <c r="AG224" i="15"/>
  <c r="AH224" i="15" s="1"/>
  <c r="AG223" i="15"/>
  <c r="AH223" i="15" s="1"/>
  <c r="AG222" i="15"/>
  <c r="AH222" i="15" s="1"/>
  <c r="AG221" i="15"/>
  <c r="AH221" i="15" s="1"/>
  <c r="AG220" i="15"/>
  <c r="AH220" i="15" s="1"/>
  <c r="AG219" i="15"/>
  <c r="AH219" i="15" s="1"/>
  <c r="AG218" i="15"/>
  <c r="AH218" i="15" s="1"/>
  <c r="AG217" i="15"/>
  <c r="AH217" i="15" s="1"/>
  <c r="AG216" i="15"/>
  <c r="AH216" i="15" s="1"/>
  <c r="AG215" i="15"/>
  <c r="AH215" i="15" s="1"/>
  <c r="AG214" i="15"/>
  <c r="AH214" i="15" s="1"/>
  <c r="AG213" i="15"/>
  <c r="AH213" i="15" s="1"/>
  <c r="AG212" i="15"/>
  <c r="AH212" i="15" s="1"/>
  <c r="AG211" i="15"/>
  <c r="AH211" i="15" s="1"/>
  <c r="AG210" i="15"/>
  <c r="AH210" i="15" s="1"/>
  <c r="AG209" i="15"/>
  <c r="AH209" i="15" s="1"/>
  <c r="AG208" i="15"/>
  <c r="AH208" i="15" s="1"/>
  <c r="AG207" i="15"/>
  <c r="AH207" i="15" s="1"/>
  <c r="AG206" i="15"/>
  <c r="AH206" i="15" s="1"/>
  <c r="AG205" i="15"/>
  <c r="AH205" i="15" s="1"/>
  <c r="AG204" i="15"/>
  <c r="AH204" i="15" s="1"/>
  <c r="AG203" i="15"/>
  <c r="AH203" i="15" s="1"/>
  <c r="AG202" i="15"/>
  <c r="AH202" i="15" s="1"/>
  <c r="AG201" i="15"/>
  <c r="AH201" i="15" s="1"/>
  <c r="AG200" i="15"/>
  <c r="AH200" i="15" s="1"/>
  <c r="AG199" i="15"/>
  <c r="AH199" i="15" s="1"/>
  <c r="AG198" i="15"/>
  <c r="AH198" i="15" s="1"/>
  <c r="AG197" i="15"/>
  <c r="AH197" i="15" s="1"/>
  <c r="AG196" i="15"/>
  <c r="AH196" i="15" s="1"/>
  <c r="AG195" i="15"/>
  <c r="AH195" i="15" s="1"/>
  <c r="AG194" i="15"/>
  <c r="AH194" i="15" s="1"/>
  <c r="AG193" i="15"/>
  <c r="AH193" i="15" s="1"/>
  <c r="AG192" i="15"/>
  <c r="AH192" i="15" s="1"/>
  <c r="AG191" i="15"/>
  <c r="AH191" i="15" s="1"/>
  <c r="AG190" i="15"/>
  <c r="AH190" i="15" s="1"/>
  <c r="AG189" i="15"/>
  <c r="AH189" i="15" s="1"/>
  <c r="AG188" i="15"/>
  <c r="AH188" i="15" s="1"/>
  <c r="AG187" i="15"/>
  <c r="AH187" i="15" s="1"/>
  <c r="AG186" i="15"/>
  <c r="AH186" i="15" s="1"/>
  <c r="AG185" i="15"/>
  <c r="AH185" i="15" s="1"/>
  <c r="AG184" i="15"/>
  <c r="AH184" i="15" s="1"/>
  <c r="AG183" i="15"/>
  <c r="AH183" i="15" s="1"/>
  <c r="AG182" i="15"/>
  <c r="AH182" i="15" s="1"/>
  <c r="AG181" i="15"/>
  <c r="AH181" i="15" s="1"/>
  <c r="AG180" i="15"/>
  <c r="AH180" i="15" s="1"/>
  <c r="AG179" i="15"/>
  <c r="AH179" i="15" s="1"/>
  <c r="AG178" i="15"/>
  <c r="AH178" i="15" s="1"/>
  <c r="AG177" i="15"/>
  <c r="AH177" i="15" s="1"/>
  <c r="AG176" i="15"/>
  <c r="AH176" i="15" s="1"/>
  <c r="AG175" i="15"/>
  <c r="AH175" i="15" s="1"/>
  <c r="AG174" i="15"/>
  <c r="AH174" i="15" s="1"/>
  <c r="AG173" i="15"/>
  <c r="AH173" i="15" s="1"/>
  <c r="AG172" i="15"/>
  <c r="AH172" i="15" s="1"/>
  <c r="AG171" i="15"/>
  <c r="AH171" i="15" s="1"/>
  <c r="AG170" i="15"/>
  <c r="AH170" i="15" s="1"/>
  <c r="AG169" i="15"/>
  <c r="AH169" i="15" s="1"/>
  <c r="AG168" i="15"/>
  <c r="AH168" i="15" s="1"/>
  <c r="AG167" i="15"/>
  <c r="AH167" i="15" s="1"/>
  <c r="AG166" i="15"/>
  <c r="AH166" i="15" s="1"/>
  <c r="AG165" i="15"/>
  <c r="AH165" i="15" s="1"/>
  <c r="AG164" i="15"/>
  <c r="AH164" i="15" s="1"/>
  <c r="AG163" i="15"/>
  <c r="AH163" i="15" s="1"/>
  <c r="AG162" i="15"/>
  <c r="AH162" i="15" s="1"/>
  <c r="AG161" i="15"/>
  <c r="AH161" i="15" s="1"/>
  <c r="AG160" i="15"/>
  <c r="AH160" i="15" s="1"/>
  <c r="AG159" i="15"/>
  <c r="AH159" i="15" s="1"/>
  <c r="AG158" i="15"/>
  <c r="AH158" i="15" s="1"/>
  <c r="AG157" i="15"/>
  <c r="AH157" i="15" s="1"/>
  <c r="AG156" i="15"/>
  <c r="AH156" i="15" s="1"/>
  <c r="AG155" i="15"/>
  <c r="AH155" i="15" s="1"/>
  <c r="AG154" i="15"/>
  <c r="AH154" i="15" s="1"/>
  <c r="AG153" i="15"/>
  <c r="AH153" i="15" s="1"/>
  <c r="AG152" i="15"/>
  <c r="AH152" i="15" s="1"/>
  <c r="AG151" i="15"/>
  <c r="AH151" i="15" s="1"/>
  <c r="AG150" i="15"/>
  <c r="AH150" i="15" s="1"/>
  <c r="AG149" i="15"/>
  <c r="AH149" i="15" s="1"/>
  <c r="AG148" i="15"/>
  <c r="AH148" i="15" s="1"/>
  <c r="AG147" i="15"/>
  <c r="AH147" i="15" s="1"/>
  <c r="AG146" i="15"/>
  <c r="AH146" i="15" s="1"/>
  <c r="AG145" i="15"/>
  <c r="AH145" i="15" s="1"/>
  <c r="AG144" i="15"/>
  <c r="AH144" i="15" s="1"/>
  <c r="AG143" i="15"/>
  <c r="AH143" i="15" s="1"/>
  <c r="AG142" i="15"/>
  <c r="AH142" i="15" s="1"/>
  <c r="AG141" i="15"/>
  <c r="AH141" i="15" s="1"/>
  <c r="AG140" i="15"/>
  <c r="AH140" i="15" s="1"/>
  <c r="AG139" i="15"/>
  <c r="AH139" i="15" s="1"/>
  <c r="AG138" i="15"/>
  <c r="AH138" i="15" s="1"/>
  <c r="AG137" i="15"/>
  <c r="AH137" i="15" s="1"/>
  <c r="AG136" i="15"/>
  <c r="AH136" i="15" s="1"/>
  <c r="AG135" i="15"/>
  <c r="AH135" i="15" s="1"/>
  <c r="AG134" i="15"/>
  <c r="AH134" i="15" s="1"/>
  <c r="AG133" i="15"/>
  <c r="AH133" i="15" s="1"/>
  <c r="AG132" i="15"/>
  <c r="AH132" i="15" s="1"/>
  <c r="AG131" i="15"/>
  <c r="AH131" i="15" s="1"/>
  <c r="AG130" i="15"/>
  <c r="AH130" i="15" s="1"/>
  <c r="AG129" i="15"/>
  <c r="AH129" i="15" s="1"/>
  <c r="AG128" i="15"/>
  <c r="AH128" i="15" s="1"/>
  <c r="AG127" i="15"/>
  <c r="AH127" i="15" s="1"/>
  <c r="AG126" i="15"/>
  <c r="AH126" i="15" s="1"/>
  <c r="AG125" i="15"/>
  <c r="AH125" i="15" s="1"/>
  <c r="AG124" i="15"/>
  <c r="AH124" i="15" s="1"/>
  <c r="AG123" i="15"/>
  <c r="AH123" i="15" s="1"/>
  <c r="AG122" i="15"/>
  <c r="AH122" i="15" s="1"/>
  <c r="AG121" i="15"/>
  <c r="AH121" i="15" s="1"/>
  <c r="AG120" i="15"/>
  <c r="AH120" i="15" s="1"/>
  <c r="AG119" i="15"/>
  <c r="AH119" i="15" s="1"/>
  <c r="AG118" i="15"/>
  <c r="AH118" i="15" s="1"/>
  <c r="AG117" i="15"/>
  <c r="AH117" i="15" s="1"/>
  <c r="AG116" i="15"/>
  <c r="AH116" i="15" s="1"/>
  <c r="AG115" i="15"/>
  <c r="AH115" i="15" s="1"/>
  <c r="AG114" i="15"/>
  <c r="AH114" i="15" s="1"/>
  <c r="AG113" i="15"/>
  <c r="AH113" i="15" s="1"/>
  <c r="AG112" i="15"/>
  <c r="AH112" i="15" s="1"/>
  <c r="AG111" i="15"/>
  <c r="AH111" i="15" s="1"/>
  <c r="AG110" i="15"/>
  <c r="AH110" i="15" s="1"/>
  <c r="AG109" i="15"/>
  <c r="AH109" i="15" s="1"/>
  <c r="AG108" i="15"/>
  <c r="AH108" i="15" s="1"/>
  <c r="AG107" i="15"/>
  <c r="AH107" i="15" s="1"/>
  <c r="AG106" i="15"/>
  <c r="AH106" i="15" s="1"/>
  <c r="AG105" i="15"/>
  <c r="AH105" i="15" s="1"/>
  <c r="AG104" i="15"/>
  <c r="AH104" i="15" s="1"/>
  <c r="AG103" i="15"/>
  <c r="AH103" i="15" s="1"/>
  <c r="AG102" i="15"/>
  <c r="AH102" i="15" s="1"/>
  <c r="AG101" i="15"/>
  <c r="AH101" i="15" s="1"/>
  <c r="AG100" i="15"/>
  <c r="AH100" i="15" s="1"/>
  <c r="AG99" i="15"/>
  <c r="AH99" i="15" s="1"/>
  <c r="AG98" i="15"/>
  <c r="AH98" i="15" s="1"/>
  <c r="AG97" i="15"/>
  <c r="AH97" i="15" s="1"/>
  <c r="AG96" i="15"/>
  <c r="AH96" i="15" s="1"/>
  <c r="AG95" i="15"/>
  <c r="AH95" i="15" s="1"/>
  <c r="AG94" i="15"/>
  <c r="AH94" i="15" s="1"/>
  <c r="AG93" i="15"/>
  <c r="AH93" i="15" s="1"/>
  <c r="AG92" i="15"/>
  <c r="AH92" i="15" s="1"/>
  <c r="AG91" i="15"/>
  <c r="AH91" i="15" s="1"/>
  <c r="AG90" i="15"/>
  <c r="AH90" i="15" s="1"/>
  <c r="AG89" i="15"/>
  <c r="AH89" i="15" s="1"/>
  <c r="AG88" i="15"/>
  <c r="AH88" i="15" s="1"/>
  <c r="AG87" i="15"/>
  <c r="AH87" i="15" s="1"/>
  <c r="AG86" i="15"/>
  <c r="AH86" i="15" s="1"/>
  <c r="AG85" i="15"/>
  <c r="AH85" i="15" s="1"/>
  <c r="AG84" i="15"/>
  <c r="AH84" i="15" s="1"/>
  <c r="AG83" i="15"/>
  <c r="AH83" i="15" s="1"/>
  <c r="AG82" i="15"/>
  <c r="AH82" i="15" s="1"/>
  <c r="AG81" i="15"/>
  <c r="AH81" i="15" s="1"/>
  <c r="AG80" i="15"/>
  <c r="AH80" i="15" s="1"/>
  <c r="AG79" i="15"/>
  <c r="AH79" i="15" s="1"/>
  <c r="AG78" i="15"/>
  <c r="AH78" i="15" s="1"/>
  <c r="AG77" i="15"/>
  <c r="AH77" i="15" s="1"/>
  <c r="AG76" i="15"/>
  <c r="AH76" i="15" s="1"/>
  <c r="AG75" i="15"/>
  <c r="AH75" i="15" s="1"/>
  <c r="AG74" i="15"/>
  <c r="AH74" i="15" s="1"/>
  <c r="AG73" i="15"/>
  <c r="AH73" i="15" s="1"/>
  <c r="AG72" i="15"/>
  <c r="AH72" i="15" s="1"/>
  <c r="AG71" i="15"/>
  <c r="AH71" i="15" s="1"/>
  <c r="AG70" i="15"/>
  <c r="AH70" i="15" s="1"/>
  <c r="AG69" i="15"/>
  <c r="AH69" i="15" s="1"/>
  <c r="AG68" i="15"/>
  <c r="AH68" i="15" s="1"/>
  <c r="AG67" i="15"/>
  <c r="AH67" i="15" s="1"/>
  <c r="AG66" i="15"/>
  <c r="AH66" i="15" s="1"/>
  <c r="AG65" i="15"/>
  <c r="AH65" i="15" s="1"/>
  <c r="AG64" i="15"/>
  <c r="AH64" i="15" s="1"/>
  <c r="AG63" i="15"/>
  <c r="AH63" i="15" s="1"/>
  <c r="AG62" i="15"/>
  <c r="AH62" i="15" s="1"/>
  <c r="AG61" i="15"/>
  <c r="AH61" i="15" s="1"/>
  <c r="AG60" i="15"/>
  <c r="AH60" i="15" s="1"/>
  <c r="AG59" i="15"/>
  <c r="AH59" i="15" s="1"/>
  <c r="AG58" i="15"/>
  <c r="AH58" i="15" s="1"/>
  <c r="AG57" i="15"/>
  <c r="AH57" i="15" s="1"/>
  <c r="AG56" i="15"/>
  <c r="AH56" i="15" s="1"/>
  <c r="AG55" i="15"/>
  <c r="AH55" i="15" s="1"/>
  <c r="AG54" i="15"/>
  <c r="AH54" i="15" s="1"/>
  <c r="AG53" i="15"/>
  <c r="AH53" i="15" s="1"/>
  <c r="AG52" i="15"/>
  <c r="AH52" i="15" s="1"/>
  <c r="AG51" i="15"/>
  <c r="AH51" i="15" s="1"/>
  <c r="AG50" i="15"/>
  <c r="AH50" i="15" s="1"/>
  <c r="AG49" i="15"/>
  <c r="AH49" i="15" s="1"/>
  <c r="AG48" i="15"/>
  <c r="AH48" i="15" s="1"/>
  <c r="AG47" i="15"/>
  <c r="AH47" i="15" s="1"/>
  <c r="AG46" i="15"/>
  <c r="AH46" i="15" s="1"/>
  <c r="AG45" i="15"/>
  <c r="AH45" i="15" s="1"/>
  <c r="AG44" i="15"/>
  <c r="AH44" i="15" s="1"/>
  <c r="AG43" i="15"/>
  <c r="AH43" i="15" s="1"/>
  <c r="AG42" i="15"/>
  <c r="AH42" i="15" s="1"/>
  <c r="AG41" i="15"/>
  <c r="AH41" i="15" s="1"/>
  <c r="AG40" i="15"/>
  <c r="AH40" i="15" s="1"/>
  <c r="AG39" i="15"/>
  <c r="AH39" i="15" s="1"/>
  <c r="AG38" i="15"/>
  <c r="AH38" i="15" s="1"/>
  <c r="AG37" i="15"/>
  <c r="AH37" i="15" s="1"/>
  <c r="AG36" i="15"/>
  <c r="AH36" i="15" s="1"/>
  <c r="AG35" i="15"/>
  <c r="AH35" i="15" s="1"/>
  <c r="AG34" i="15"/>
  <c r="AH34" i="15" s="1"/>
  <c r="AG33" i="15"/>
  <c r="AH33" i="15" s="1"/>
  <c r="AG32" i="15"/>
  <c r="AH32" i="15" s="1"/>
  <c r="AG31" i="15"/>
  <c r="AH31" i="15" s="1"/>
  <c r="AG30" i="15"/>
  <c r="AH30" i="15" s="1"/>
  <c r="AG29" i="15"/>
  <c r="AH29" i="15" s="1"/>
  <c r="AG28" i="15"/>
  <c r="AH28" i="15" s="1"/>
  <c r="AG27" i="15"/>
  <c r="AH27" i="15" s="1"/>
  <c r="AG26" i="15"/>
  <c r="AH26" i="15" s="1"/>
  <c r="AG25" i="15"/>
  <c r="AH25" i="15" s="1"/>
  <c r="AG24" i="15"/>
  <c r="AH24" i="15" s="1"/>
  <c r="AG23" i="15"/>
  <c r="AH23" i="15" s="1"/>
  <c r="AG22" i="15"/>
  <c r="AH22" i="15" s="1"/>
  <c r="AG21" i="15"/>
  <c r="AH21" i="15" s="1"/>
  <c r="AG20" i="15"/>
  <c r="AH20" i="15" s="1"/>
  <c r="AG19" i="15"/>
  <c r="AH19" i="15" s="1"/>
  <c r="AG18" i="15"/>
  <c r="AH18" i="15" s="1"/>
  <c r="AG17" i="15"/>
  <c r="AH17" i="15" s="1"/>
  <c r="AG16" i="15"/>
  <c r="AH16" i="15" s="1"/>
  <c r="AG15" i="15"/>
  <c r="AH15" i="15" s="1"/>
  <c r="AG14" i="15"/>
  <c r="AH14" i="15" s="1"/>
  <c r="AG13" i="15"/>
  <c r="AH13" i="15" s="1"/>
  <c r="AG12" i="15"/>
  <c r="AH12" i="15" s="1"/>
  <c r="AG11" i="15"/>
  <c r="AH11" i="15" s="1"/>
  <c r="AG10" i="15"/>
  <c r="AH10" i="15" s="1"/>
  <c r="AG9" i="15"/>
  <c r="AH9" i="15" s="1"/>
  <c r="AG8" i="15"/>
  <c r="AH8" i="15" s="1"/>
  <c r="AG7" i="15"/>
  <c r="AH7" i="15" s="1"/>
  <c r="AG6" i="15"/>
  <c r="AH6" i="15" s="1"/>
  <c r="AG5" i="15"/>
  <c r="AH5" i="15" s="1"/>
  <c r="AG4" i="15"/>
  <c r="AH4" i="15" s="1"/>
  <c r="D39" i="16"/>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F79" i="16" l="1"/>
  <c r="I79" i="16" l="1"/>
  <c r="I2" i="12" l="1"/>
  <c r="H2" i="12"/>
  <c r="I253" i="12" l="1"/>
  <c r="H253" i="12"/>
  <c r="I242" i="12"/>
  <c r="H242" i="12"/>
  <c r="I236" i="12"/>
  <c r="H236" i="12"/>
  <c r="I177" i="12"/>
  <c r="H177" i="12"/>
  <c r="D40" i="16" l="1"/>
  <c r="G57" i="16" l="1"/>
  <c r="E57" i="16"/>
  <c r="B3" i="11" l="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2" i="11"/>
  <c r="D88" i="16" l="1"/>
  <c r="D90" i="16" s="1"/>
  <c r="H79" i="16" l="1"/>
  <c r="C73" i="17"/>
  <c r="C74" i="17" s="1"/>
  <c r="C75" i="17" s="1"/>
  <c r="C76" i="17" s="1"/>
  <c r="C77" i="17" s="1"/>
  <c r="C78" i="17" s="1"/>
  <c r="C79" i="17" s="1"/>
  <c r="C80" i="17" s="1"/>
  <c r="C81" i="17" s="1"/>
  <c r="C82" i="17" s="1"/>
  <c r="C83" i="17" s="1"/>
  <c r="C84" i="17" s="1"/>
  <c r="C85" i="17" s="1"/>
  <c r="C86" i="17" s="1"/>
  <c r="C87" i="17" s="1"/>
  <c r="C88" i="17" s="1"/>
  <c r="C89" i="17" s="1"/>
  <c r="C90" i="17" s="1"/>
  <c r="C91" i="17" s="1"/>
  <c r="C92" i="17" s="1"/>
  <c r="C93" i="17" s="1"/>
  <c r="C94" i="17" s="1"/>
  <c r="C95" i="17" s="1"/>
  <c r="C96" i="17" s="1"/>
  <c r="C73" i="5"/>
  <c r="G58" i="16" l="1"/>
  <c r="G76" i="16"/>
  <c r="G68" i="16"/>
  <c r="G74" i="16"/>
  <c r="G66" i="16"/>
  <c r="G73" i="16"/>
  <c r="G65" i="16"/>
  <c r="G75" i="16"/>
  <c r="G67" i="16"/>
  <c r="G72" i="16"/>
  <c r="G64" i="16"/>
  <c r="G71" i="16"/>
  <c r="G63" i="16"/>
  <c r="G78" i="16"/>
  <c r="G70" i="16"/>
  <c r="G60" i="16"/>
  <c r="G77" i="16"/>
  <c r="G69" i="16"/>
  <c r="G59" i="16"/>
  <c r="I240" i="12"/>
  <c r="H240" i="12"/>
  <c r="D27" i="16" l="1"/>
  <c r="G79" i="16"/>
  <c r="AF5" i="1" l="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E4" i="1" a="1"/>
  <c r="AE4" i="1" s="1"/>
  <c r="D92" i="16" a="1"/>
  <c r="D92" i="16" s="1"/>
  <c r="E42" i="16"/>
  <c r="D79" i="16"/>
  <c r="E79" i="16"/>
  <c r="D49" i="16"/>
  <c r="J2" i="12" l="1"/>
  <c r="J177" i="12"/>
  <c r="J242" i="12"/>
  <c r="J253" i="12"/>
  <c r="J236" i="12"/>
  <c r="J240" i="12"/>
  <c r="E47" i="16"/>
  <c r="E48" i="16"/>
  <c r="E49" i="16"/>
  <c r="D1" i="15" l="1"/>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7" i="12"/>
  <c r="I238" i="12"/>
  <c r="I239" i="12"/>
  <c r="I241" i="12"/>
  <c r="I243" i="12"/>
  <c r="I244" i="12"/>
  <c r="I245" i="12"/>
  <c r="I246" i="12"/>
  <c r="I247" i="12"/>
  <c r="I248" i="12"/>
  <c r="I249" i="12"/>
  <c r="I250" i="12"/>
  <c r="I251" i="12"/>
  <c r="I252"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 i="12"/>
  <c r="I4" i="12"/>
  <c r="I5" i="12"/>
  <c r="I6" i="12"/>
  <c r="I7" i="12"/>
  <c r="I8" i="12"/>
  <c r="I9" i="12"/>
  <c r="I10" i="12"/>
  <c r="I11" i="12"/>
  <c r="I12" i="12"/>
  <c r="I13" i="12"/>
  <c r="I14" i="12"/>
  <c r="I15" i="12"/>
  <c r="I16" i="12"/>
  <c r="I17" i="12"/>
  <c r="I18" i="12"/>
  <c r="H15" i="12"/>
  <c r="J15" i="12" s="1"/>
  <c r="H16" i="12"/>
  <c r="J16" i="12" s="1"/>
  <c r="H17" i="12"/>
  <c r="J17" i="12" s="1"/>
  <c r="H18" i="12"/>
  <c r="H19" i="12"/>
  <c r="J19" i="12" s="1"/>
  <c r="H20" i="12"/>
  <c r="J20" i="12" s="1"/>
  <c r="H21" i="12"/>
  <c r="J21" i="12" s="1"/>
  <c r="F302" i="15" s="1"/>
  <c r="H302" i="15" s="1"/>
  <c r="I302" i="15" s="1"/>
  <c r="J302" i="15" s="1"/>
  <c r="K302" i="15" s="1"/>
  <c r="L302" i="15" s="1"/>
  <c r="M302" i="15" s="1"/>
  <c r="N302" i="15" s="1"/>
  <c r="O302" i="15" s="1"/>
  <c r="P302" i="15" s="1"/>
  <c r="Q302" i="15" s="1"/>
  <c r="R302" i="15" s="1"/>
  <c r="S302" i="15" s="1"/>
  <c r="T302" i="15" s="1"/>
  <c r="U302" i="15" s="1"/>
  <c r="V302" i="15" s="1"/>
  <c r="W302" i="15" s="1"/>
  <c r="X302" i="15" s="1"/>
  <c r="Y302" i="15" s="1"/>
  <c r="Z302" i="15" s="1"/>
  <c r="AA302" i="15" s="1"/>
  <c r="AB302" i="15" s="1"/>
  <c r="AC302" i="15" s="1"/>
  <c r="AD302" i="15" s="1"/>
  <c r="AE302" i="15" s="1"/>
  <c r="H22" i="12"/>
  <c r="J22" i="12" s="1"/>
  <c r="H23" i="12"/>
  <c r="J23" i="12" s="1"/>
  <c r="H24" i="12"/>
  <c r="J24" i="12" s="1"/>
  <c r="H25" i="12"/>
  <c r="J25" i="12" s="1"/>
  <c r="H26" i="12"/>
  <c r="J26" i="12" s="1"/>
  <c r="H27" i="12"/>
  <c r="J27" i="12" s="1"/>
  <c r="H28" i="12"/>
  <c r="J28" i="12" s="1"/>
  <c r="H29" i="12"/>
  <c r="J29" i="12" s="1"/>
  <c r="H30" i="12"/>
  <c r="J30" i="12" s="1"/>
  <c r="H31" i="12"/>
  <c r="J31" i="12" s="1"/>
  <c r="H32" i="12"/>
  <c r="J32" i="12" s="1"/>
  <c r="H33" i="12"/>
  <c r="J33" i="12" s="1"/>
  <c r="H34" i="12"/>
  <c r="J34" i="12" s="1"/>
  <c r="H35" i="12"/>
  <c r="J35" i="12" s="1"/>
  <c r="H36" i="12"/>
  <c r="J36" i="12" s="1"/>
  <c r="H37" i="12"/>
  <c r="J37" i="12" s="1"/>
  <c r="H38" i="12"/>
  <c r="J38" i="12" s="1"/>
  <c r="H39" i="12"/>
  <c r="J39" i="12" s="1"/>
  <c r="H40" i="12"/>
  <c r="J40" i="12" s="1"/>
  <c r="H41" i="12"/>
  <c r="J41" i="12" s="1"/>
  <c r="H42" i="12"/>
  <c r="J42" i="12" s="1"/>
  <c r="H43" i="12"/>
  <c r="J43" i="12" s="1"/>
  <c r="H44" i="12"/>
  <c r="J44" i="12" s="1"/>
  <c r="H45" i="12"/>
  <c r="J45" i="12" s="1"/>
  <c r="H46" i="12"/>
  <c r="J46" i="12" s="1"/>
  <c r="F284" i="15" s="1"/>
  <c r="H284" i="15" s="1"/>
  <c r="I284" i="15" s="1"/>
  <c r="J284" i="15" s="1"/>
  <c r="K284" i="15" s="1"/>
  <c r="L284" i="15" s="1"/>
  <c r="M284" i="15" s="1"/>
  <c r="N284" i="15" s="1"/>
  <c r="O284" i="15" s="1"/>
  <c r="P284" i="15" s="1"/>
  <c r="Q284" i="15" s="1"/>
  <c r="R284" i="15" s="1"/>
  <c r="S284" i="15" s="1"/>
  <c r="T284" i="15" s="1"/>
  <c r="U284" i="15" s="1"/>
  <c r="V284" i="15" s="1"/>
  <c r="W284" i="15" s="1"/>
  <c r="X284" i="15" s="1"/>
  <c r="Y284" i="15" s="1"/>
  <c r="Z284" i="15" s="1"/>
  <c r="AA284" i="15" s="1"/>
  <c r="AB284" i="15" s="1"/>
  <c r="AC284" i="15" s="1"/>
  <c r="AD284" i="15" s="1"/>
  <c r="AE284" i="15" s="1"/>
  <c r="H47" i="12"/>
  <c r="J47" i="12" s="1"/>
  <c r="F292" i="15" s="1"/>
  <c r="H292" i="15" s="1"/>
  <c r="I292" i="15" s="1"/>
  <c r="J292" i="15" s="1"/>
  <c r="K292" i="15" s="1"/>
  <c r="L292" i="15" s="1"/>
  <c r="M292" i="15" s="1"/>
  <c r="N292" i="15" s="1"/>
  <c r="O292" i="15" s="1"/>
  <c r="P292" i="15" s="1"/>
  <c r="Q292" i="15" s="1"/>
  <c r="R292" i="15" s="1"/>
  <c r="S292" i="15" s="1"/>
  <c r="T292" i="15" s="1"/>
  <c r="U292" i="15" s="1"/>
  <c r="V292" i="15" s="1"/>
  <c r="W292" i="15" s="1"/>
  <c r="X292" i="15" s="1"/>
  <c r="Y292" i="15" s="1"/>
  <c r="Z292" i="15" s="1"/>
  <c r="AA292" i="15" s="1"/>
  <c r="AB292" i="15" s="1"/>
  <c r="AC292" i="15" s="1"/>
  <c r="AD292" i="15" s="1"/>
  <c r="AE292" i="15" s="1"/>
  <c r="H48" i="12"/>
  <c r="J48" i="12" s="1"/>
  <c r="F296" i="15" s="1"/>
  <c r="H296" i="15" s="1"/>
  <c r="I296" i="15" s="1"/>
  <c r="J296" i="15" s="1"/>
  <c r="K296" i="15" s="1"/>
  <c r="L296" i="15" s="1"/>
  <c r="M296" i="15" s="1"/>
  <c r="N296" i="15" s="1"/>
  <c r="O296" i="15" s="1"/>
  <c r="P296" i="15" s="1"/>
  <c r="Q296" i="15" s="1"/>
  <c r="R296" i="15" s="1"/>
  <c r="S296" i="15" s="1"/>
  <c r="T296" i="15" s="1"/>
  <c r="U296" i="15" s="1"/>
  <c r="V296" i="15" s="1"/>
  <c r="W296" i="15" s="1"/>
  <c r="X296" i="15" s="1"/>
  <c r="Y296" i="15" s="1"/>
  <c r="Z296" i="15" s="1"/>
  <c r="AA296" i="15" s="1"/>
  <c r="AB296" i="15" s="1"/>
  <c r="AC296" i="15" s="1"/>
  <c r="AD296" i="15" s="1"/>
  <c r="AE296" i="15" s="1"/>
  <c r="H49" i="12"/>
  <c r="J49" i="12" s="1"/>
  <c r="F300" i="15" s="1"/>
  <c r="H300" i="15" s="1"/>
  <c r="I300" i="15" s="1"/>
  <c r="J300" i="15" s="1"/>
  <c r="K300" i="15" s="1"/>
  <c r="L300" i="15" s="1"/>
  <c r="M300" i="15" s="1"/>
  <c r="N300" i="15" s="1"/>
  <c r="O300" i="15" s="1"/>
  <c r="P300" i="15" s="1"/>
  <c r="Q300" i="15" s="1"/>
  <c r="R300" i="15" s="1"/>
  <c r="S300" i="15" s="1"/>
  <c r="T300" i="15" s="1"/>
  <c r="U300" i="15" s="1"/>
  <c r="V300" i="15" s="1"/>
  <c r="W300" i="15" s="1"/>
  <c r="X300" i="15" s="1"/>
  <c r="Y300" i="15" s="1"/>
  <c r="Z300" i="15" s="1"/>
  <c r="AA300" i="15" s="1"/>
  <c r="AB300" i="15" s="1"/>
  <c r="AC300" i="15" s="1"/>
  <c r="AD300" i="15" s="1"/>
  <c r="AE300" i="15" s="1"/>
  <c r="H50" i="12"/>
  <c r="J50" i="12" s="1"/>
  <c r="H51" i="12"/>
  <c r="J51" i="12" s="1"/>
  <c r="H52" i="12"/>
  <c r="J52" i="12" s="1"/>
  <c r="H53" i="12"/>
  <c r="J53" i="12" s="1"/>
  <c r="H54" i="12"/>
  <c r="J54" i="12" s="1"/>
  <c r="F25" i="15" s="1"/>
  <c r="H25" i="15" s="1"/>
  <c r="I25" i="15" s="1"/>
  <c r="J25" i="15" s="1"/>
  <c r="K25" i="15" s="1"/>
  <c r="L25" i="15" s="1"/>
  <c r="M25" i="15" s="1"/>
  <c r="N25" i="15" s="1"/>
  <c r="O25" i="15" s="1"/>
  <c r="P25" i="15" s="1"/>
  <c r="Q25" i="15" s="1"/>
  <c r="R25" i="15" s="1"/>
  <c r="S25" i="15" s="1"/>
  <c r="T25" i="15" s="1"/>
  <c r="U25" i="15" s="1"/>
  <c r="V25" i="15" s="1"/>
  <c r="W25" i="15" s="1"/>
  <c r="X25" i="15" s="1"/>
  <c r="Y25" i="15" s="1"/>
  <c r="Z25" i="15" s="1"/>
  <c r="AA25" i="15" s="1"/>
  <c r="AB25" i="15" s="1"/>
  <c r="AC25" i="15" s="1"/>
  <c r="AD25" i="15" s="1"/>
  <c r="AE25" i="15" s="1"/>
  <c r="H55" i="12"/>
  <c r="J55" i="12" s="1"/>
  <c r="H56" i="12"/>
  <c r="J56" i="12" s="1"/>
  <c r="H57" i="12"/>
  <c r="J57" i="12" s="1"/>
  <c r="H58" i="12"/>
  <c r="J58" i="12" s="1"/>
  <c r="H59" i="12"/>
  <c r="J59" i="12" s="1"/>
  <c r="H60" i="12"/>
  <c r="J60" i="12" s="1"/>
  <c r="H61" i="12"/>
  <c r="J61" i="12" s="1"/>
  <c r="H62" i="12"/>
  <c r="J62" i="12" s="1"/>
  <c r="H63" i="12"/>
  <c r="J63" i="12" s="1"/>
  <c r="H64" i="12"/>
  <c r="J64" i="12" s="1"/>
  <c r="H65" i="12"/>
  <c r="J65" i="12" s="1"/>
  <c r="H66" i="12"/>
  <c r="J66" i="12" s="1"/>
  <c r="H67" i="12"/>
  <c r="J67" i="12" s="1"/>
  <c r="H68" i="12"/>
  <c r="J68" i="12" s="1"/>
  <c r="H69" i="12"/>
  <c r="J69" i="12" s="1"/>
  <c r="H70" i="12"/>
  <c r="J70" i="12" s="1"/>
  <c r="H71" i="12"/>
  <c r="J71" i="12" s="1"/>
  <c r="H72" i="12"/>
  <c r="J72" i="12" s="1"/>
  <c r="H73" i="12"/>
  <c r="J73" i="12" s="1"/>
  <c r="H74" i="12"/>
  <c r="J74" i="12" s="1"/>
  <c r="H75" i="12"/>
  <c r="J75" i="12" s="1"/>
  <c r="H76" i="12"/>
  <c r="J76" i="12" s="1"/>
  <c r="H77" i="12"/>
  <c r="J77" i="12" s="1"/>
  <c r="H78" i="12"/>
  <c r="J78" i="12" s="1"/>
  <c r="H79" i="12"/>
  <c r="J79" i="12" s="1"/>
  <c r="H80" i="12"/>
  <c r="J80" i="12" s="1"/>
  <c r="H81" i="12"/>
  <c r="J81" i="12" s="1"/>
  <c r="H82" i="12"/>
  <c r="J82" i="12" s="1"/>
  <c r="H83" i="12"/>
  <c r="J83" i="12" s="1"/>
  <c r="H84" i="12"/>
  <c r="J84" i="12" s="1"/>
  <c r="H85" i="12"/>
  <c r="J85" i="12" s="1"/>
  <c r="H86" i="12"/>
  <c r="J86" i="12" s="1"/>
  <c r="F295" i="15" s="1"/>
  <c r="H295" i="15" s="1"/>
  <c r="I295" i="15" s="1"/>
  <c r="J295" i="15" s="1"/>
  <c r="K295" i="15" s="1"/>
  <c r="L295" i="15" s="1"/>
  <c r="M295" i="15" s="1"/>
  <c r="N295" i="15" s="1"/>
  <c r="O295" i="15" s="1"/>
  <c r="P295" i="15" s="1"/>
  <c r="Q295" i="15" s="1"/>
  <c r="R295" i="15" s="1"/>
  <c r="S295" i="15" s="1"/>
  <c r="T295" i="15" s="1"/>
  <c r="U295" i="15" s="1"/>
  <c r="V295" i="15" s="1"/>
  <c r="W295" i="15" s="1"/>
  <c r="X295" i="15" s="1"/>
  <c r="Y295" i="15" s="1"/>
  <c r="Z295" i="15" s="1"/>
  <c r="AA295" i="15" s="1"/>
  <c r="AB295" i="15" s="1"/>
  <c r="AC295" i="15" s="1"/>
  <c r="AD295" i="15" s="1"/>
  <c r="AE295" i="15" s="1"/>
  <c r="H87" i="12"/>
  <c r="J87" i="12" s="1"/>
  <c r="H88" i="12"/>
  <c r="J88" i="12" s="1"/>
  <c r="H89" i="12"/>
  <c r="J89" i="12" s="1"/>
  <c r="H90" i="12"/>
  <c r="J90" i="12" s="1"/>
  <c r="H91" i="12"/>
  <c r="J91" i="12" s="1"/>
  <c r="F38" i="15" s="1"/>
  <c r="H38" i="15" s="1"/>
  <c r="I38" i="15" s="1"/>
  <c r="J38" i="15" s="1"/>
  <c r="K38" i="15" s="1"/>
  <c r="L38" i="15" s="1"/>
  <c r="M38" i="15" s="1"/>
  <c r="N38" i="15" s="1"/>
  <c r="O38" i="15" s="1"/>
  <c r="P38" i="15" s="1"/>
  <c r="Q38" i="15" s="1"/>
  <c r="R38" i="15" s="1"/>
  <c r="S38" i="15" s="1"/>
  <c r="T38" i="15" s="1"/>
  <c r="U38" i="15" s="1"/>
  <c r="V38" i="15" s="1"/>
  <c r="W38" i="15" s="1"/>
  <c r="X38" i="15" s="1"/>
  <c r="Y38" i="15" s="1"/>
  <c r="Z38" i="15" s="1"/>
  <c r="AA38" i="15" s="1"/>
  <c r="AB38" i="15" s="1"/>
  <c r="AC38" i="15" s="1"/>
  <c r="AD38" i="15" s="1"/>
  <c r="AE38" i="15" s="1"/>
  <c r="H92" i="12"/>
  <c r="J92" i="12" s="1"/>
  <c r="H93" i="12"/>
  <c r="J93" i="12" s="1"/>
  <c r="H94" i="12"/>
  <c r="J94" i="12" s="1"/>
  <c r="H95" i="12"/>
  <c r="J95" i="12" s="1"/>
  <c r="H96" i="12"/>
  <c r="J96" i="12" s="1"/>
  <c r="H97" i="12"/>
  <c r="J97" i="12" s="1"/>
  <c r="H98" i="12"/>
  <c r="J98" i="12" s="1"/>
  <c r="H99" i="12"/>
  <c r="J99" i="12" s="1"/>
  <c r="H100" i="12"/>
  <c r="J100" i="12" s="1"/>
  <c r="H101" i="12"/>
  <c r="J101" i="12" s="1"/>
  <c r="H102" i="12"/>
  <c r="J102" i="12" s="1"/>
  <c r="F127" i="15" s="1"/>
  <c r="H103" i="12"/>
  <c r="J103" i="12" s="1"/>
  <c r="H104" i="12"/>
  <c r="J104" i="12" s="1"/>
  <c r="H105" i="12"/>
  <c r="J105" i="12" s="1"/>
  <c r="H106" i="12"/>
  <c r="J106" i="12" s="1"/>
  <c r="H107" i="12"/>
  <c r="J107" i="12" s="1"/>
  <c r="H108" i="12"/>
  <c r="J108" i="12" s="1"/>
  <c r="H109" i="12"/>
  <c r="J109" i="12" s="1"/>
  <c r="H110" i="12"/>
  <c r="J110" i="12" s="1"/>
  <c r="H111" i="12"/>
  <c r="J111" i="12" s="1"/>
  <c r="H112" i="12"/>
  <c r="J112" i="12" s="1"/>
  <c r="H113" i="12"/>
  <c r="J113" i="12" s="1"/>
  <c r="H114" i="12"/>
  <c r="J114" i="12" s="1"/>
  <c r="H115" i="12"/>
  <c r="J115" i="12" s="1"/>
  <c r="H116" i="12"/>
  <c r="J116" i="12" s="1"/>
  <c r="F281" i="15" s="1"/>
  <c r="H281" i="15" s="1"/>
  <c r="I281" i="15" s="1"/>
  <c r="J281" i="15" s="1"/>
  <c r="K281" i="15" s="1"/>
  <c r="L281" i="15" s="1"/>
  <c r="M281" i="15" s="1"/>
  <c r="N281" i="15" s="1"/>
  <c r="O281" i="15" s="1"/>
  <c r="P281" i="15" s="1"/>
  <c r="Q281" i="15" s="1"/>
  <c r="R281" i="15" s="1"/>
  <c r="S281" i="15" s="1"/>
  <c r="T281" i="15" s="1"/>
  <c r="U281" i="15" s="1"/>
  <c r="V281" i="15" s="1"/>
  <c r="W281" i="15" s="1"/>
  <c r="X281" i="15" s="1"/>
  <c r="Y281" i="15" s="1"/>
  <c r="Z281" i="15" s="1"/>
  <c r="AA281" i="15" s="1"/>
  <c r="AB281" i="15" s="1"/>
  <c r="AC281" i="15" s="1"/>
  <c r="AD281" i="15" s="1"/>
  <c r="AE281" i="15" s="1"/>
  <c r="H117" i="12"/>
  <c r="J117" i="12" s="1"/>
  <c r="F288" i="15" s="1"/>
  <c r="H288" i="15" s="1"/>
  <c r="I288" i="15" s="1"/>
  <c r="J288" i="15" s="1"/>
  <c r="K288" i="15" s="1"/>
  <c r="L288" i="15" s="1"/>
  <c r="M288" i="15" s="1"/>
  <c r="N288" i="15" s="1"/>
  <c r="O288" i="15" s="1"/>
  <c r="P288" i="15" s="1"/>
  <c r="Q288" i="15" s="1"/>
  <c r="R288" i="15" s="1"/>
  <c r="S288" i="15" s="1"/>
  <c r="T288" i="15" s="1"/>
  <c r="U288" i="15" s="1"/>
  <c r="V288" i="15" s="1"/>
  <c r="W288" i="15" s="1"/>
  <c r="X288" i="15" s="1"/>
  <c r="Y288" i="15" s="1"/>
  <c r="Z288" i="15" s="1"/>
  <c r="AA288" i="15" s="1"/>
  <c r="AB288" i="15" s="1"/>
  <c r="AC288" i="15" s="1"/>
  <c r="AD288" i="15" s="1"/>
  <c r="AE288" i="15" s="1"/>
  <c r="H118" i="12"/>
  <c r="J118" i="12" s="1"/>
  <c r="F289" i="15" s="1"/>
  <c r="H289" i="15" s="1"/>
  <c r="I289" i="15" s="1"/>
  <c r="J289" i="15" s="1"/>
  <c r="K289" i="15" s="1"/>
  <c r="L289" i="15" s="1"/>
  <c r="M289" i="15" s="1"/>
  <c r="N289" i="15" s="1"/>
  <c r="O289" i="15" s="1"/>
  <c r="P289" i="15" s="1"/>
  <c r="Q289" i="15" s="1"/>
  <c r="R289" i="15" s="1"/>
  <c r="S289" i="15" s="1"/>
  <c r="T289" i="15" s="1"/>
  <c r="U289" i="15" s="1"/>
  <c r="V289" i="15" s="1"/>
  <c r="W289" i="15" s="1"/>
  <c r="X289" i="15" s="1"/>
  <c r="Y289" i="15" s="1"/>
  <c r="Z289" i="15" s="1"/>
  <c r="AA289" i="15" s="1"/>
  <c r="AB289" i="15" s="1"/>
  <c r="AC289" i="15" s="1"/>
  <c r="AD289" i="15" s="1"/>
  <c r="AE289" i="15" s="1"/>
  <c r="H119" i="12"/>
  <c r="J119" i="12" s="1"/>
  <c r="F303" i="15" s="1"/>
  <c r="H303" i="15" s="1"/>
  <c r="I303" i="15" s="1"/>
  <c r="J303" i="15" s="1"/>
  <c r="K303" i="15" s="1"/>
  <c r="L303" i="15" s="1"/>
  <c r="M303" i="15" s="1"/>
  <c r="N303" i="15" s="1"/>
  <c r="O303" i="15" s="1"/>
  <c r="P303" i="15" s="1"/>
  <c r="Q303" i="15" s="1"/>
  <c r="R303" i="15" s="1"/>
  <c r="S303" i="15" s="1"/>
  <c r="T303" i="15" s="1"/>
  <c r="U303" i="15" s="1"/>
  <c r="V303" i="15" s="1"/>
  <c r="W303" i="15" s="1"/>
  <c r="X303" i="15" s="1"/>
  <c r="Y303" i="15" s="1"/>
  <c r="Z303" i="15" s="1"/>
  <c r="AA303" i="15" s="1"/>
  <c r="AB303" i="15" s="1"/>
  <c r="AC303" i="15" s="1"/>
  <c r="AD303" i="15" s="1"/>
  <c r="AE303" i="15" s="1"/>
  <c r="H120" i="12"/>
  <c r="J120" i="12" s="1"/>
  <c r="H121" i="12"/>
  <c r="J121" i="12" s="1"/>
  <c r="H122" i="12"/>
  <c r="J122" i="12" s="1"/>
  <c r="H123" i="12"/>
  <c r="J123" i="12" s="1"/>
  <c r="H124" i="12"/>
  <c r="J124" i="12" s="1"/>
  <c r="H125" i="12"/>
  <c r="J125" i="12" s="1"/>
  <c r="H126" i="12"/>
  <c r="J126" i="12" s="1"/>
  <c r="H127" i="12"/>
  <c r="J127" i="12" s="1"/>
  <c r="H128" i="12"/>
  <c r="J128" i="12" s="1"/>
  <c r="H129" i="12"/>
  <c r="J129" i="12" s="1"/>
  <c r="H130" i="12"/>
  <c r="J130" i="12" s="1"/>
  <c r="H131" i="12"/>
  <c r="J131" i="12" s="1"/>
  <c r="H132" i="12"/>
  <c r="J132" i="12" s="1"/>
  <c r="H133" i="12"/>
  <c r="J133" i="12" s="1"/>
  <c r="H134" i="12"/>
  <c r="J134" i="12" s="1"/>
  <c r="H135" i="12"/>
  <c r="J135" i="12" s="1"/>
  <c r="H136" i="12"/>
  <c r="J136" i="12" s="1"/>
  <c r="H137" i="12"/>
  <c r="J137" i="12" s="1"/>
  <c r="H138" i="12"/>
  <c r="J138" i="12" s="1"/>
  <c r="H139" i="12"/>
  <c r="J139" i="12" s="1"/>
  <c r="H140" i="12"/>
  <c r="J140" i="12" s="1"/>
  <c r="H141" i="12"/>
  <c r="J141" i="12" s="1"/>
  <c r="H142" i="12"/>
  <c r="J142" i="12" s="1"/>
  <c r="H143" i="12"/>
  <c r="J143" i="12" s="1"/>
  <c r="H144" i="12"/>
  <c r="J144" i="12" s="1"/>
  <c r="H145" i="12"/>
  <c r="J145" i="12" s="1"/>
  <c r="H146" i="12"/>
  <c r="J146" i="12" s="1"/>
  <c r="H147" i="12"/>
  <c r="J147" i="12" s="1"/>
  <c r="H148" i="12"/>
  <c r="J148" i="12" s="1"/>
  <c r="H149" i="12"/>
  <c r="J149" i="12" s="1"/>
  <c r="H150" i="12"/>
  <c r="J150" i="12" s="1"/>
  <c r="H151" i="12"/>
  <c r="J151" i="12" s="1"/>
  <c r="H152" i="12"/>
  <c r="J152" i="12" s="1"/>
  <c r="H153" i="12"/>
  <c r="J153" i="12" s="1"/>
  <c r="H154" i="12"/>
  <c r="J154" i="12" s="1"/>
  <c r="H155" i="12"/>
  <c r="J155" i="12" s="1"/>
  <c r="H156" i="12"/>
  <c r="J156" i="12" s="1"/>
  <c r="H157" i="12"/>
  <c r="J157" i="12" s="1"/>
  <c r="H158" i="12"/>
  <c r="J158" i="12" s="1"/>
  <c r="H159" i="12"/>
  <c r="J159" i="12" s="1"/>
  <c r="H160" i="12"/>
  <c r="J160" i="12" s="1"/>
  <c r="H161" i="12"/>
  <c r="J161" i="12" s="1"/>
  <c r="H162" i="12"/>
  <c r="J162" i="12" s="1"/>
  <c r="H163" i="12"/>
  <c r="J163" i="12" s="1"/>
  <c r="H164" i="12"/>
  <c r="J164" i="12" s="1"/>
  <c r="H165" i="12"/>
  <c r="J165" i="12" s="1"/>
  <c r="F282" i="15" s="1"/>
  <c r="H282" i="15" s="1"/>
  <c r="I282" i="15" s="1"/>
  <c r="J282" i="15" s="1"/>
  <c r="K282" i="15" s="1"/>
  <c r="L282" i="15" s="1"/>
  <c r="M282" i="15" s="1"/>
  <c r="N282" i="15" s="1"/>
  <c r="O282" i="15" s="1"/>
  <c r="P282" i="15" s="1"/>
  <c r="Q282" i="15" s="1"/>
  <c r="R282" i="15" s="1"/>
  <c r="S282" i="15" s="1"/>
  <c r="T282" i="15" s="1"/>
  <c r="U282" i="15" s="1"/>
  <c r="V282" i="15" s="1"/>
  <c r="W282" i="15" s="1"/>
  <c r="X282" i="15" s="1"/>
  <c r="Y282" i="15" s="1"/>
  <c r="Z282" i="15" s="1"/>
  <c r="AA282" i="15" s="1"/>
  <c r="AB282" i="15" s="1"/>
  <c r="AC282" i="15" s="1"/>
  <c r="AD282" i="15" s="1"/>
  <c r="AE282" i="15" s="1"/>
  <c r="H166" i="12"/>
  <c r="J166" i="12" s="1"/>
  <c r="F290" i="15" s="1"/>
  <c r="H290" i="15" s="1"/>
  <c r="I290" i="15" s="1"/>
  <c r="J290" i="15" s="1"/>
  <c r="K290" i="15" s="1"/>
  <c r="L290" i="15" s="1"/>
  <c r="M290" i="15" s="1"/>
  <c r="N290" i="15" s="1"/>
  <c r="O290" i="15" s="1"/>
  <c r="P290" i="15" s="1"/>
  <c r="Q290" i="15" s="1"/>
  <c r="R290" i="15" s="1"/>
  <c r="S290" i="15" s="1"/>
  <c r="T290" i="15" s="1"/>
  <c r="U290" i="15" s="1"/>
  <c r="V290" i="15" s="1"/>
  <c r="W290" i="15" s="1"/>
  <c r="X290" i="15" s="1"/>
  <c r="Y290" i="15" s="1"/>
  <c r="Z290" i="15" s="1"/>
  <c r="AA290" i="15" s="1"/>
  <c r="AB290" i="15" s="1"/>
  <c r="AC290" i="15" s="1"/>
  <c r="AD290" i="15" s="1"/>
  <c r="AE290" i="15" s="1"/>
  <c r="H167" i="12"/>
  <c r="J167" i="12" s="1"/>
  <c r="F299" i="15" s="1"/>
  <c r="H299" i="15" s="1"/>
  <c r="I299" i="15" s="1"/>
  <c r="J299" i="15" s="1"/>
  <c r="K299" i="15" s="1"/>
  <c r="L299" i="15" s="1"/>
  <c r="M299" i="15" s="1"/>
  <c r="N299" i="15" s="1"/>
  <c r="O299" i="15" s="1"/>
  <c r="P299" i="15" s="1"/>
  <c r="Q299" i="15" s="1"/>
  <c r="R299" i="15" s="1"/>
  <c r="S299" i="15" s="1"/>
  <c r="T299" i="15" s="1"/>
  <c r="U299" i="15" s="1"/>
  <c r="V299" i="15" s="1"/>
  <c r="W299" i="15" s="1"/>
  <c r="X299" i="15" s="1"/>
  <c r="Y299" i="15" s="1"/>
  <c r="Z299" i="15" s="1"/>
  <c r="AA299" i="15" s="1"/>
  <c r="AB299" i="15" s="1"/>
  <c r="AC299" i="15" s="1"/>
  <c r="AD299" i="15" s="1"/>
  <c r="AE299" i="15" s="1"/>
  <c r="H168" i="12"/>
  <c r="J168" i="12" s="1"/>
  <c r="F304" i="15" s="1"/>
  <c r="H304" i="15" s="1"/>
  <c r="I304" i="15" s="1"/>
  <c r="J304" i="15" s="1"/>
  <c r="K304" i="15" s="1"/>
  <c r="L304" i="15" s="1"/>
  <c r="M304" i="15" s="1"/>
  <c r="N304" i="15" s="1"/>
  <c r="O304" i="15" s="1"/>
  <c r="P304" i="15" s="1"/>
  <c r="Q304" i="15" s="1"/>
  <c r="R304" i="15" s="1"/>
  <c r="S304" i="15" s="1"/>
  <c r="T304" i="15" s="1"/>
  <c r="U304" i="15" s="1"/>
  <c r="V304" i="15" s="1"/>
  <c r="W304" i="15" s="1"/>
  <c r="X304" i="15" s="1"/>
  <c r="Y304" i="15" s="1"/>
  <c r="Z304" i="15" s="1"/>
  <c r="AA304" i="15" s="1"/>
  <c r="AB304" i="15" s="1"/>
  <c r="AC304" i="15" s="1"/>
  <c r="AD304" i="15" s="1"/>
  <c r="AE304" i="15" s="1"/>
  <c r="H169" i="12"/>
  <c r="J169" i="12" s="1"/>
  <c r="F308" i="15" s="1"/>
  <c r="H308" i="15" s="1"/>
  <c r="I308" i="15" s="1"/>
  <c r="J308" i="15" s="1"/>
  <c r="K308" i="15" s="1"/>
  <c r="L308" i="15" s="1"/>
  <c r="M308" i="15" s="1"/>
  <c r="N308" i="15" s="1"/>
  <c r="O308" i="15" s="1"/>
  <c r="P308" i="15" s="1"/>
  <c r="Q308" i="15" s="1"/>
  <c r="R308" i="15" s="1"/>
  <c r="S308" i="15" s="1"/>
  <c r="T308" i="15" s="1"/>
  <c r="U308" i="15" s="1"/>
  <c r="V308" i="15" s="1"/>
  <c r="W308" i="15" s="1"/>
  <c r="X308" i="15" s="1"/>
  <c r="Y308" i="15" s="1"/>
  <c r="Z308" i="15" s="1"/>
  <c r="AA308" i="15" s="1"/>
  <c r="AB308" i="15" s="1"/>
  <c r="AC308" i="15" s="1"/>
  <c r="AD308" i="15" s="1"/>
  <c r="AE308" i="15" s="1"/>
  <c r="H170" i="12"/>
  <c r="J170" i="12" s="1"/>
  <c r="F315" i="15" s="1"/>
  <c r="H315" i="15" s="1"/>
  <c r="I315" i="15" s="1"/>
  <c r="J315" i="15" s="1"/>
  <c r="K315" i="15" s="1"/>
  <c r="L315" i="15" s="1"/>
  <c r="M315" i="15" s="1"/>
  <c r="N315" i="15" s="1"/>
  <c r="O315" i="15" s="1"/>
  <c r="P315" i="15" s="1"/>
  <c r="Q315" i="15" s="1"/>
  <c r="R315" i="15" s="1"/>
  <c r="S315" i="15" s="1"/>
  <c r="T315" i="15" s="1"/>
  <c r="U315" i="15" s="1"/>
  <c r="V315" i="15" s="1"/>
  <c r="W315" i="15" s="1"/>
  <c r="X315" i="15" s="1"/>
  <c r="Y315" i="15" s="1"/>
  <c r="Z315" i="15" s="1"/>
  <c r="AA315" i="15" s="1"/>
  <c r="AB315" i="15" s="1"/>
  <c r="AC315" i="15" s="1"/>
  <c r="AD315" i="15" s="1"/>
  <c r="AE315" i="15" s="1"/>
  <c r="H171" i="12"/>
  <c r="J171" i="12" s="1"/>
  <c r="H172" i="12"/>
  <c r="J172" i="12" s="1"/>
  <c r="H173" i="12"/>
  <c r="J173" i="12" s="1"/>
  <c r="H174" i="12"/>
  <c r="J174" i="12" s="1"/>
  <c r="H175" i="12"/>
  <c r="J175" i="12" s="1"/>
  <c r="H176" i="12"/>
  <c r="J176" i="12" s="1"/>
  <c r="H178" i="12"/>
  <c r="J178" i="12" s="1"/>
  <c r="H179" i="12"/>
  <c r="J179" i="12" s="1"/>
  <c r="H180" i="12"/>
  <c r="J180" i="12" s="1"/>
  <c r="H181" i="12"/>
  <c r="J181" i="12" s="1"/>
  <c r="F69" i="15" s="1"/>
  <c r="H69" i="15" s="1"/>
  <c r="I69" i="15" s="1"/>
  <c r="J69" i="15" s="1"/>
  <c r="K69" i="15" s="1"/>
  <c r="L69" i="15" s="1"/>
  <c r="M69" i="15" s="1"/>
  <c r="N69" i="15" s="1"/>
  <c r="O69" i="15" s="1"/>
  <c r="P69" i="15" s="1"/>
  <c r="Q69" i="15" s="1"/>
  <c r="R69" i="15" s="1"/>
  <c r="S69" i="15" s="1"/>
  <c r="T69" i="15" s="1"/>
  <c r="U69" i="15" s="1"/>
  <c r="V69" i="15" s="1"/>
  <c r="W69" i="15" s="1"/>
  <c r="X69" i="15" s="1"/>
  <c r="Y69" i="15" s="1"/>
  <c r="Z69" i="15" s="1"/>
  <c r="AA69" i="15" s="1"/>
  <c r="AB69" i="15" s="1"/>
  <c r="AC69" i="15" s="1"/>
  <c r="AD69" i="15" s="1"/>
  <c r="AE69" i="15" s="1"/>
  <c r="H182" i="12"/>
  <c r="J182" i="12" s="1"/>
  <c r="H183" i="12"/>
  <c r="J183" i="12" s="1"/>
  <c r="H184" i="12"/>
  <c r="J184" i="12" s="1"/>
  <c r="H185" i="12"/>
  <c r="J185" i="12" s="1"/>
  <c r="H186" i="12"/>
  <c r="J186" i="12" s="1"/>
  <c r="H187" i="12"/>
  <c r="J187" i="12" s="1"/>
  <c r="H188" i="12"/>
  <c r="J188" i="12" s="1"/>
  <c r="H189" i="12"/>
  <c r="J189" i="12" s="1"/>
  <c r="H190" i="12"/>
  <c r="J190" i="12" s="1"/>
  <c r="H191" i="12"/>
  <c r="J191" i="12" s="1"/>
  <c r="H192" i="12"/>
  <c r="J192" i="12" s="1"/>
  <c r="H193" i="12"/>
  <c r="J193" i="12" s="1"/>
  <c r="H194" i="12"/>
  <c r="J194" i="12" s="1"/>
  <c r="H195" i="12"/>
  <c r="J195" i="12" s="1"/>
  <c r="H196" i="12"/>
  <c r="J196" i="12" s="1"/>
  <c r="H197" i="12"/>
  <c r="J197" i="12" s="1"/>
  <c r="H198" i="12"/>
  <c r="J198" i="12" s="1"/>
  <c r="H199" i="12"/>
  <c r="J199" i="12" s="1"/>
  <c r="H200" i="12"/>
  <c r="J200" i="12" s="1"/>
  <c r="H201" i="12"/>
  <c r="J201" i="12" s="1"/>
  <c r="H202" i="12"/>
  <c r="J202" i="12" s="1"/>
  <c r="H203" i="12"/>
  <c r="J203" i="12" s="1"/>
  <c r="H204" i="12"/>
  <c r="J204" i="12" s="1"/>
  <c r="H205" i="12"/>
  <c r="J205" i="12" s="1"/>
  <c r="H206" i="12"/>
  <c r="J206" i="12" s="1"/>
  <c r="H207" i="12"/>
  <c r="J207" i="12" s="1"/>
  <c r="H208" i="12"/>
  <c r="J208" i="12" s="1"/>
  <c r="F203" i="15" s="1"/>
  <c r="H203" i="15" s="1"/>
  <c r="I203" i="15" s="1"/>
  <c r="J203" i="15" s="1"/>
  <c r="K203" i="15" s="1"/>
  <c r="L203" i="15" s="1"/>
  <c r="M203" i="15" s="1"/>
  <c r="N203" i="15" s="1"/>
  <c r="O203" i="15" s="1"/>
  <c r="P203" i="15" s="1"/>
  <c r="Q203" i="15" s="1"/>
  <c r="R203" i="15" s="1"/>
  <c r="S203" i="15" s="1"/>
  <c r="T203" i="15" s="1"/>
  <c r="U203" i="15" s="1"/>
  <c r="V203" i="15" s="1"/>
  <c r="W203" i="15" s="1"/>
  <c r="X203" i="15" s="1"/>
  <c r="Y203" i="15" s="1"/>
  <c r="Z203" i="15" s="1"/>
  <c r="AA203" i="15" s="1"/>
  <c r="AB203" i="15" s="1"/>
  <c r="AC203" i="15" s="1"/>
  <c r="AD203" i="15" s="1"/>
  <c r="AE203" i="15" s="1"/>
  <c r="H209" i="12"/>
  <c r="J209" i="12" s="1"/>
  <c r="H210" i="12"/>
  <c r="J210" i="12" s="1"/>
  <c r="H211" i="12"/>
  <c r="J211" i="12" s="1"/>
  <c r="H212" i="12"/>
  <c r="J212" i="12" s="1"/>
  <c r="H213" i="12"/>
  <c r="J213" i="12" s="1"/>
  <c r="H214" i="12"/>
  <c r="J214" i="12" s="1"/>
  <c r="H215" i="12"/>
  <c r="J215" i="12" s="1"/>
  <c r="H216" i="12"/>
  <c r="J216" i="12" s="1"/>
  <c r="H217" i="12"/>
  <c r="J217" i="12" s="1"/>
  <c r="H218" i="12"/>
  <c r="J218" i="12" s="1"/>
  <c r="H219" i="12"/>
  <c r="J219" i="12" s="1"/>
  <c r="H220" i="12"/>
  <c r="J220" i="12" s="1"/>
  <c r="H221" i="12"/>
  <c r="J221" i="12" s="1"/>
  <c r="H222" i="12"/>
  <c r="J222" i="12" s="1"/>
  <c r="H223" i="12"/>
  <c r="J223" i="12" s="1"/>
  <c r="F278" i="15" s="1"/>
  <c r="H278" i="15" s="1"/>
  <c r="I278" i="15" s="1"/>
  <c r="J278" i="15" s="1"/>
  <c r="K278" i="15" s="1"/>
  <c r="L278" i="15" s="1"/>
  <c r="M278" i="15" s="1"/>
  <c r="N278" i="15" s="1"/>
  <c r="O278" i="15" s="1"/>
  <c r="P278" i="15" s="1"/>
  <c r="Q278" i="15" s="1"/>
  <c r="R278" i="15" s="1"/>
  <c r="S278" i="15" s="1"/>
  <c r="T278" i="15" s="1"/>
  <c r="U278" i="15" s="1"/>
  <c r="V278" i="15" s="1"/>
  <c r="W278" i="15" s="1"/>
  <c r="X278" i="15" s="1"/>
  <c r="Y278" i="15" s="1"/>
  <c r="Z278" i="15" s="1"/>
  <c r="AA278" i="15" s="1"/>
  <c r="AB278" i="15" s="1"/>
  <c r="AC278" i="15" s="1"/>
  <c r="AD278" i="15" s="1"/>
  <c r="AE278" i="15" s="1"/>
  <c r="H224" i="12"/>
  <c r="J224" i="12" s="1"/>
  <c r="F283" i="15" s="1"/>
  <c r="H283" i="15" s="1"/>
  <c r="I283" i="15" s="1"/>
  <c r="J283" i="15" s="1"/>
  <c r="K283" i="15" s="1"/>
  <c r="L283" i="15" s="1"/>
  <c r="M283" i="15" s="1"/>
  <c r="N283" i="15" s="1"/>
  <c r="O283" i="15" s="1"/>
  <c r="P283" i="15" s="1"/>
  <c r="Q283" i="15" s="1"/>
  <c r="R283" i="15" s="1"/>
  <c r="S283" i="15" s="1"/>
  <c r="T283" i="15" s="1"/>
  <c r="U283" i="15" s="1"/>
  <c r="V283" i="15" s="1"/>
  <c r="W283" i="15" s="1"/>
  <c r="X283" i="15" s="1"/>
  <c r="Y283" i="15" s="1"/>
  <c r="Z283" i="15" s="1"/>
  <c r="AA283" i="15" s="1"/>
  <c r="AB283" i="15" s="1"/>
  <c r="AC283" i="15" s="1"/>
  <c r="AD283" i="15" s="1"/>
  <c r="AE283" i="15" s="1"/>
  <c r="H225" i="12"/>
  <c r="J225" i="12" s="1"/>
  <c r="F285" i="15" s="1"/>
  <c r="H285" i="15" s="1"/>
  <c r="I285" i="15" s="1"/>
  <c r="J285" i="15" s="1"/>
  <c r="K285" i="15" s="1"/>
  <c r="L285" i="15" s="1"/>
  <c r="M285" i="15" s="1"/>
  <c r="N285" i="15" s="1"/>
  <c r="O285" i="15" s="1"/>
  <c r="P285" i="15" s="1"/>
  <c r="Q285" i="15" s="1"/>
  <c r="R285" i="15" s="1"/>
  <c r="S285" i="15" s="1"/>
  <c r="T285" i="15" s="1"/>
  <c r="U285" i="15" s="1"/>
  <c r="V285" i="15" s="1"/>
  <c r="W285" i="15" s="1"/>
  <c r="X285" i="15" s="1"/>
  <c r="Y285" i="15" s="1"/>
  <c r="Z285" i="15" s="1"/>
  <c r="AA285" i="15" s="1"/>
  <c r="AB285" i="15" s="1"/>
  <c r="AC285" i="15" s="1"/>
  <c r="AD285" i="15" s="1"/>
  <c r="AE285" i="15" s="1"/>
  <c r="H226" i="12"/>
  <c r="J226" i="12" s="1"/>
  <c r="F293" i="15" s="1"/>
  <c r="H293" i="15" s="1"/>
  <c r="I293" i="15" s="1"/>
  <c r="J293" i="15" s="1"/>
  <c r="K293" i="15" s="1"/>
  <c r="L293" i="15" s="1"/>
  <c r="M293" i="15" s="1"/>
  <c r="N293" i="15" s="1"/>
  <c r="O293" i="15" s="1"/>
  <c r="P293" i="15" s="1"/>
  <c r="Q293" i="15" s="1"/>
  <c r="R293" i="15" s="1"/>
  <c r="S293" i="15" s="1"/>
  <c r="T293" i="15" s="1"/>
  <c r="U293" i="15" s="1"/>
  <c r="V293" i="15" s="1"/>
  <c r="W293" i="15" s="1"/>
  <c r="X293" i="15" s="1"/>
  <c r="Y293" i="15" s="1"/>
  <c r="Z293" i="15" s="1"/>
  <c r="AA293" i="15" s="1"/>
  <c r="AB293" i="15" s="1"/>
  <c r="AC293" i="15" s="1"/>
  <c r="AD293" i="15" s="1"/>
  <c r="AE293" i="15" s="1"/>
  <c r="H227" i="12"/>
  <c r="J227" i="12" s="1"/>
  <c r="F294" i="15" s="1"/>
  <c r="H294" i="15" s="1"/>
  <c r="I294" i="15" s="1"/>
  <c r="J294" i="15" s="1"/>
  <c r="K294" i="15" s="1"/>
  <c r="L294" i="15" s="1"/>
  <c r="M294" i="15" s="1"/>
  <c r="N294" i="15" s="1"/>
  <c r="O294" i="15" s="1"/>
  <c r="P294" i="15" s="1"/>
  <c r="Q294" i="15" s="1"/>
  <c r="R294" i="15" s="1"/>
  <c r="S294" i="15" s="1"/>
  <c r="T294" i="15" s="1"/>
  <c r="U294" i="15" s="1"/>
  <c r="V294" i="15" s="1"/>
  <c r="W294" i="15" s="1"/>
  <c r="X294" i="15" s="1"/>
  <c r="Y294" i="15" s="1"/>
  <c r="Z294" i="15" s="1"/>
  <c r="AA294" i="15" s="1"/>
  <c r="AB294" i="15" s="1"/>
  <c r="AC294" i="15" s="1"/>
  <c r="AD294" i="15" s="1"/>
  <c r="AE294" i="15" s="1"/>
  <c r="H228" i="12"/>
  <c r="J228" i="12" s="1"/>
  <c r="F297" i="15" s="1"/>
  <c r="H297" i="15" s="1"/>
  <c r="I297" i="15" s="1"/>
  <c r="J297" i="15" s="1"/>
  <c r="K297" i="15" s="1"/>
  <c r="L297" i="15" s="1"/>
  <c r="M297" i="15" s="1"/>
  <c r="N297" i="15" s="1"/>
  <c r="O297" i="15" s="1"/>
  <c r="P297" i="15" s="1"/>
  <c r="Q297" i="15" s="1"/>
  <c r="R297" i="15" s="1"/>
  <c r="S297" i="15" s="1"/>
  <c r="T297" i="15" s="1"/>
  <c r="U297" i="15" s="1"/>
  <c r="V297" i="15" s="1"/>
  <c r="W297" i="15" s="1"/>
  <c r="X297" i="15" s="1"/>
  <c r="Y297" i="15" s="1"/>
  <c r="Z297" i="15" s="1"/>
  <c r="AA297" i="15" s="1"/>
  <c r="AB297" i="15" s="1"/>
  <c r="AC297" i="15" s="1"/>
  <c r="AD297" i="15" s="1"/>
  <c r="AE297" i="15" s="1"/>
  <c r="H229" i="12"/>
  <c r="J229" i="12" s="1"/>
  <c r="F301" i="15" s="1"/>
  <c r="H301" i="15" s="1"/>
  <c r="I301" i="15" s="1"/>
  <c r="J301" i="15" s="1"/>
  <c r="K301" i="15" s="1"/>
  <c r="L301" i="15" s="1"/>
  <c r="M301" i="15" s="1"/>
  <c r="N301" i="15" s="1"/>
  <c r="O301" i="15" s="1"/>
  <c r="P301" i="15" s="1"/>
  <c r="Q301" i="15" s="1"/>
  <c r="R301" i="15" s="1"/>
  <c r="S301" i="15" s="1"/>
  <c r="T301" i="15" s="1"/>
  <c r="U301" i="15" s="1"/>
  <c r="V301" i="15" s="1"/>
  <c r="W301" i="15" s="1"/>
  <c r="X301" i="15" s="1"/>
  <c r="Y301" i="15" s="1"/>
  <c r="Z301" i="15" s="1"/>
  <c r="AA301" i="15" s="1"/>
  <c r="AB301" i="15" s="1"/>
  <c r="AC301" i="15" s="1"/>
  <c r="AD301" i="15" s="1"/>
  <c r="AE301" i="15" s="1"/>
  <c r="H230" i="12"/>
  <c r="J230" i="12" s="1"/>
  <c r="F306" i="15" s="1"/>
  <c r="H306" i="15" s="1"/>
  <c r="I306" i="15" s="1"/>
  <c r="J306" i="15" s="1"/>
  <c r="K306" i="15" s="1"/>
  <c r="L306" i="15" s="1"/>
  <c r="M306" i="15" s="1"/>
  <c r="N306" i="15" s="1"/>
  <c r="O306" i="15" s="1"/>
  <c r="P306" i="15" s="1"/>
  <c r="Q306" i="15" s="1"/>
  <c r="R306" i="15" s="1"/>
  <c r="S306" i="15" s="1"/>
  <c r="T306" i="15" s="1"/>
  <c r="U306" i="15" s="1"/>
  <c r="V306" i="15" s="1"/>
  <c r="W306" i="15" s="1"/>
  <c r="X306" i="15" s="1"/>
  <c r="Y306" i="15" s="1"/>
  <c r="Z306" i="15" s="1"/>
  <c r="AA306" i="15" s="1"/>
  <c r="AB306" i="15" s="1"/>
  <c r="AC306" i="15" s="1"/>
  <c r="AD306" i="15" s="1"/>
  <c r="AE306" i="15" s="1"/>
  <c r="H231" i="12"/>
  <c r="J231" i="12" s="1"/>
  <c r="F307" i="15" s="1"/>
  <c r="H307" i="15" s="1"/>
  <c r="I307" i="15" s="1"/>
  <c r="J307" i="15" s="1"/>
  <c r="K307" i="15" s="1"/>
  <c r="L307" i="15" s="1"/>
  <c r="M307" i="15" s="1"/>
  <c r="N307" i="15" s="1"/>
  <c r="O307" i="15" s="1"/>
  <c r="P307" i="15" s="1"/>
  <c r="Q307" i="15" s="1"/>
  <c r="R307" i="15" s="1"/>
  <c r="S307" i="15" s="1"/>
  <c r="T307" i="15" s="1"/>
  <c r="U307" i="15" s="1"/>
  <c r="V307" i="15" s="1"/>
  <c r="W307" i="15" s="1"/>
  <c r="X307" i="15" s="1"/>
  <c r="Y307" i="15" s="1"/>
  <c r="Z307" i="15" s="1"/>
  <c r="AA307" i="15" s="1"/>
  <c r="AB307" i="15" s="1"/>
  <c r="AC307" i="15" s="1"/>
  <c r="AD307" i="15" s="1"/>
  <c r="AE307" i="15" s="1"/>
  <c r="H232" i="12"/>
  <c r="J232" i="12" s="1"/>
  <c r="F309" i="15" s="1"/>
  <c r="H309" i="15" s="1"/>
  <c r="I309" i="15" s="1"/>
  <c r="J309" i="15" s="1"/>
  <c r="K309" i="15" s="1"/>
  <c r="L309" i="15" s="1"/>
  <c r="M309" i="15" s="1"/>
  <c r="N309" i="15" s="1"/>
  <c r="O309" i="15" s="1"/>
  <c r="P309" i="15" s="1"/>
  <c r="Q309" i="15" s="1"/>
  <c r="R309" i="15" s="1"/>
  <c r="S309" i="15" s="1"/>
  <c r="T309" i="15" s="1"/>
  <c r="U309" i="15" s="1"/>
  <c r="V309" i="15" s="1"/>
  <c r="W309" i="15" s="1"/>
  <c r="X309" i="15" s="1"/>
  <c r="Y309" i="15" s="1"/>
  <c r="Z309" i="15" s="1"/>
  <c r="AA309" i="15" s="1"/>
  <c r="AB309" i="15" s="1"/>
  <c r="AC309" i="15" s="1"/>
  <c r="AD309" i="15" s="1"/>
  <c r="AE309" i="15" s="1"/>
  <c r="H233" i="12"/>
  <c r="J233" i="12" s="1"/>
  <c r="F310" i="15" s="1"/>
  <c r="H310" i="15" s="1"/>
  <c r="I310" i="15" s="1"/>
  <c r="J310" i="15" s="1"/>
  <c r="K310" i="15" s="1"/>
  <c r="L310" i="15" s="1"/>
  <c r="M310" i="15" s="1"/>
  <c r="N310" i="15" s="1"/>
  <c r="O310" i="15" s="1"/>
  <c r="P310" i="15" s="1"/>
  <c r="Q310" i="15" s="1"/>
  <c r="R310" i="15" s="1"/>
  <c r="S310" i="15" s="1"/>
  <c r="T310" i="15" s="1"/>
  <c r="U310" i="15" s="1"/>
  <c r="V310" i="15" s="1"/>
  <c r="W310" i="15" s="1"/>
  <c r="X310" i="15" s="1"/>
  <c r="Y310" i="15" s="1"/>
  <c r="Z310" i="15" s="1"/>
  <c r="AA310" i="15" s="1"/>
  <c r="AB310" i="15" s="1"/>
  <c r="AC310" i="15" s="1"/>
  <c r="AD310" i="15" s="1"/>
  <c r="AE310" i="15" s="1"/>
  <c r="H234" i="12"/>
  <c r="J234" i="12" s="1"/>
  <c r="F313" i="15" s="1"/>
  <c r="H313" i="15" s="1"/>
  <c r="I313" i="15" s="1"/>
  <c r="J313" i="15" s="1"/>
  <c r="K313" i="15" s="1"/>
  <c r="L313" i="15" s="1"/>
  <c r="M313" i="15" s="1"/>
  <c r="N313" i="15" s="1"/>
  <c r="O313" i="15" s="1"/>
  <c r="P313" i="15" s="1"/>
  <c r="Q313" i="15" s="1"/>
  <c r="R313" i="15" s="1"/>
  <c r="S313" i="15" s="1"/>
  <c r="T313" i="15" s="1"/>
  <c r="U313" i="15" s="1"/>
  <c r="V313" i="15" s="1"/>
  <c r="W313" i="15" s="1"/>
  <c r="X313" i="15" s="1"/>
  <c r="Y313" i="15" s="1"/>
  <c r="Z313" i="15" s="1"/>
  <c r="AA313" i="15" s="1"/>
  <c r="AB313" i="15" s="1"/>
  <c r="AC313" i="15" s="1"/>
  <c r="AD313" i="15" s="1"/>
  <c r="AE313" i="15" s="1"/>
  <c r="H235" i="12"/>
  <c r="J235" i="12" s="1"/>
  <c r="H237" i="12"/>
  <c r="J237" i="12" s="1"/>
  <c r="H238" i="12"/>
  <c r="J238" i="12" s="1"/>
  <c r="H239" i="12"/>
  <c r="J239" i="12" s="1"/>
  <c r="H241" i="12"/>
  <c r="J241" i="12" s="1"/>
  <c r="H243" i="12"/>
  <c r="J243" i="12" s="1"/>
  <c r="H244" i="12"/>
  <c r="J244" i="12" s="1"/>
  <c r="H245" i="12"/>
  <c r="J245" i="12" s="1"/>
  <c r="H246" i="12"/>
  <c r="J246" i="12" s="1"/>
  <c r="H247" i="12"/>
  <c r="J247" i="12" s="1"/>
  <c r="H248" i="12"/>
  <c r="J248" i="12" s="1"/>
  <c r="H249" i="12"/>
  <c r="J249" i="12" s="1"/>
  <c r="H250" i="12"/>
  <c r="J250" i="12" s="1"/>
  <c r="H251" i="12"/>
  <c r="J251" i="12" s="1"/>
  <c r="H252" i="12"/>
  <c r="J252" i="12" s="1"/>
  <c r="H254" i="12"/>
  <c r="J254" i="12" s="1"/>
  <c r="H255" i="12"/>
  <c r="J255" i="12" s="1"/>
  <c r="H256" i="12"/>
  <c r="J256" i="12" s="1"/>
  <c r="H257" i="12"/>
  <c r="J257" i="12" s="1"/>
  <c r="H258" i="12"/>
  <c r="J258" i="12" s="1"/>
  <c r="H259" i="12"/>
  <c r="J259" i="12" s="1"/>
  <c r="H260" i="12"/>
  <c r="J260" i="12" s="1"/>
  <c r="H261" i="12"/>
  <c r="J261" i="12" s="1"/>
  <c r="F279" i="15" s="1"/>
  <c r="H279" i="15" s="1"/>
  <c r="I279" i="15" s="1"/>
  <c r="J279" i="15" s="1"/>
  <c r="K279" i="15" s="1"/>
  <c r="L279" i="15" s="1"/>
  <c r="M279" i="15" s="1"/>
  <c r="N279" i="15" s="1"/>
  <c r="O279" i="15" s="1"/>
  <c r="P279" i="15" s="1"/>
  <c r="Q279" i="15" s="1"/>
  <c r="R279" i="15" s="1"/>
  <c r="S279" i="15" s="1"/>
  <c r="T279" i="15" s="1"/>
  <c r="U279" i="15" s="1"/>
  <c r="V279" i="15" s="1"/>
  <c r="W279" i="15" s="1"/>
  <c r="X279" i="15" s="1"/>
  <c r="Y279" i="15" s="1"/>
  <c r="Z279" i="15" s="1"/>
  <c r="AA279" i="15" s="1"/>
  <c r="AB279" i="15" s="1"/>
  <c r="AC279" i="15" s="1"/>
  <c r="AD279" i="15" s="1"/>
  <c r="AE279" i="15" s="1"/>
  <c r="H262" i="12"/>
  <c r="J262" i="12" s="1"/>
  <c r="F280" i="15" s="1"/>
  <c r="H280" i="15" s="1"/>
  <c r="I280" i="15" s="1"/>
  <c r="J280" i="15" s="1"/>
  <c r="K280" i="15" s="1"/>
  <c r="L280" i="15" s="1"/>
  <c r="M280" i="15" s="1"/>
  <c r="N280" i="15" s="1"/>
  <c r="O280" i="15" s="1"/>
  <c r="P280" i="15" s="1"/>
  <c r="Q280" i="15" s="1"/>
  <c r="R280" i="15" s="1"/>
  <c r="S280" i="15" s="1"/>
  <c r="T280" i="15" s="1"/>
  <c r="U280" i="15" s="1"/>
  <c r="V280" i="15" s="1"/>
  <c r="W280" i="15" s="1"/>
  <c r="X280" i="15" s="1"/>
  <c r="Y280" i="15" s="1"/>
  <c r="Z280" i="15" s="1"/>
  <c r="AA280" i="15" s="1"/>
  <c r="AB280" i="15" s="1"/>
  <c r="AC280" i="15" s="1"/>
  <c r="AD280" i="15" s="1"/>
  <c r="AE280" i="15" s="1"/>
  <c r="H263" i="12"/>
  <c r="J263" i="12" s="1"/>
  <c r="F298" i="15" s="1"/>
  <c r="H298" i="15" s="1"/>
  <c r="I298" i="15" s="1"/>
  <c r="J298" i="15" s="1"/>
  <c r="K298" i="15" s="1"/>
  <c r="L298" i="15" s="1"/>
  <c r="M298" i="15" s="1"/>
  <c r="N298" i="15" s="1"/>
  <c r="O298" i="15" s="1"/>
  <c r="P298" i="15" s="1"/>
  <c r="Q298" i="15" s="1"/>
  <c r="R298" i="15" s="1"/>
  <c r="S298" i="15" s="1"/>
  <c r="T298" i="15" s="1"/>
  <c r="U298" i="15" s="1"/>
  <c r="V298" i="15" s="1"/>
  <c r="W298" i="15" s="1"/>
  <c r="X298" i="15" s="1"/>
  <c r="Y298" i="15" s="1"/>
  <c r="Z298" i="15" s="1"/>
  <c r="AA298" i="15" s="1"/>
  <c r="AB298" i="15" s="1"/>
  <c r="AC298" i="15" s="1"/>
  <c r="AD298" i="15" s="1"/>
  <c r="AE298" i="15" s="1"/>
  <c r="H264" i="12"/>
  <c r="J264" i="12" s="1"/>
  <c r="F305" i="15" s="1"/>
  <c r="H305" i="15" s="1"/>
  <c r="I305" i="15" s="1"/>
  <c r="J305" i="15" s="1"/>
  <c r="K305" i="15" s="1"/>
  <c r="L305" i="15" s="1"/>
  <c r="M305" i="15" s="1"/>
  <c r="N305" i="15" s="1"/>
  <c r="O305" i="15" s="1"/>
  <c r="P305" i="15" s="1"/>
  <c r="Q305" i="15" s="1"/>
  <c r="R305" i="15" s="1"/>
  <c r="S305" i="15" s="1"/>
  <c r="T305" i="15" s="1"/>
  <c r="U305" i="15" s="1"/>
  <c r="V305" i="15" s="1"/>
  <c r="W305" i="15" s="1"/>
  <c r="X305" i="15" s="1"/>
  <c r="Y305" i="15" s="1"/>
  <c r="Z305" i="15" s="1"/>
  <c r="AA305" i="15" s="1"/>
  <c r="AB305" i="15" s="1"/>
  <c r="AC305" i="15" s="1"/>
  <c r="AD305" i="15" s="1"/>
  <c r="AE305" i="15" s="1"/>
  <c r="H265" i="12"/>
  <c r="J265" i="12" s="1"/>
  <c r="H266" i="12"/>
  <c r="J266" i="12" s="1"/>
  <c r="H267" i="12"/>
  <c r="J267" i="12" s="1"/>
  <c r="H268" i="12"/>
  <c r="J268" i="12" s="1"/>
  <c r="H269" i="12"/>
  <c r="J269" i="12" s="1"/>
  <c r="H270" i="12"/>
  <c r="J270" i="12" s="1"/>
  <c r="H271" i="12"/>
  <c r="J271" i="12" s="1"/>
  <c r="H272" i="12"/>
  <c r="J272" i="12" s="1"/>
  <c r="H273" i="12"/>
  <c r="J273" i="12" s="1"/>
  <c r="H274" i="12"/>
  <c r="J274" i="12" s="1"/>
  <c r="H275" i="12"/>
  <c r="J275" i="12" s="1"/>
  <c r="H276" i="12"/>
  <c r="J276" i="12" s="1"/>
  <c r="H277" i="12"/>
  <c r="J277" i="12" s="1"/>
  <c r="H278" i="12"/>
  <c r="J278" i="12" s="1"/>
  <c r="H279" i="12"/>
  <c r="J279" i="12" s="1"/>
  <c r="H280" i="12"/>
  <c r="J280" i="12" s="1"/>
  <c r="H281" i="12"/>
  <c r="J281" i="12" s="1"/>
  <c r="H282" i="12"/>
  <c r="J282" i="12" s="1"/>
  <c r="H283" i="12"/>
  <c r="J283" i="12" s="1"/>
  <c r="H284" i="12"/>
  <c r="J284" i="12" s="1"/>
  <c r="H285" i="12"/>
  <c r="J285" i="12" s="1"/>
  <c r="H286" i="12"/>
  <c r="J286" i="12" s="1"/>
  <c r="H287" i="12"/>
  <c r="J287" i="12" s="1"/>
  <c r="H288" i="12"/>
  <c r="J288" i="12" s="1"/>
  <c r="H289" i="12"/>
  <c r="J289" i="12" s="1"/>
  <c r="F287" i="15" s="1"/>
  <c r="H287" i="15" s="1"/>
  <c r="I287" i="15" s="1"/>
  <c r="J287" i="15" s="1"/>
  <c r="K287" i="15" s="1"/>
  <c r="L287" i="15" s="1"/>
  <c r="M287" i="15" s="1"/>
  <c r="N287" i="15" s="1"/>
  <c r="O287" i="15" s="1"/>
  <c r="P287" i="15" s="1"/>
  <c r="Q287" i="15" s="1"/>
  <c r="R287" i="15" s="1"/>
  <c r="S287" i="15" s="1"/>
  <c r="T287" i="15" s="1"/>
  <c r="U287" i="15" s="1"/>
  <c r="V287" i="15" s="1"/>
  <c r="W287" i="15" s="1"/>
  <c r="X287" i="15" s="1"/>
  <c r="Y287" i="15" s="1"/>
  <c r="Z287" i="15" s="1"/>
  <c r="AA287" i="15" s="1"/>
  <c r="AB287" i="15" s="1"/>
  <c r="AC287" i="15" s="1"/>
  <c r="AD287" i="15" s="1"/>
  <c r="AE287" i="15" s="1"/>
  <c r="H290" i="12"/>
  <c r="J290" i="12" s="1"/>
  <c r="F291" i="15" s="1"/>
  <c r="H291" i="15" s="1"/>
  <c r="I291" i="15" s="1"/>
  <c r="J291" i="15" s="1"/>
  <c r="K291" i="15" s="1"/>
  <c r="L291" i="15" s="1"/>
  <c r="M291" i="15" s="1"/>
  <c r="N291" i="15" s="1"/>
  <c r="O291" i="15" s="1"/>
  <c r="P291" i="15" s="1"/>
  <c r="Q291" i="15" s="1"/>
  <c r="R291" i="15" s="1"/>
  <c r="S291" i="15" s="1"/>
  <c r="T291" i="15" s="1"/>
  <c r="U291" i="15" s="1"/>
  <c r="V291" i="15" s="1"/>
  <c r="W291" i="15" s="1"/>
  <c r="X291" i="15" s="1"/>
  <c r="Y291" i="15" s="1"/>
  <c r="Z291" i="15" s="1"/>
  <c r="AA291" i="15" s="1"/>
  <c r="AB291" i="15" s="1"/>
  <c r="AC291" i="15" s="1"/>
  <c r="AD291" i="15" s="1"/>
  <c r="AE291" i="15" s="1"/>
  <c r="H291" i="12"/>
  <c r="J291" i="12" s="1"/>
  <c r="F311" i="15" s="1"/>
  <c r="H311" i="15" s="1"/>
  <c r="I311" i="15" s="1"/>
  <c r="J311" i="15" s="1"/>
  <c r="K311" i="15" s="1"/>
  <c r="L311" i="15" s="1"/>
  <c r="M311" i="15" s="1"/>
  <c r="N311" i="15" s="1"/>
  <c r="O311" i="15" s="1"/>
  <c r="P311" i="15" s="1"/>
  <c r="Q311" i="15" s="1"/>
  <c r="R311" i="15" s="1"/>
  <c r="S311" i="15" s="1"/>
  <c r="T311" i="15" s="1"/>
  <c r="U311" i="15" s="1"/>
  <c r="V311" i="15" s="1"/>
  <c r="W311" i="15" s="1"/>
  <c r="X311" i="15" s="1"/>
  <c r="Y311" i="15" s="1"/>
  <c r="Z311" i="15" s="1"/>
  <c r="AA311" i="15" s="1"/>
  <c r="AB311" i="15" s="1"/>
  <c r="AC311" i="15" s="1"/>
  <c r="AD311" i="15" s="1"/>
  <c r="AE311" i="15" s="1"/>
  <c r="H292" i="12"/>
  <c r="J292" i="12" s="1"/>
  <c r="F312" i="15" s="1"/>
  <c r="H312" i="15" s="1"/>
  <c r="I312" i="15" s="1"/>
  <c r="J312" i="15" s="1"/>
  <c r="K312" i="15" s="1"/>
  <c r="L312" i="15" s="1"/>
  <c r="M312" i="15" s="1"/>
  <c r="N312" i="15" s="1"/>
  <c r="O312" i="15" s="1"/>
  <c r="P312" i="15" s="1"/>
  <c r="Q312" i="15" s="1"/>
  <c r="R312" i="15" s="1"/>
  <c r="S312" i="15" s="1"/>
  <c r="T312" i="15" s="1"/>
  <c r="U312" i="15" s="1"/>
  <c r="V312" i="15" s="1"/>
  <c r="W312" i="15" s="1"/>
  <c r="X312" i="15" s="1"/>
  <c r="Y312" i="15" s="1"/>
  <c r="Z312" i="15" s="1"/>
  <c r="AA312" i="15" s="1"/>
  <c r="AB312" i="15" s="1"/>
  <c r="AC312" i="15" s="1"/>
  <c r="AD312" i="15" s="1"/>
  <c r="AE312" i="15" s="1"/>
  <c r="H293" i="12"/>
  <c r="J293" i="12" s="1"/>
  <c r="F314" i="15" s="1"/>
  <c r="H314" i="15" s="1"/>
  <c r="I314" i="15" s="1"/>
  <c r="J314" i="15" s="1"/>
  <c r="K314" i="15" s="1"/>
  <c r="L314" i="15" s="1"/>
  <c r="M314" i="15" s="1"/>
  <c r="N314" i="15" s="1"/>
  <c r="O314" i="15" s="1"/>
  <c r="P314" i="15" s="1"/>
  <c r="Q314" i="15" s="1"/>
  <c r="R314" i="15" s="1"/>
  <c r="S314" i="15" s="1"/>
  <c r="T314" i="15" s="1"/>
  <c r="U314" i="15" s="1"/>
  <c r="V314" i="15" s="1"/>
  <c r="W314" i="15" s="1"/>
  <c r="X314" i="15" s="1"/>
  <c r="Y314" i="15" s="1"/>
  <c r="Z314" i="15" s="1"/>
  <c r="AA314" i="15" s="1"/>
  <c r="AB314" i="15" s="1"/>
  <c r="AC314" i="15" s="1"/>
  <c r="AD314" i="15" s="1"/>
  <c r="AE314" i="15" s="1"/>
  <c r="H294" i="12"/>
  <c r="J294" i="12" s="1"/>
  <c r="F316" i="15" s="1"/>
  <c r="H316" i="15" s="1"/>
  <c r="I316" i="15" s="1"/>
  <c r="J316" i="15" s="1"/>
  <c r="K316" i="15" s="1"/>
  <c r="L316" i="15" s="1"/>
  <c r="M316" i="15" s="1"/>
  <c r="N316" i="15" s="1"/>
  <c r="O316" i="15" s="1"/>
  <c r="P316" i="15" s="1"/>
  <c r="Q316" i="15" s="1"/>
  <c r="R316" i="15" s="1"/>
  <c r="S316" i="15" s="1"/>
  <c r="T316" i="15" s="1"/>
  <c r="U316" i="15" s="1"/>
  <c r="V316" i="15" s="1"/>
  <c r="W316" i="15" s="1"/>
  <c r="X316" i="15" s="1"/>
  <c r="Y316" i="15" s="1"/>
  <c r="Z316" i="15" s="1"/>
  <c r="AA316" i="15" s="1"/>
  <c r="AB316" i="15" s="1"/>
  <c r="AC316" i="15" s="1"/>
  <c r="AD316" i="15" s="1"/>
  <c r="AE316" i="15" s="1"/>
  <c r="H295" i="12"/>
  <c r="J295" i="12" s="1"/>
  <c r="H296" i="12"/>
  <c r="J296" i="12" s="1"/>
  <c r="H297" i="12"/>
  <c r="J297" i="12" s="1"/>
  <c r="H298" i="12"/>
  <c r="J298" i="12" s="1"/>
  <c r="H299" i="12"/>
  <c r="J299" i="12" s="1"/>
  <c r="H300" i="12"/>
  <c r="J300" i="12" s="1"/>
  <c r="H301" i="12"/>
  <c r="J301" i="12" s="1"/>
  <c r="H302" i="12"/>
  <c r="J302" i="12" s="1"/>
  <c r="H303" i="12"/>
  <c r="J303" i="12" s="1"/>
  <c r="H304" i="12"/>
  <c r="J304" i="12" s="1"/>
  <c r="H305" i="12"/>
  <c r="J305" i="12" s="1"/>
  <c r="H306" i="12"/>
  <c r="J306" i="12" s="1"/>
  <c r="H307" i="12"/>
  <c r="J307" i="12" s="1"/>
  <c r="H308" i="12"/>
  <c r="J308" i="12" s="1"/>
  <c r="H309" i="12"/>
  <c r="J309" i="12" s="1"/>
  <c r="H310" i="12"/>
  <c r="J310" i="12" s="1"/>
  <c r="H311" i="12"/>
  <c r="J311" i="12" s="1"/>
  <c r="H312" i="12"/>
  <c r="J312" i="12" s="1"/>
  <c r="H313" i="12"/>
  <c r="J313" i="12" s="1"/>
  <c r="H314" i="12"/>
  <c r="J314" i="12" s="1"/>
  <c r="F286" i="15" s="1"/>
  <c r="H286" i="15" s="1"/>
  <c r="I286" i="15" s="1"/>
  <c r="J286" i="15" s="1"/>
  <c r="K286" i="15" s="1"/>
  <c r="L286" i="15" s="1"/>
  <c r="M286" i="15" s="1"/>
  <c r="N286" i="15" s="1"/>
  <c r="O286" i="15" s="1"/>
  <c r="P286" i="15" s="1"/>
  <c r="Q286" i="15" s="1"/>
  <c r="R286" i="15" s="1"/>
  <c r="S286" i="15" s="1"/>
  <c r="T286" i="15" s="1"/>
  <c r="U286" i="15" s="1"/>
  <c r="V286" i="15" s="1"/>
  <c r="W286" i="15" s="1"/>
  <c r="X286" i="15" s="1"/>
  <c r="Y286" i="15" s="1"/>
  <c r="Z286" i="15" s="1"/>
  <c r="AA286" i="15" s="1"/>
  <c r="AB286" i="15" s="1"/>
  <c r="AC286" i="15" s="1"/>
  <c r="AD286" i="15" s="1"/>
  <c r="AE286" i="15" s="1"/>
  <c r="H315" i="12"/>
  <c r="J315" i="12" s="1"/>
  <c r="F317" i="15" s="1"/>
  <c r="H317" i="15" s="1"/>
  <c r="I317" i="15" s="1"/>
  <c r="J317" i="15" s="1"/>
  <c r="K317" i="15" s="1"/>
  <c r="L317" i="15" s="1"/>
  <c r="M317" i="15" s="1"/>
  <c r="N317" i="15" s="1"/>
  <c r="O317" i="15" s="1"/>
  <c r="P317" i="15" s="1"/>
  <c r="Q317" i="15" s="1"/>
  <c r="R317" i="15" s="1"/>
  <c r="S317" i="15" s="1"/>
  <c r="T317" i="15" s="1"/>
  <c r="U317" i="15" s="1"/>
  <c r="V317" i="15" s="1"/>
  <c r="W317" i="15" s="1"/>
  <c r="X317" i="15" s="1"/>
  <c r="Y317" i="15" s="1"/>
  <c r="Z317" i="15" s="1"/>
  <c r="AA317" i="15" s="1"/>
  <c r="AB317" i="15" s="1"/>
  <c r="AC317" i="15" s="1"/>
  <c r="AD317" i="15" s="1"/>
  <c r="AE317" i="15" s="1"/>
  <c r="H3" i="12"/>
  <c r="J3" i="12" s="1"/>
  <c r="H4" i="12"/>
  <c r="J4" i="12" s="1"/>
  <c r="H5" i="12"/>
  <c r="J5" i="12" s="1"/>
  <c r="H6" i="12"/>
  <c r="J6" i="12" s="1"/>
  <c r="H7" i="12"/>
  <c r="J7" i="12" s="1"/>
  <c r="H8" i="12"/>
  <c r="J8" i="12" s="1"/>
  <c r="H9" i="12"/>
  <c r="J9" i="12" s="1"/>
  <c r="H10" i="12"/>
  <c r="J10" i="12" s="1"/>
  <c r="H11" i="12"/>
  <c r="J11" i="12" s="1"/>
  <c r="H12" i="12"/>
  <c r="J12" i="12" s="1"/>
  <c r="H13" i="12"/>
  <c r="J13" i="12" s="1"/>
  <c r="H14" i="12"/>
  <c r="J14" i="12" s="1"/>
  <c r="J18" i="12" l="1"/>
  <c r="F93" i="15"/>
  <c r="H93" i="15" s="1"/>
  <c r="I93" i="15" s="1"/>
  <c r="J93" i="15" s="1"/>
  <c r="K93" i="15" s="1"/>
  <c r="L93" i="15" s="1"/>
  <c r="M93" i="15" s="1"/>
  <c r="N93" i="15" s="1"/>
  <c r="O93" i="15" s="1"/>
  <c r="P93" i="15" s="1"/>
  <c r="Q93" i="15" s="1"/>
  <c r="R93" i="15" s="1"/>
  <c r="S93" i="15" s="1"/>
  <c r="T93" i="15" s="1"/>
  <c r="U93" i="15" s="1"/>
  <c r="V93" i="15" s="1"/>
  <c r="W93" i="15" s="1"/>
  <c r="X93" i="15" s="1"/>
  <c r="Y93" i="15" s="1"/>
  <c r="Z93" i="15" s="1"/>
  <c r="AA93" i="15" s="1"/>
  <c r="AB93" i="15" s="1"/>
  <c r="AC93" i="15" s="1"/>
  <c r="AD93" i="15" s="1"/>
  <c r="AE93" i="15" s="1"/>
  <c r="F4" i="15"/>
  <c r="H4" i="15" s="1"/>
  <c r="I4" i="15" s="1"/>
  <c r="J4" i="15" s="1"/>
  <c r="K4" i="15" s="1"/>
  <c r="L4" i="15" s="1"/>
  <c r="M4" i="15" s="1"/>
  <c r="N4" i="15" s="1"/>
  <c r="O4" i="15" s="1"/>
  <c r="P4" i="15" s="1"/>
  <c r="Q4" i="15" s="1"/>
  <c r="R4" i="15" s="1"/>
  <c r="S4" i="15" s="1"/>
  <c r="T4" i="15" s="1"/>
  <c r="U4" i="15" s="1"/>
  <c r="V4" i="15" s="1"/>
  <c r="W4" i="15" s="1"/>
  <c r="X4" i="15" s="1"/>
  <c r="Y4" i="15" s="1"/>
  <c r="Z4" i="15" s="1"/>
  <c r="AA4" i="15" s="1"/>
  <c r="AB4" i="15" s="1"/>
  <c r="AC4" i="15" s="1"/>
  <c r="AD4" i="15" s="1"/>
  <c r="AE4" i="15" s="1"/>
  <c r="F81" i="15"/>
  <c r="H81" i="15" s="1"/>
  <c r="I81" i="15" s="1"/>
  <c r="J81" i="15" s="1"/>
  <c r="K81" i="15" s="1"/>
  <c r="L81" i="15" s="1"/>
  <c r="M81" i="15" s="1"/>
  <c r="N81" i="15" s="1"/>
  <c r="O81" i="15" s="1"/>
  <c r="P81" i="15" s="1"/>
  <c r="Q81" i="15" s="1"/>
  <c r="R81" i="15" s="1"/>
  <c r="S81" i="15" s="1"/>
  <c r="T81" i="15" s="1"/>
  <c r="U81" i="15" s="1"/>
  <c r="V81" i="15" s="1"/>
  <c r="W81" i="15" s="1"/>
  <c r="X81" i="15" s="1"/>
  <c r="Y81" i="15" s="1"/>
  <c r="Z81" i="15" s="1"/>
  <c r="AA81" i="15" s="1"/>
  <c r="AB81" i="15" s="1"/>
  <c r="AC81" i="15" s="1"/>
  <c r="AD81" i="15" s="1"/>
  <c r="AE81" i="15" s="1"/>
  <c r="F256" i="15"/>
  <c r="H256" i="15" s="1"/>
  <c r="I256" i="15" s="1"/>
  <c r="J256" i="15" s="1"/>
  <c r="K256" i="15" s="1"/>
  <c r="L256" i="15" s="1"/>
  <c r="M256" i="15" s="1"/>
  <c r="N256" i="15" s="1"/>
  <c r="O256" i="15" s="1"/>
  <c r="P256" i="15" s="1"/>
  <c r="Q256" i="15" s="1"/>
  <c r="R256" i="15" s="1"/>
  <c r="S256" i="15" s="1"/>
  <c r="T256" i="15" s="1"/>
  <c r="U256" i="15" s="1"/>
  <c r="V256" i="15" s="1"/>
  <c r="W256" i="15" s="1"/>
  <c r="X256" i="15" s="1"/>
  <c r="Y256" i="15" s="1"/>
  <c r="Z256" i="15" s="1"/>
  <c r="AA256" i="15" s="1"/>
  <c r="AB256" i="15" s="1"/>
  <c r="AC256" i="15" s="1"/>
  <c r="AD256" i="15" s="1"/>
  <c r="AE256" i="15" s="1"/>
  <c r="F265" i="15"/>
  <c r="H265" i="15" s="1"/>
  <c r="I265" i="15" s="1"/>
  <c r="J265" i="15" s="1"/>
  <c r="K265" i="15" s="1"/>
  <c r="L265" i="15" s="1"/>
  <c r="M265" i="15" s="1"/>
  <c r="N265" i="15" s="1"/>
  <c r="O265" i="15" s="1"/>
  <c r="P265" i="15" s="1"/>
  <c r="Q265" i="15" s="1"/>
  <c r="R265" i="15" s="1"/>
  <c r="S265" i="15" s="1"/>
  <c r="T265" i="15" s="1"/>
  <c r="U265" i="15" s="1"/>
  <c r="V265" i="15" s="1"/>
  <c r="W265" i="15" s="1"/>
  <c r="X265" i="15" s="1"/>
  <c r="Y265" i="15" s="1"/>
  <c r="Z265" i="15" s="1"/>
  <c r="AA265" i="15" s="1"/>
  <c r="AB265" i="15" s="1"/>
  <c r="AC265" i="15" s="1"/>
  <c r="AD265" i="15" s="1"/>
  <c r="AE265" i="15" s="1"/>
  <c r="H127" i="15"/>
  <c r="I127" i="15" s="1"/>
  <c r="J127" i="15" s="1"/>
  <c r="K127" i="15" s="1"/>
  <c r="L127" i="15" s="1"/>
  <c r="M127" i="15" s="1"/>
  <c r="N127" i="15" s="1"/>
  <c r="O127" i="15" s="1"/>
  <c r="P127" i="15" s="1"/>
  <c r="Q127" i="15" s="1"/>
  <c r="R127" i="15" s="1"/>
  <c r="S127" i="15" s="1"/>
  <c r="T127" i="15" s="1"/>
  <c r="U127" i="15" s="1"/>
  <c r="V127" i="15" s="1"/>
  <c r="W127" i="15" s="1"/>
  <c r="X127" i="15" s="1"/>
  <c r="Y127" i="15" s="1"/>
  <c r="Z127" i="15" s="1"/>
  <c r="AA127" i="15" s="1"/>
  <c r="AB127" i="15" s="1"/>
  <c r="AC127" i="15" s="1"/>
  <c r="AD127" i="15" s="1"/>
  <c r="AE127" i="15" s="1"/>
  <c r="F6" i="6" l="1"/>
  <c r="F5" i="6"/>
  <c r="F4" i="6"/>
  <c r="C74" i="5"/>
  <c r="AF330" i="1"/>
  <c r="AE328" i="1" a="1"/>
  <c r="AE328" i="1" s="1"/>
  <c r="E328" i="1"/>
  <c r="AE327" i="1" a="1"/>
  <c r="AE327" i="1" s="1"/>
  <c r="E327" i="1"/>
  <c r="AE326" i="1" a="1"/>
  <c r="AE326" i="1" s="1"/>
  <c r="E326" i="1"/>
  <c r="AE325" i="1" a="1"/>
  <c r="AE325" i="1" s="1"/>
  <c r="E325" i="1"/>
  <c r="AE324" i="1" a="1"/>
  <c r="AE324" i="1" s="1"/>
  <c r="E324" i="1"/>
  <c r="AE323" i="1" a="1"/>
  <c r="AE323" i="1" s="1"/>
  <c r="E323" i="1"/>
  <c r="AE322" i="1" a="1"/>
  <c r="AE322" i="1" s="1"/>
  <c r="E322" i="1"/>
  <c r="AE321" i="1" a="1"/>
  <c r="AE321" i="1" s="1"/>
  <c r="E321" i="1"/>
  <c r="AE320" i="1" a="1"/>
  <c r="AE320" i="1" s="1"/>
  <c r="E320" i="1"/>
  <c r="AE319" i="1" a="1"/>
  <c r="AE319" i="1" s="1"/>
  <c r="E319" i="1"/>
  <c r="AE318" i="1" a="1"/>
  <c r="AE318" i="1" s="1"/>
  <c r="E318" i="1"/>
  <c r="AE317" i="1" a="1"/>
  <c r="AE317" i="1" s="1"/>
  <c r="E317" i="1"/>
  <c r="AE316" i="1" a="1"/>
  <c r="AE316" i="1" s="1"/>
  <c r="E316" i="1"/>
  <c r="AE315" i="1" a="1"/>
  <c r="AE315" i="1" s="1"/>
  <c r="E315" i="1"/>
  <c r="AE314" i="1" a="1"/>
  <c r="AE314" i="1" s="1"/>
  <c r="E314" i="1"/>
  <c r="AE313" i="1" a="1"/>
  <c r="AE313" i="1" s="1"/>
  <c r="E313" i="1"/>
  <c r="AE312" i="1" a="1"/>
  <c r="AE312" i="1" s="1"/>
  <c r="E312" i="1"/>
  <c r="AE311" i="1" a="1"/>
  <c r="AE311" i="1" s="1"/>
  <c r="E311" i="1"/>
  <c r="AE310" i="1" a="1"/>
  <c r="AE310" i="1" s="1"/>
  <c r="E310" i="1"/>
  <c r="AE309" i="1" a="1"/>
  <c r="AE309" i="1" s="1"/>
  <c r="E309" i="1"/>
  <c r="AE308" i="1" a="1"/>
  <c r="AE308" i="1" s="1"/>
  <c r="E308" i="1"/>
  <c r="AE307" i="1" a="1"/>
  <c r="AE307" i="1" s="1"/>
  <c r="E307" i="1"/>
  <c r="AE306" i="1" a="1"/>
  <c r="AE306" i="1" s="1"/>
  <c r="E306" i="1"/>
  <c r="AE305" i="1" a="1"/>
  <c r="AE305" i="1" s="1"/>
  <c r="E305" i="1"/>
  <c r="AE304" i="1" a="1"/>
  <c r="AE304" i="1" s="1"/>
  <c r="E304" i="1"/>
  <c r="AE303" i="1" a="1"/>
  <c r="AE303" i="1" s="1"/>
  <c r="E303" i="1"/>
  <c r="AE302" i="1" a="1"/>
  <c r="AE302" i="1" s="1"/>
  <c r="E302" i="1"/>
  <c r="AE301" i="1" a="1"/>
  <c r="AE301" i="1" s="1"/>
  <c r="E301" i="1"/>
  <c r="AE300" i="1" a="1"/>
  <c r="AE300" i="1" s="1"/>
  <c r="E300" i="1"/>
  <c r="AE299" i="1" a="1"/>
  <c r="AE299" i="1" s="1"/>
  <c r="E299" i="1"/>
  <c r="AE298" i="1" a="1"/>
  <c r="AE298" i="1" s="1"/>
  <c r="E298" i="1"/>
  <c r="AE297" i="1" a="1"/>
  <c r="AE297" i="1" s="1"/>
  <c r="E297" i="1"/>
  <c r="AE296" i="1" a="1"/>
  <c r="AE296" i="1" s="1"/>
  <c r="E296" i="1"/>
  <c r="AE295" i="1" a="1"/>
  <c r="AE295" i="1" s="1"/>
  <c r="E295" i="1"/>
  <c r="AE294" i="1" a="1"/>
  <c r="AE294" i="1" s="1"/>
  <c r="E294" i="1"/>
  <c r="AE293" i="1" a="1"/>
  <c r="AE293" i="1" s="1"/>
  <c r="E293" i="1"/>
  <c r="AE292" i="1" a="1"/>
  <c r="AE292" i="1" s="1"/>
  <c r="E292" i="1"/>
  <c r="AE291" i="1" a="1"/>
  <c r="AE291" i="1" s="1"/>
  <c r="E291" i="1"/>
  <c r="AE290" i="1" a="1"/>
  <c r="AE290" i="1" s="1"/>
  <c r="E290" i="1"/>
  <c r="AE289" i="1" a="1"/>
  <c r="AE289" i="1" s="1"/>
  <c r="E289" i="1"/>
  <c r="AE288" i="1" a="1"/>
  <c r="AE288" i="1" s="1"/>
  <c r="E288" i="1"/>
  <c r="AE287" i="1" a="1"/>
  <c r="AE287" i="1" s="1"/>
  <c r="E287" i="1"/>
  <c r="AE286" i="1" a="1"/>
  <c r="AE286" i="1" s="1"/>
  <c r="E286" i="1"/>
  <c r="AE285" i="1" a="1"/>
  <c r="AE285" i="1" s="1"/>
  <c r="E285" i="1"/>
  <c r="AE284" i="1" a="1"/>
  <c r="AE284" i="1" s="1"/>
  <c r="E284" i="1"/>
  <c r="AE283" i="1" a="1"/>
  <c r="AE283" i="1" s="1"/>
  <c r="E283" i="1"/>
  <c r="AE282" i="1" a="1"/>
  <c r="AE282" i="1" s="1"/>
  <c r="E282" i="1"/>
  <c r="AE281" i="1" a="1"/>
  <c r="AE281" i="1" s="1"/>
  <c r="E281" i="1"/>
  <c r="AE280" i="1" a="1"/>
  <c r="AE280" i="1" s="1"/>
  <c r="E280" i="1"/>
  <c r="AE279" i="1" a="1"/>
  <c r="AE279" i="1" s="1"/>
  <c r="E279" i="1"/>
  <c r="AE278" i="1" a="1"/>
  <c r="AE278" i="1" s="1"/>
  <c r="E278" i="1"/>
  <c r="AE277" i="1" a="1"/>
  <c r="AE277" i="1" s="1"/>
  <c r="E277" i="1"/>
  <c r="AE276" i="1" a="1"/>
  <c r="AE276" i="1" s="1"/>
  <c r="E276" i="1"/>
  <c r="AE275" i="1" a="1"/>
  <c r="AE275" i="1" s="1"/>
  <c r="E275" i="1"/>
  <c r="AE274" i="1" a="1"/>
  <c r="AE274" i="1" s="1"/>
  <c r="E274" i="1"/>
  <c r="AE273" i="1" a="1"/>
  <c r="AE273" i="1" s="1"/>
  <c r="E273" i="1"/>
  <c r="AE272" i="1" a="1"/>
  <c r="AE272" i="1" s="1"/>
  <c r="E272" i="1"/>
  <c r="AE271" i="1" a="1"/>
  <c r="AE271" i="1" s="1"/>
  <c r="E271" i="1"/>
  <c r="AE270" i="1" a="1"/>
  <c r="AE270" i="1" s="1"/>
  <c r="E270" i="1"/>
  <c r="AE269" i="1" a="1"/>
  <c r="AE269" i="1" s="1"/>
  <c r="E269" i="1"/>
  <c r="AE268" i="1" a="1"/>
  <c r="AE268" i="1" s="1"/>
  <c r="E268" i="1"/>
  <c r="AE267" i="1" a="1"/>
  <c r="AE267" i="1" s="1"/>
  <c r="E267" i="1"/>
  <c r="AE266" i="1" a="1"/>
  <c r="AE266" i="1" s="1"/>
  <c r="E266" i="1"/>
  <c r="AE265" i="1" a="1"/>
  <c r="AE265" i="1" s="1"/>
  <c r="E265" i="1"/>
  <c r="AE264" i="1" a="1"/>
  <c r="AE264" i="1" s="1"/>
  <c r="E264" i="1"/>
  <c r="AE263" i="1" a="1"/>
  <c r="AE263" i="1" s="1"/>
  <c r="E263" i="1"/>
  <c r="AE262" i="1" a="1"/>
  <c r="AE262" i="1" s="1"/>
  <c r="E262" i="1"/>
  <c r="AE261" i="1" a="1"/>
  <c r="AE261" i="1" s="1"/>
  <c r="E261" i="1"/>
  <c r="AE260" i="1" a="1"/>
  <c r="AE260" i="1" s="1"/>
  <c r="E260" i="1"/>
  <c r="AE259" i="1" a="1"/>
  <c r="AE259" i="1" s="1"/>
  <c r="E259" i="1"/>
  <c r="AE258" i="1" a="1"/>
  <c r="AE258" i="1" s="1"/>
  <c r="E258" i="1"/>
  <c r="AE257" i="1" a="1"/>
  <c r="AE257" i="1" s="1"/>
  <c r="E257" i="1"/>
  <c r="AE256" i="1" a="1"/>
  <c r="AE256" i="1" s="1"/>
  <c r="E256" i="1"/>
  <c r="AE255" i="1" a="1"/>
  <c r="AE255" i="1" s="1"/>
  <c r="E255" i="1"/>
  <c r="AE254" i="1" a="1"/>
  <c r="AE254" i="1" s="1"/>
  <c r="E254" i="1"/>
  <c r="AE253" i="1" a="1"/>
  <c r="AE253" i="1" s="1"/>
  <c r="E253" i="1"/>
  <c r="AE252" i="1" a="1"/>
  <c r="AE252" i="1" s="1"/>
  <c r="E252" i="1"/>
  <c r="AE251" i="1" a="1"/>
  <c r="AE251" i="1" s="1"/>
  <c r="E251" i="1"/>
  <c r="AE250" i="1" a="1"/>
  <c r="AE250" i="1" s="1"/>
  <c r="E250" i="1"/>
  <c r="AE249" i="1" a="1"/>
  <c r="AE249" i="1" s="1"/>
  <c r="E249" i="1"/>
  <c r="AE248" i="1" a="1"/>
  <c r="AE248" i="1" s="1"/>
  <c r="E248" i="1"/>
  <c r="AE247" i="1" a="1"/>
  <c r="AE247" i="1" s="1"/>
  <c r="E247" i="1"/>
  <c r="AE246" i="1" a="1"/>
  <c r="AE246" i="1" s="1"/>
  <c r="E246" i="1"/>
  <c r="AE245" i="1" a="1"/>
  <c r="AE245" i="1" s="1"/>
  <c r="E245" i="1"/>
  <c r="AE244" i="1" a="1"/>
  <c r="AE244" i="1" s="1"/>
  <c r="E244" i="1"/>
  <c r="AE243" i="1" a="1"/>
  <c r="AE243" i="1" s="1"/>
  <c r="E243" i="1"/>
  <c r="AE242" i="1" a="1"/>
  <c r="AE242" i="1" s="1"/>
  <c r="E242" i="1"/>
  <c r="AE241" i="1" a="1"/>
  <c r="AE241" i="1" s="1"/>
  <c r="E241" i="1"/>
  <c r="AE240" i="1" a="1"/>
  <c r="AE240" i="1" s="1"/>
  <c r="E240" i="1"/>
  <c r="AE239" i="1" a="1"/>
  <c r="AE239" i="1" s="1"/>
  <c r="E239" i="1"/>
  <c r="AE238" i="1" a="1"/>
  <c r="AE238" i="1" s="1"/>
  <c r="E238" i="1"/>
  <c r="AE237" i="1" a="1"/>
  <c r="AE237" i="1" s="1"/>
  <c r="E237" i="1"/>
  <c r="AE236" i="1" a="1"/>
  <c r="AE236" i="1" s="1"/>
  <c r="E236" i="1"/>
  <c r="AE235" i="1" a="1"/>
  <c r="AE235" i="1" s="1"/>
  <c r="E235" i="1"/>
  <c r="AE234" i="1" a="1"/>
  <c r="AE234" i="1" s="1"/>
  <c r="E234" i="1"/>
  <c r="AE233" i="1" a="1"/>
  <c r="AE233" i="1" s="1"/>
  <c r="E233" i="1"/>
  <c r="AE232" i="1" a="1"/>
  <c r="AE232" i="1" s="1"/>
  <c r="E232" i="1"/>
  <c r="AE231" i="1" a="1"/>
  <c r="AE231" i="1" s="1"/>
  <c r="E231" i="1"/>
  <c r="AE230" i="1" a="1"/>
  <c r="AE230" i="1" s="1"/>
  <c r="E230" i="1"/>
  <c r="AE229" i="1" a="1"/>
  <c r="AE229" i="1" s="1"/>
  <c r="E229" i="1"/>
  <c r="AE228" i="1" a="1"/>
  <c r="AE228" i="1" s="1"/>
  <c r="E228" i="1"/>
  <c r="AE227" i="1" a="1"/>
  <c r="AE227" i="1" s="1"/>
  <c r="E227" i="1"/>
  <c r="AE226" i="1" a="1"/>
  <c r="AE226" i="1" s="1"/>
  <c r="E226" i="1"/>
  <c r="AE225" i="1" a="1"/>
  <c r="AE225" i="1" s="1"/>
  <c r="E225" i="1"/>
  <c r="AE224" i="1" a="1"/>
  <c r="AE224" i="1" s="1"/>
  <c r="E224" i="1"/>
  <c r="AE223" i="1" a="1"/>
  <c r="AE223" i="1" s="1"/>
  <c r="E223" i="1"/>
  <c r="AE222" i="1" a="1"/>
  <c r="AE222" i="1" s="1"/>
  <c r="E222" i="1"/>
  <c r="AE221" i="1" a="1"/>
  <c r="AE221" i="1" s="1"/>
  <c r="E221" i="1"/>
  <c r="AE220" i="1" a="1"/>
  <c r="AE220" i="1" s="1"/>
  <c r="E220" i="1"/>
  <c r="AE219" i="1" a="1"/>
  <c r="AE219" i="1" s="1"/>
  <c r="E219" i="1"/>
  <c r="AE218" i="1" a="1"/>
  <c r="AE218" i="1" s="1"/>
  <c r="E218" i="1"/>
  <c r="AE217" i="1" a="1"/>
  <c r="AE217" i="1" s="1"/>
  <c r="E217" i="1"/>
  <c r="AE216" i="1" a="1"/>
  <c r="AE216" i="1" s="1"/>
  <c r="E216" i="1"/>
  <c r="AE215" i="1" a="1"/>
  <c r="AE215" i="1" s="1"/>
  <c r="E215" i="1"/>
  <c r="AE214" i="1" a="1"/>
  <c r="AE214" i="1" s="1"/>
  <c r="E214" i="1"/>
  <c r="AE213" i="1" a="1"/>
  <c r="AE213" i="1" s="1"/>
  <c r="E213" i="1"/>
  <c r="AE212" i="1" a="1"/>
  <c r="AE212" i="1" s="1"/>
  <c r="E212" i="1"/>
  <c r="AE211" i="1" a="1"/>
  <c r="AE211" i="1" s="1"/>
  <c r="E211" i="1"/>
  <c r="AE210" i="1" a="1"/>
  <c r="AE210" i="1" s="1"/>
  <c r="E210" i="1"/>
  <c r="AE209" i="1" a="1"/>
  <c r="AE209" i="1" s="1"/>
  <c r="E209" i="1"/>
  <c r="AE208" i="1" a="1"/>
  <c r="AE208" i="1" s="1"/>
  <c r="E208" i="1"/>
  <c r="AE207" i="1" a="1"/>
  <c r="AE207" i="1" s="1"/>
  <c r="E207" i="1"/>
  <c r="AE206" i="1" a="1"/>
  <c r="AE206" i="1" s="1"/>
  <c r="E206" i="1"/>
  <c r="AE205" i="1" a="1"/>
  <c r="AE205" i="1" s="1"/>
  <c r="E205" i="1"/>
  <c r="AE204" i="1" a="1"/>
  <c r="AE204" i="1" s="1"/>
  <c r="E204" i="1"/>
  <c r="AE203" i="1" a="1"/>
  <c r="AE203" i="1" s="1"/>
  <c r="E203" i="1"/>
  <c r="AE202" i="1" a="1"/>
  <c r="AE202" i="1" s="1"/>
  <c r="E202" i="1"/>
  <c r="AE201" i="1" a="1"/>
  <c r="AE201" i="1" s="1"/>
  <c r="E201" i="1"/>
  <c r="AE200" i="1" a="1"/>
  <c r="AE200" i="1" s="1"/>
  <c r="E200" i="1"/>
  <c r="AE199" i="1" a="1"/>
  <c r="AE199" i="1" s="1"/>
  <c r="E199" i="1"/>
  <c r="AE198" i="1" a="1"/>
  <c r="AE198" i="1" s="1"/>
  <c r="E198" i="1"/>
  <c r="AE197" i="1" a="1"/>
  <c r="AE197" i="1" s="1"/>
  <c r="E197" i="1"/>
  <c r="AE196" i="1" a="1"/>
  <c r="AE196" i="1" s="1"/>
  <c r="E196" i="1"/>
  <c r="AE195" i="1" a="1"/>
  <c r="AE195" i="1" s="1"/>
  <c r="E195" i="1"/>
  <c r="AE194" i="1" a="1"/>
  <c r="AE194" i="1" s="1"/>
  <c r="E194" i="1"/>
  <c r="AE193" i="1" a="1"/>
  <c r="AE193" i="1" s="1"/>
  <c r="E193" i="1"/>
  <c r="AE192" i="1" a="1"/>
  <c r="AE192" i="1" s="1"/>
  <c r="E192" i="1"/>
  <c r="AE191" i="1" a="1"/>
  <c r="AE191" i="1" s="1"/>
  <c r="E191" i="1"/>
  <c r="AE190" i="1" a="1"/>
  <c r="AE190" i="1" s="1"/>
  <c r="E190" i="1"/>
  <c r="AE189" i="1" a="1"/>
  <c r="AE189" i="1" s="1"/>
  <c r="E189" i="1"/>
  <c r="AE188" i="1" a="1"/>
  <c r="AE188" i="1" s="1"/>
  <c r="E188" i="1"/>
  <c r="AE187" i="1" a="1"/>
  <c r="AE187" i="1" s="1"/>
  <c r="E187" i="1"/>
  <c r="AE186" i="1" a="1"/>
  <c r="AE186" i="1" s="1"/>
  <c r="E186" i="1"/>
  <c r="AE185" i="1" a="1"/>
  <c r="AE185" i="1" s="1"/>
  <c r="E185" i="1"/>
  <c r="AE184" i="1" a="1"/>
  <c r="AE184" i="1" s="1"/>
  <c r="E184" i="1"/>
  <c r="AE183" i="1" a="1"/>
  <c r="AE183" i="1" s="1"/>
  <c r="E183" i="1"/>
  <c r="AE182" i="1" a="1"/>
  <c r="AE182" i="1" s="1"/>
  <c r="E182" i="1"/>
  <c r="AE181" i="1" a="1"/>
  <c r="AE181" i="1" s="1"/>
  <c r="E181" i="1"/>
  <c r="AE180" i="1" a="1"/>
  <c r="AE180" i="1" s="1"/>
  <c r="E180" i="1"/>
  <c r="AE179" i="1" a="1"/>
  <c r="AE179" i="1" s="1"/>
  <c r="E179" i="1"/>
  <c r="AE178" i="1" a="1"/>
  <c r="AE178" i="1" s="1"/>
  <c r="E178" i="1"/>
  <c r="AE177" i="1" a="1"/>
  <c r="AE177" i="1" s="1"/>
  <c r="E177" i="1"/>
  <c r="AE176" i="1" a="1"/>
  <c r="AE176" i="1" s="1"/>
  <c r="E176" i="1"/>
  <c r="AE175" i="1" a="1"/>
  <c r="AE175" i="1" s="1"/>
  <c r="E175" i="1"/>
  <c r="AE174" i="1" a="1"/>
  <c r="AE174" i="1" s="1"/>
  <c r="E174" i="1"/>
  <c r="AE173" i="1" a="1"/>
  <c r="AE173" i="1" s="1"/>
  <c r="E173" i="1"/>
  <c r="AE172" i="1" a="1"/>
  <c r="AE172" i="1" s="1"/>
  <c r="E172" i="1"/>
  <c r="AE171" i="1" a="1"/>
  <c r="AE171" i="1" s="1"/>
  <c r="E171" i="1"/>
  <c r="AE170" i="1" a="1"/>
  <c r="AE170" i="1" s="1"/>
  <c r="E170" i="1"/>
  <c r="AE169" i="1" a="1"/>
  <c r="AE169" i="1" s="1"/>
  <c r="E169" i="1"/>
  <c r="AE168" i="1" a="1"/>
  <c r="AE168" i="1" s="1"/>
  <c r="E168" i="1"/>
  <c r="AE167" i="1" a="1"/>
  <c r="AE167" i="1" s="1"/>
  <c r="E167" i="1"/>
  <c r="AE166" i="1" a="1"/>
  <c r="AE166" i="1" s="1"/>
  <c r="E166" i="1"/>
  <c r="AE165" i="1" a="1"/>
  <c r="AE165" i="1" s="1"/>
  <c r="E165" i="1"/>
  <c r="AE164" i="1" a="1"/>
  <c r="AE164" i="1" s="1"/>
  <c r="E164" i="1"/>
  <c r="AE163" i="1" a="1"/>
  <c r="AE163" i="1" s="1"/>
  <c r="E163" i="1"/>
  <c r="AE162" i="1" a="1"/>
  <c r="AE162" i="1" s="1"/>
  <c r="E162" i="1"/>
  <c r="AE161" i="1" a="1"/>
  <c r="AE161" i="1" s="1"/>
  <c r="E161" i="1"/>
  <c r="AE160" i="1" a="1"/>
  <c r="AE160" i="1" s="1"/>
  <c r="E160" i="1"/>
  <c r="AE159" i="1" a="1"/>
  <c r="AE159" i="1" s="1"/>
  <c r="E159" i="1"/>
  <c r="AE158" i="1" a="1"/>
  <c r="AE158" i="1" s="1"/>
  <c r="E158" i="1"/>
  <c r="AE157" i="1" a="1"/>
  <c r="AE157" i="1" s="1"/>
  <c r="E157" i="1"/>
  <c r="AE156" i="1" a="1"/>
  <c r="AE156" i="1" s="1"/>
  <c r="E156" i="1"/>
  <c r="AE155" i="1" a="1"/>
  <c r="AE155" i="1" s="1"/>
  <c r="E155" i="1"/>
  <c r="AE154" i="1" a="1"/>
  <c r="AE154" i="1" s="1"/>
  <c r="E154" i="1"/>
  <c r="AE153" i="1" a="1"/>
  <c r="AE153" i="1" s="1"/>
  <c r="E153" i="1"/>
  <c r="AE152" i="1" a="1"/>
  <c r="AE152" i="1" s="1"/>
  <c r="E152" i="1"/>
  <c r="AE151" i="1" a="1"/>
  <c r="AE151" i="1" s="1"/>
  <c r="E151" i="1"/>
  <c r="AE150" i="1" a="1"/>
  <c r="AE150" i="1" s="1"/>
  <c r="E150" i="1"/>
  <c r="AE149" i="1" a="1"/>
  <c r="AE149" i="1" s="1"/>
  <c r="E149" i="1"/>
  <c r="AE148" i="1" a="1"/>
  <c r="AE148" i="1" s="1"/>
  <c r="E148" i="1"/>
  <c r="AE147" i="1" a="1"/>
  <c r="AE147" i="1" s="1"/>
  <c r="E147" i="1"/>
  <c r="AE146" i="1" a="1"/>
  <c r="AE146" i="1" s="1"/>
  <c r="E146" i="1"/>
  <c r="AE145" i="1" a="1"/>
  <c r="AE145" i="1" s="1"/>
  <c r="E145" i="1"/>
  <c r="AE144" i="1" a="1"/>
  <c r="AE144" i="1" s="1"/>
  <c r="E144" i="1"/>
  <c r="AE143" i="1" a="1"/>
  <c r="AE143" i="1" s="1"/>
  <c r="E143" i="1"/>
  <c r="AE142" i="1" a="1"/>
  <c r="AE142" i="1" s="1"/>
  <c r="E142" i="1"/>
  <c r="AE141" i="1" a="1"/>
  <c r="AE141" i="1" s="1"/>
  <c r="E141" i="1"/>
  <c r="AE140" i="1" a="1"/>
  <c r="AE140" i="1" s="1"/>
  <c r="E140" i="1"/>
  <c r="AE139" i="1" a="1"/>
  <c r="AE139" i="1" s="1"/>
  <c r="E139" i="1"/>
  <c r="AE138" i="1" a="1"/>
  <c r="AE138" i="1" s="1"/>
  <c r="E138" i="1"/>
  <c r="AE137" i="1" a="1"/>
  <c r="AE137" i="1" s="1"/>
  <c r="E137" i="1"/>
  <c r="AE136" i="1" a="1"/>
  <c r="AE136" i="1" s="1"/>
  <c r="E136" i="1"/>
  <c r="AE135" i="1" a="1"/>
  <c r="AE135" i="1" s="1"/>
  <c r="E135" i="1"/>
  <c r="AE134" i="1" a="1"/>
  <c r="AE134" i="1" s="1"/>
  <c r="E134" i="1"/>
  <c r="AE133" i="1" a="1"/>
  <c r="AE133" i="1" s="1"/>
  <c r="E133" i="1"/>
  <c r="AE132" i="1" a="1"/>
  <c r="AE132" i="1" s="1"/>
  <c r="E132" i="1"/>
  <c r="AE131" i="1" a="1"/>
  <c r="AE131" i="1" s="1"/>
  <c r="E131" i="1"/>
  <c r="AE130" i="1" a="1"/>
  <c r="AE130" i="1" s="1"/>
  <c r="E130" i="1"/>
  <c r="AE129" i="1" a="1"/>
  <c r="AE129" i="1" s="1"/>
  <c r="E129" i="1"/>
  <c r="AE128" i="1" a="1"/>
  <c r="AE128" i="1" s="1"/>
  <c r="E128" i="1"/>
  <c r="AE127" i="1" a="1"/>
  <c r="AE127" i="1" s="1"/>
  <c r="E127" i="1"/>
  <c r="AE126" i="1" a="1"/>
  <c r="AE126" i="1" s="1"/>
  <c r="E126" i="1"/>
  <c r="AE125" i="1" a="1"/>
  <c r="AE125" i="1" s="1"/>
  <c r="E125" i="1"/>
  <c r="AE124" i="1" a="1"/>
  <c r="AE124" i="1" s="1"/>
  <c r="E124" i="1"/>
  <c r="AE123" i="1" a="1"/>
  <c r="AE123" i="1" s="1"/>
  <c r="E123" i="1"/>
  <c r="AE122" i="1" a="1"/>
  <c r="AE122" i="1" s="1"/>
  <c r="E122" i="1"/>
  <c r="AE121" i="1" a="1"/>
  <c r="AE121" i="1" s="1"/>
  <c r="E121" i="1"/>
  <c r="AE120" i="1" a="1"/>
  <c r="AE120" i="1" s="1"/>
  <c r="E120" i="1"/>
  <c r="AE119" i="1" a="1"/>
  <c r="AE119" i="1" s="1"/>
  <c r="E119" i="1"/>
  <c r="AE118" i="1" a="1"/>
  <c r="AE118" i="1" s="1"/>
  <c r="E118" i="1"/>
  <c r="AE117" i="1" a="1"/>
  <c r="AE117" i="1" s="1"/>
  <c r="E117" i="1"/>
  <c r="AE116" i="1" a="1"/>
  <c r="AE116" i="1" s="1"/>
  <c r="E116" i="1"/>
  <c r="AE115" i="1" a="1"/>
  <c r="AE115" i="1" s="1"/>
  <c r="E115" i="1"/>
  <c r="AE114" i="1" a="1"/>
  <c r="AE114" i="1" s="1"/>
  <c r="E114" i="1"/>
  <c r="AE113" i="1" a="1"/>
  <c r="AE113" i="1" s="1"/>
  <c r="E113" i="1"/>
  <c r="AE112" i="1" a="1"/>
  <c r="AE112" i="1" s="1"/>
  <c r="E112" i="1"/>
  <c r="AE111" i="1" a="1"/>
  <c r="AE111" i="1" s="1"/>
  <c r="E111" i="1"/>
  <c r="AE110" i="1" a="1"/>
  <c r="AE110" i="1" s="1"/>
  <c r="E110" i="1"/>
  <c r="AE109" i="1" a="1"/>
  <c r="AE109" i="1" s="1"/>
  <c r="E109" i="1"/>
  <c r="AE108" i="1" a="1"/>
  <c r="AE108" i="1" s="1"/>
  <c r="E108" i="1"/>
  <c r="AE107" i="1" a="1"/>
  <c r="AE107" i="1" s="1"/>
  <c r="E107" i="1"/>
  <c r="AE106" i="1" a="1"/>
  <c r="AE106" i="1" s="1"/>
  <c r="E106" i="1"/>
  <c r="AE105" i="1" a="1"/>
  <c r="AE105" i="1" s="1"/>
  <c r="E105" i="1"/>
  <c r="AE104" i="1" a="1"/>
  <c r="AE104" i="1" s="1"/>
  <c r="E104" i="1"/>
  <c r="AE103" i="1" a="1"/>
  <c r="AE103" i="1" s="1"/>
  <c r="E103" i="1"/>
  <c r="AE102" i="1" a="1"/>
  <c r="AE102" i="1" s="1"/>
  <c r="E102" i="1"/>
  <c r="AE101" i="1" a="1"/>
  <c r="AE101" i="1" s="1"/>
  <c r="E101" i="1"/>
  <c r="AE100" i="1" a="1"/>
  <c r="AE100" i="1" s="1"/>
  <c r="E100" i="1"/>
  <c r="AE99" i="1" a="1"/>
  <c r="AE99" i="1" s="1"/>
  <c r="E99" i="1"/>
  <c r="AE98" i="1" a="1"/>
  <c r="AE98" i="1" s="1"/>
  <c r="E98" i="1"/>
  <c r="AE97" i="1" a="1"/>
  <c r="AE97" i="1" s="1"/>
  <c r="E97" i="1"/>
  <c r="AE96" i="1" a="1"/>
  <c r="AE96" i="1" s="1"/>
  <c r="E96" i="1"/>
  <c r="AE95" i="1" a="1"/>
  <c r="AE95" i="1" s="1"/>
  <c r="E95" i="1"/>
  <c r="AE94" i="1" a="1"/>
  <c r="AE94" i="1" s="1"/>
  <c r="E94" i="1"/>
  <c r="AE93" i="1" a="1"/>
  <c r="AE93" i="1" s="1"/>
  <c r="E93" i="1"/>
  <c r="AE92" i="1" a="1"/>
  <c r="AE92" i="1" s="1"/>
  <c r="E92" i="1"/>
  <c r="AE91" i="1" a="1"/>
  <c r="AE91" i="1" s="1"/>
  <c r="E91" i="1"/>
  <c r="AE90" i="1" a="1"/>
  <c r="AE90" i="1" s="1"/>
  <c r="E90" i="1"/>
  <c r="AE89" i="1" a="1"/>
  <c r="AE89" i="1" s="1"/>
  <c r="E89" i="1"/>
  <c r="AE88" i="1" a="1"/>
  <c r="AE88" i="1" s="1"/>
  <c r="E88" i="1"/>
  <c r="AE87" i="1" a="1"/>
  <c r="AE87" i="1" s="1"/>
  <c r="E87" i="1"/>
  <c r="AE86" i="1" a="1"/>
  <c r="AE86" i="1" s="1"/>
  <c r="E86" i="1"/>
  <c r="AE85" i="1" a="1"/>
  <c r="AE85" i="1" s="1"/>
  <c r="E85" i="1"/>
  <c r="AE84" i="1" a="1"/>
  <c r="AE84" i="1" s="1"/>
  <c r="E84" i="1"/>
  <c r="AE83" i="1" a="1"/>
  <c r="AE83" i="1" s="1"/>
  <c r="E83" i="1"/>
  <c r="AE82" i="1" a="1"/>
  <c r="AE82" i="1" s="1"/>
  <c r="E82" i="1"/>
  <c r="AE81" i="1" a="1"/>
  <c r="AE81" i="1" s="1"/>
  <c r="E81" i="1"/>
  <c r="AE80" i="1" a="1"/>
  <c r="AE80" i="1" s="1"/>
  <c r="E80" i="1"/>
  <c r="AE79" i="1" a="1"/>
  <c r="AE79" i="1" s="1"/>
  <c r="E79" i="1"/>
  <c r="AE78" i="1" a="1"/>
  <c r="AE78" i="1" s="1"/>
  <c r="E78" i="1"/>
  <c r="AE77" i="1" a="1"/>
  <c r="AE77" i="1" s="1"/>
  <c r="E77" i="1"/>
  <c r="AE76" i="1" a="1"/>
  <c r="AE76" i="1" s="1"/>
  <c r="E76" i="1"/>
  <c r="AE75" i="1" a="1"/>
  <c r="AE75" i="1" s="1"/>
  <c r="E75" i="1"/>
  <c r="AE74" i="1" a="1"/>
  <c r="AE74" i="1" s="1"/>
  <c r="E74" i="1"/>
  <c r="AE73" i="1" a="1"/>
  <c r="AE73" i="1" s="1"/>
  <c r="E73" i="1"/>
  <c r="AE72" i="1" a="1"/>
  <c r="AE72" i="1" s="1"/>
  <c r="E72" i="1"/>
  <c r="AE71" i="1" a="1"/>
  <c r="AE71" i="1" s="1"/>
  <c r="E71" i="1"/>
  <c r="AE70" i="1" a="1"/>
  <c r="AE70" i="1" s="1"/>
  <c r="E70" i="1"/>
  <c r="AE69" i="1" a="1"/>
  <c r="AE69" i="1" s="1"/>
  <c r="E69" i="1"/>
  <c r="AE68" i="1" a="1"/>
  <c r="AE68" i="1" s="1"/>
  <c r="E68" i="1"/>
  <c r="AE67" i="1" a="1"/>
  <c r="AE67" i="1" s="1"/>
  <c r="E67" i="1"/>
  <c r="AE66" i="1" a="1"/>
  <c r="AE66" i="1" s="1"/>
  <c r="E66" i="1"/>
  <c r="AE65" i="1" a="1"/>
  <c r="AE65" i="1" s="1"/>
  <c r="E65" i="1"/>
  <c r="AE64" i="1" a="1"/>
  <c r="AE64" i="1" s="1"/>
  <c r="E64" i="1"/>
  <c r="AE63" i="1" a="1"/>
  <c r="AE63" i="1" s="1"/>
  <c r="E63" i="1"/>
  <c r="AE62" i="1" a="1"/>
  <c r="AE62" i="1" s="1"/>
  <c r="E62" i="1"/>
  <c r="AE61" i="1" a="1"/>
  <c r="AE61" i="1" s="1"/>
  <c r="E61" i="1"/>
  <c r="AE60" i="1" a="1"/>
  <c r="AE60" i="1" s="1"/>
  <c r="E60" i="1"/>
  <c r="AE59" i="1" a="1"/>
  <c r="AE59" i="1" s="1"/>
  <c r="E59" i="1"/>
  <c r="AE58" i="1" a="1"/>
  <c r="AE58" i="1" s="1"/>
  <c r="E58" i="1"/>
  <c r="AE57" i="1" a="1"/>
  <c r="AE57" i="1" s="1"/>
  <c r="E57" i="1"/>
  <c r="AE56" i="1" a="1"/>
  <c r="AE56" i="1" s="1"/>
  <c r="E56" i="1"/>
  <c r="AE55" i="1" a="1"/>
  <c r="AE55" i="1" s="1"/>
  <c r="E55" i="1"/>
  <c r="AE54" i="1" a="1"/>
  <c r="AE54" i="1" s="1"/>
  <c r="E54" i="1"/>
  <c r="AE53" i="1" a="1"/>
  <c r="AE53" i="1" s="1"/>
  <c r="E53" i="1"/>
  <c r="AE52" i="1" a="1"/>
  <c r="AE52" i="1" s="1"/>
  <c r="E52" i="1"/>
  <c r="AE51" i="1" a="1"/>
  <c r="AE51" i="1" s="1"/>
  <c r="E51" i="1"/>
  <c r="AE50" i="1" a="1"/>
  <c r="AE50" i="1" s="1"/>
  <c r="E50" i="1"/>
  <c r="AE49" i="1" a="1"/>
  <c r="AE49" i="1" s="1"/>
  <c r="E49" i="1"/>
  <c r="AE48" i="1" a="1"/>
  <c r="AE48" i="1" s="1"/>
  <c r="E48" i="1"/>
  <c r="AE47" i="1" a="1"/>
  <c r="AE47" i="1" s="1"/>
  <c r="E47" i="1"/>
  <c r="AE46" i="1" a="1"/>
  <c r="AE46" i="1" s="1"/>
  <c r="E46" i="1"/>
  <c r="AE45" i="1" a="1"/>
  <c r="AE45" i="1" s="1"/>
  <c r="E45" i="1"/>
  <c r="AE44" i="1" a="1"/>
  <c r="AE44" i="1" s="1"/>
  <c r="E44" i="1"/>
  <c r="AE43" i="1" a="1"/>
  <c r="AE43" i="1" s="1"/>
  <c r="E43" i="1"/>
  <c r="AE42" i="1" a="1"/>
  <c r="AE42" i="1" s="1"/>
  <c r="E42" i="1"/>
  <c r="AE41" i="1" a="1"/>
  <c r="AE41" i="1" s="1"/>
  <c r="E41" i="1"/>
  <c r="AE40" i="1" a="1"/>
  <c r="AE40" i="1" s="1"/>
  <c r="E40" i="1"/>
  <c r="AE39" i="1" a="1"/>
  <c r="AE39" i="1" s="1"/>
  <c r="E39" i="1"/>
  <c r="AE38" i="1" a="1"/>
  <c r="AE38" i="1" s="1"/>
  <c r="E38" i="1"/>
  <c r="AE37" i="1" a="1"/>
  <c r="AE37" i="1" s="1"/>
  <c r="E37" i="1"/>
  <c r="AE36" i="1" a="1"/>
  <c r="AE36" i="1" s="1"/>
  <c r="E36" i="1"/>
  <c r="AE35" i="1" a="1"/>
  <c r="AE35" i="1" s="1"/>
  <c r="E35" i="1"/>
  <c r="AE34" i="1" a="1"/>
  <c r="AE34" i="1" s="1"/>
  <c r="E34" i="1"/>
  <c r="AE33" i="1" a="1"/>
  <c r="AE33" i="1" s="1"/>
  <c r="E33" i="1"/>
  <c r="AE32" i="1" a="1"/>
  <c r="AE32" i="1" s="1"/>
  <c r="E32" i="1"/>
  <c r="AE31" i="1" a="1"/>
  <c r="AE31" i="1" s="1"/>
  <c r="E31" i="1"/>
  <c r="AE30" i="1" a="1"/>
  <c r="AE30" i="1" s="1"/>
  <c r="E30" i="1"/>
  <c r="AE29" i="1" a="1"/>
  <c r="AE29" i="1" s="1"/>
  <c r="E29" i="1"/>
  <c r="AE28" i="1" a="1"/>
  <c r="AE28" i="1" s="1"/>
  <c r="E28" i="1"/>
  <c r="AE27" i="1" a="1"/>
  <c r="AE27" i="1" s="1"/>
  <c r="E27" i="1"/>
  <c r="BD26" i="1"/>
  <c r="AY26" i="1"/>
  <c r="AL12" i="1" s="1"/>
  <c r="AT26" i="1"/>
  <c r="AT12" i="1" s="1"/>
  <c r="AO26" i="1"/>
  <c r="AE26" i="1" a="1"/>
  <c r="AE26" i="1" s="1"/>
  <c r="E26" i="1"/>
  <c r="BD25" i="1"/>
  <c r="AY25" i="1"/>
  <c r="AL11" i="1" s="1"/>
  <c r="AT25" i="1"/>
  <c r="AT11" i="1" s="1"/>
  <c r="AO25" i="1"/>
  <c r="AE25" i="1" a="1"/>
  <c r="AE25" i="1" s="1"/>
  <c r="E25" i="1"/>
  <c r="BD24" i="1"/>
  <c r="AY24" i="1"/>
  <c r="AL10" i="1" s="1"/>
  <c r="AT24" i="1"/>
  <c r="AM10" i="1" s="1"/>
  <c r="AO24" i="1"/>
  <c r="AE24" i="1" a="1"/>
  <c r="AE24" i="1" s="1"/>
  <c r="E24" i="1"/>
  <c r="BD23" i="1"/>
  <c r="AY23" i="1"/>
  <c r="AL9" i="1" s="1"/>
  <c r="AT23" i="1"/>
  <c r="AM9" i="1" s="1"/>
  <c r="AO23" i="1"/>
  <c r="AE23" i="1" a="1"/>
  <c r="AE23" i="1" s="1"/>
  <c r="E23" i="1"/>
  <c r="BD22" i="1"/>
  <c r="AY22" i="1"/>
  <c r="AS8" i="1" s="1"/>
  <c r="AT22" i="1"/>
  <c r="AT8" i="1" s="1"/>
  <c r="AO22" i="1"/>
  <c r="AE22" i="1" a="1"/>
  <c r="AE22" i="1" s="1"/>
  <c r="E22" i="1"/>
  <c r="BD21" i="1"/>
  <c r="AY21" i="1"/>
  <c r="AS7" i="1" s="1"/>
  <c r="AT21" i="1"/>
  <c r="AT7" i="1" s="1"/>
  <c r="AO21" i="1"/>
  <c r="AE21" i="1" a="1"/>
  <c r="AE21" i="1" s="1"/>
  <c r="E21" i="1"/>
  <c r="BD20" i="1"/>
  <c r="AY20" i="1"/>
  <c r="AS6" i="1" s="1"/>
  <c r="AT20" i="1"/>
  <c r="AM6" i="1" s="1"/>
  <c r="AO20" i="1"/>
  <c r="AE20" i="1" a="1"/>
  <c r="AE20" i="1" s="1"/>
  <c r="E20" i="1"/>
  <c r="BD19" i="1"/>
  <c r="AY19" i="1"/>
  <c r="AS5" i="1" s="1"/>
  <c r="AT19" i="1"/>
  <c r="AT5" i="1" s="1"/>
  <c r="AO19" i="1"/>
  <c r="AE19" i="1" a="1"/>
  <c r="AE19" i="1" s="1"/>
  <c r="E19" i="1"/>
  <c r="BD18" i="1"/>
  <c r="AY18" i="1"/>
  <c r="AL4" i="1" s="1"/>
  <c r="AT18" i="1"/>
  <c r="AT4" i="1" s="1"/>
  <c r="AO18" i="1"/>
  <c r="AE18" i="1" a="1"/>
  <c r="AE18" i="1" s="1"/>
  <c r="E18" i="1"/>
  <c r="AE17" i="1" a="1"/>
  <c r="AE17" i="1" s="1"/>
  <c r="E17" i="1"/>
  <c r="AE16" i="1" a="1"/>
  <c r="AE16" i="1" s="1"/>
  <c r="E16" i="1"/>
  <c r="AE15" i="1" a="1"/>
  <c r="AE15" i="1" s="1"/>
  <c r="E15" i="1"/>
  <c r="AE14" i="1" a="1"/>
  <c r="AE14" i="1" s="1"/>
  <c r="E14" i="1"/>
  <c r="AE13" i="1" a="1"/>
  <c r="AE13" i="1" s="1"/>
  <c r="E13" i="1"/>
  <c r="AE12" i="1" a="1"/>
  <c r="AE12" i="1" s="1"/>
  <c r="E12" i="1"/>
  <c r="AE11" i="1" a="1"/>
  <c r="AE11" i="1" s="1"/>
  <c r="E11" i="1"/>
  <c r="AE10" i="1" a="1"/>
  <c r="AE10" i="1" s="1"/>
  <c r="E10" i="1"/>
  <c r="AE9" i="1" a="1"/>
  <c r="AE9" i="1" s="1"/>
  <c r="E9" i="1"/>
  <c r="AE8" i="1" a="1"/>
  <c r="AE8" i="1" s="1"/>
  <c r="E8" i="1"/>
  <c r="AE7" i="1" a="1"/>
  <c r="AE7" i="1" s="1"/>
  <c r="E7" i="1"/>
  <c r="AE6" i="1" a="1"/>
  <c r="AE6" i="1" s="1"/>
  <c r="E6" i="1"/>
  <c r="AE5" i="1" a="1"/>
  <c r="AE5" i="1" s="1"/>
  <c r="E5" i="1"/>
  <c r="AS4" i="1"/>
  <c r="E4" i="1"/>
  <c r="D1" i="1" s="1"/>
  <c r="AS10" i="1" l="1"/>
  <c r="AM5" i="1"/>
  <c r="AS12" i="1"/>
  <c r="AL6" i="1"/>
  <c r="AT10" i="1"/>
  <c r="F14" i="15"/>
  <c r="H14" i="15" s="1"/>
  <c r="I14" i="15" s="1"/>
  <c r="J14" i="15" s="1"/>
  <c r="K14" i="15" s="1"/>
  <c r="L14" i="15" s="1"/>
  <c r="M14" i="15" s="1"/>
  <c r="N14" i="15" s="1"/>
  <c r="O14" i="15" s="1"/>
  <c r="P14" i="15" s="1"/>
  <c r="Q14" i="15" s="1"/>
  <c r="R14" i="15" s="1"/>
  <c r="S14" i="15" s="1"/>
  <c r="T14" i="15" s="1"/>
  <c r="U14" i="15" s="1"/>
  <c r="V14" i="15" s="1"/>
  <c r="W14" i="15" s="1"/>
  <c r="X14" i="15" s="1"/>
  <c r="Y14" i="15" s="1"/>
  <c r="Z14" i="15" s="1"/>
  <c r="AA14" i="15" s="1"/>
  <c r="AB14" i="15" s="1"/>
  <c r="AC14" i="15" s="1"/>
  <c r="AD14" i="15" s="1"/>
  <c r="AE14" i="15" s="1"/>
  <c r="F87" i="15"/>
  <c r="H87" i="15" s="1"/>
  <c r="I87" i="15" s="1"/>
  <c r="J87" i="15" s="1"/>
  <c r="K87" i="15" s="1"/>
  <c r="L87" i="15" s="1"/>
  <c r="M87" i="15" s="1"/>
  <c r="N87" i="15" s="1"/>
  <c r="O87" i="15" s="1"/>
  <c r="P87" i="15" s="1"/>
  <c r="Q87" i="15" s="1"/>
  <c r="R87" i="15" s="1"/>
  <c r="S87" i="15" s="1"/>
  <c r="T87" i="15" s="1"/>
  <c r="U87" i="15" s="1"/>
  <c r="V87" i="15" s="1"/>
  <c r="W87" i="15" s="1"/>
  <c r="X87" i="15" s="1"/>
  <c r="Y87" i="15" s="1"/>
  <c r="Z87" i="15" s="1"/>
  <c r="AA87" i="15" s="1"/>
  <c r="AB87" i="15" s="1"/>
  <c r="AC87" i="15" s="1"/>
  <c r="AD87" i="15" s="1"/>
  <c r="AE87" i="15" s="1"/>
  <c r="F131" i="15"/>
  <c r="H131" i="15" s="1"/>
  <c r="I131" i="15" s="1"/>
  <c r="J131" i="15" s="1"/>
  <c r="K131" i="15" s="1"/>
  <c r="L131" i="15" s="1"/>
  <c r="M131" i="15" s="1"/>
  <c r="N131" i="15" s="1"/>
  <c r="O131" i="15" s="1"/>
  <c r="P131" i="15" s="1"/>
  <c r="Q131" i="15" s="1"/>
  <c r="R131" i="15" s="1"/>
  <c r="S131" i="15" s="1"/>
  <c r="T131" i="15" s="1"/>
  <c r="U131" i="15" s="1"/>
  <c r="V131" i="15" s="1"/>
  <c r="W131" i="15" s="1"/>
  <c r="X131" i="15" s="1"/>
  <c r="Y131" i="15" s="1"/>
  <c r="Z131" i="15" s="1"/>
  <c r="AA131" i="15" s="1"/>
  <c r="AB131" i="15" s="1"/>
  <c r="AC131" i="15" s="1"/>
  <c r="AD131" i="15" s="1"/>
  <c r="AE131" i="15" s="1"/>
  <c r="F177" i="15"/>
  <c r="H177" i="15" s="1"/>
  <c r="I177" i="15" s="1"/>
  <c r="J177" i="15" s="1"/>
  <c r="K177" i="15" s="1"/>
  <c r="L177" i="15" s="1"/>
  <c r="M177" i="15" s="1"/>
  <c r="N177" i="15" s="1"/>
  <c r="O177" i="15" s="1"/>
  <c r="P177" i="15" s="1"/>
  <c r="Q177" i="15" s="1"/>
  <c r="R177" i="15" s="1"/>
  <c r="S177" i="15" s="1"/>
  <c r="T177" i="15" s="1"/>
  <c r="U177" i="15" s="1"/>
  <c r="V177" i="15" s="1"/>
  <c r="W177" i="15" s="1"/>
  <c r="X177" i="15" s="1"/>
  <c r="Y177" i="15" s="1"/>
  <c r="Z177" i="15" s="1"/>
  <c r="AA177" i="15" s="1"/>
  <c r="AB177" i="15" s="1"/>
  <c r="AC177" i="15" s="1"/>
  <c r="AD177" i="15" s="1"/>
  <c r="AE177" i="15" s="1"/>
  <c r="F263" i="15"/>
  <c r="H263" i="15" s="1"/>
  <c r="I263" i="15" s="1"/>
  <c r="J263" i="15" s="1"/>
  <c r="K263" i="15" s="1"/>
  <c r="L263" i="15" s="1"/>
  <c r="M263" i="15" s="1"/>
  <c r="N263" i="15" s="1"/>
  <c r="O263" i="15" s="1"/>
  <c r="P263" i="15" s="1"/>
  <c r="Q263" i="15" s="1"/>
  <c r="R263" i="15" s="1"/>
  <c r="S263" i="15" s="1"/>
  <c r="T263" i="15" s="1"/>
  <c r="U263" i="15" s="1"/>
  <c r="V263" i="15" s="1"/>
  <c r="W263" i="15" s="1"/>
  <c r="X263" i="15" s="1"/>
  <c r="Y263" i="15" s="1"/>
  <c r="Z263" i="15" s="1"/>
  <c r="AA263" i="15" s="1"/>
  <c r="AB263" i="15" s="1"/>
  <c r="AC263" i="15" s="1"/>
  <c r="AD263" i="15" s="1"/>
  <c r="AE263" i="15" s="1"/>
  <c r="F47" i="15"/>
  <c r="H47" i="15" s="1"/>
  <c r="I47" i="15" s="1"/>
  <c r="J47" i="15" s="1"/>
  <c r="K47" i="15" s="1"/>
  <c r="L47" i="15" s="1"/>
  <c r="M47" i="15" s="1"/>
  <c r="N47" i="15" s="1"/>
  <c r="O47" i="15" s="1"/>
  <c r="P47" i="15" s="1"/>
  <c r="Q47" i="15" s="1"/>
  <c r="R47" i="15" s="1"/>
  <c r="S47" i="15" s="1"/>
  <c r="T47" i="15" s="1"/>
  <c r="U47" i="15" s="1"/>
  <c r="V47" i="15" s="1"/>
  <c r="W47" i="15" s="1"/>
  <c r="X47" i="15" s="1"/>
  <c r="Y47" i="15" s="1"/>
  <c r="Z47" i="15" s="1"/>
  <c r="AA47" i="15" s="1"/>
  <c r="AB47" i="15" s="1"/>
  <c r="AC47" i="15" s="1"/>
  <c r="AD47" i="15" s="1"/>
  <c r="AE47" i="15" s="1"/>
  <c r="F97" i="15"/>
  <c r="H97" i="15" s="1"/>
  <c r="I97" i="15" s="1"/>
  <c r="J97" i="15" s="1"/>
  <c r="K97" i="15" s="1"/>
  <c r="L97" i="15" s="1"/>
  <c r="M97" i="15" s="1"/>
  <c r="N97" i="15" s="1"/>
  <c r="O97" i="15" s="1"/>
  <c r="P97" i="15" s="1"/>
  <c r="Q97" i="15" s="1"/>
  <c r="R97" i="15" s="1"/>
  <c r="S97" i="15" s="1"/>
  <c r="T97" i="15" s="1"/>
  <c r="U97" i="15" s="1"/>
  <c r="V97" i="15" s="1"/>
  <c r="W97" i="15" s="1"/>
  <c r="X97" i="15" s="1"/>
  <c r="Y97" i="15" s="1"/>
  <c r="Z97" i="15" s="1"/>
  <c r="AA97" i="15" s="1"/>
  <c r="AB97" i="15" s="1"/>
  <c r="AC97" i="15" s="1"/>
  <c r="AD97" i="15" s="1"/>
  <c r="AE97" i="15" s="1"/>
  <c r="F148" i="15"/>
  <c r="H148" i="15" s="1"/>
  <c r="I148" i="15" s="1"/>
  <c r="J148" i="15" s="1"/>
  <c r="K148" i="15" s="1"/>
  <c r="L148" i="15" s="1"/>
  <c r="M148" i="15" s="1"/>
  <c r="N148" i="15" s="1"/>
  <c r="O148" i="15" s="1"/>
  <c r="P148" i="15" s="1"/>
  <c r="Q148" i="15" s="1"/>
  <c r="R148" i="15" s="1"/>
  <c r="S148" i="15" s="1"/>
  <c r="T148" i="15" s="1"/>
  <c r="U148" i="15" s="1"/>
  <c r="V148" i="15" s="1"/>
  <c r="W148" i="15" s="1"/>
  <c r="X148" i="15" s="1"/>
  <c r="Y148" i="15" s="1"/>
  <c r="Z148" i="15" s="1"/>
  <c r="AA148" i="15" s="1"/>
  <c r="AB148" i="15" s="1"/>
  <c r="AC148" i="15" s="1"/>
  <c r="AD148" i="15" s="1"/>
  <c r="AE148" i="15" s="1"/>
  <c r="F195" i="15"/>
  <c r="H195" i="15" s="1"/>
  <c r="I195" i="15" s="1"/>
  <c r="J195" i="15" s="1"/>
  <c r="K195" i="15" s="1"/>
  <c r="L195" i="15" s="1"/>
  <c r="M195" i="15" s="1"/>
  <c r="N195" i="15" s="1"/>
  <c r="O195" i="15" s="1"/>
  <c r="P195" i="15" s="1"/>
  <c r="Q195" i="15" s="1"/>
  <c r="R195" i="15" s="1"/>
  <c r="S195" i="15" s="1"/>
  <c r="T195" i="15" s="1"/>
  <c r="U195" i="15" s="1"/>
  <c r="V195" i="15" s="1"/>
  <c r="W195" i="15" s="1"/>
  <c r="X195" i="15" s="1"/>
  <c r="Y195" i="15" s="1"/>
  <c r="Z195" i="15" s="1"/>
  <c r="AA195" i="15" s="1"/>
  <c r="AB195" i="15" s="1"/>
  <c r="AC195" i="15" s="1"/>
  <c r="AD195" i="15" s="1"/>
  <c r="AE195" i="15" s="1"/>
  <c r="F19" i="15"/>
  <c r="H19" i="15" s="1"/>
  <c r="I19" i="15" s="1"/>
  <c r="J19" i="15" s="1"/>
  <c r="K19" i="15" s="1"/>
  <c r="L19" i="15" s="1"/>
  <c r="M19" i="15" s="1"/>
  <c r="N19" i="15" s="1"/>
  <c r="O19" i="15" s="1"/>
  <c r="P19" i="15" s="1"/>
  <c r="Q19" i="15" s="1"/>
  <c r="R19" i="15" s="1"/>
  <c r="S19" i="15" s="1"/>
  <c r="T19" i="15" s="1"/>
  <c r="U19" i="15" s="1"/>
  <c r="V19" i="15" s="1"/>
  <c r="W19" i="15" s="1"/>
  <c r="X19" i="15" s="1"/>
  <c r="Y19" i="15" s="1"/>
  <c r="Z19" i="15" s="1"/>
  <c r="AA19" i="15" s="1"/>
  <c r="AB19" i="15" s="1"/>
  <c r="AC19" i="15" s="1"/>
  <c r="AD19" i="15" s="1"/>
  <c r="AE19" i="15" s="1"/>
  <c r="F102" i="15"/>
  <c r="H102" i="15" s="1"/>
  <c r="I102" i="15" s="1"/>
  <c r="J102" i="15" s="1"/>
  <c r="K102" i="15" s="1"/>
  <c r="L102" i="15" s="1"/>
  <c r="M102" i="15" s="1"/>
  <c r="N102" i="15" s="1"/>
  <c r="O102" i="15" s="1"/>
  <c r="P102" i="15" s="1"/>
  <c r="Q102" i="15" s="1"/>
  <c r="R102" i="15" s="1"/>
  <c r="S102" i="15" s="1"/>
  <c r="T102" i="15" s="1"/>
  <c r="U102" i="15" s="1"/>
  <c r="V102" i="15" s="1"/>
  <c r="W102" i="15" s="1"/>
  <c r="X102" i="15" s="1"/>
  <c r="Y102" i="15" s="1"/>
  <c r="Z102" i="15" s="1"/>
  <c r="AA102" i="15" s="1"/>
  <c r="AB102" i="15" s="1"/>
  <c r="AC102" i="15" s="1"/>
  <c r="AD102" i="15" s="1"/>
  <c r="AE102" i="15" s="1"/>
  <c r="F128" i="15"/>
  <c r="H128" i="15" s="1"/>
  <c r="I128" i="15" s="1"/>
  <c r="J128" i="15" s="1"/>
  <c r="K128" i="15" s="1"/>
  <c r="L128" i="15" s="1"/>
  <c r="M128" i="15" s="1"/>
  <c r="N128" i="15" s="1"/>
  <c r="O128" i="15" s="1"/>
  <c r="P128" i="15" s="1"/>
  <c r="Q128" i="15" s="1"/>
  <c r="R128" i="15" s="1"/>
  <c r="S128" i="15" s="1"/>
  <c r="T128" i="15" s="1"/>
  <c r="U128" i="15" s="1"/>
  <c r="V128" i="15" s="1"/>
  <c r="W128" i="15" s="1"/>
  <c r="X128" i="15" s="1"/>
  <c r="Y128" i="15" s="1"/>
  <c r="Z128" i="15" s="1"/>
  <c r="AA128" i="15" s="1"/>
  <c r="AB128" i="15" s="1"/>
  <c r="AC128" i="15" s="1"/>
  <c r="AD128" i="15" s="1"/>
  <c r="AE128" i="15" s="1"/>
  <c r="F186" i="15"/>
  <c r="H186" i="15" s="1"/>
  <c r="I186" i="15" s="1"/>
  <c r="J186" i="15" s="1"/>
  <c r="K186" i="15" s="1"/>
  <c r="L186" i="15" s="1"/>
  <c r="M186" i="15" s="1"/>
  <c r="N186" i="15" s="1"/>
  <c r="O186" i="15" s="1"/>
  <c r="P186" i="15" s="1"/>
  <c r="Q186" i="15" s="1"/>
  <c r="R186" i="15" s="1"/>
  <c r="S186" i="15" s="1"/>
  <c r="T186" i="15" s="1"/>
  <c r="U186" i="15" s="1"/>
  <c r="V186" i="15" s="1"/>
  <c r="W186" i="15" s="1"/>
  <c r="X186" i="15" s="1"/>
  <c r="Y186" i="15" s="1"/>
  <c r="Z186" i="15" s="1"/>
  <c r="AA186" i="15" s="1"/>
  <c r="AB186" i="15" s="1"/>
  <c r="AC186" i="15" s="1"/>
  <c r="AD186" i="15" s="1"/>
  <c r="AE186" i="15" s="1"/>
  <c r="F217" i="15"/>
  <c r="H217" i="15" s="1"/>
  <c r="I217" i="15" s="1"/>
  <c r="J217" i="15" s="1"/>
  <c r="K217" i="15" s="1"/>
  <c r="L217" i="15" s="1"/>
  <c r="M217" i="15" s="1"/>
  <c r="N217" i="15" s="1"/>
  <c r="O217" i="15" s="1"/>
  <c r="P217" i="15" s="1"/>
  <c r="Q217" i="15" s="1"/>
  <c r="R217" i="15" s="1"/>
  <c r="S217" i="15" s="1"/>
  <c r="T217" i="15" s="1"/>
  <c r="U217" i="15" s="1"/>
  <c r="V217" i="15" s="1"/>
  <c r="W217" i="15" s="1"/>
  <c r="X217" i="15" s="1"/>
  <c r="Y217" i="15" s="1"/>
  <c r="Z217" i="15" s="1"/>
  <c r="AA217" i="15" s="1"/>
  <c r="AB217" i="15" s="1"/>
  <c r="AC217" i="15" s="1"/>
  <c r="AD217" i="15" s="1"/>
  <c r="AE217" i="15" s="1"/>
  <c r="F39" i="15"/>
  <c r="H39" i="15" s="1"/>
  <c r="I39" i="15" s="1"/>
  <c r="J39" i="15" s="1"/>
  <c r="K39" i="15" s="1"/>
  <c r="L39" i="15" s="1"/>
  <c r="M39" i="15" s="1"/>
  <c r="N39" i="15" s="1"/>
  <c r="O39" i="15" s="1"/>
  <c r="P39" i="15" s="1"/>
  <c r="Q39" i="15" s="1"/>
  <c r="R39" i="15" s="1"/>
  <c r="S39" i="15" s="1"/>
  <c r="T39" i="15" s="1"/>
  <c r="U39" i="15" s="1"/>
  <c r="V39" i="15" s="1"/>
  <c r="W39" i="15" s="1"/>
  <c r="X39" i="15" s="1"/>
  <c r="Y39" i="15" s="1"/>
  <c r="Z39" i="15" s="1"/>
  <c r="AA39" i="15" s="1"/>
  <c r="AB39" i="15" s="1"/>
  <c r="AC39" i="15" s="1"/>
  <c r="AD39" i="15" s="1"/>
  <c r="AE39" i="15" s="1"/>
  <c r="F95" i="15"/>
  <c r="H95" i="15" s="1"/>
  <c r="I95" i="15" s="1"/>
  <c r="J95" i="15" s="1"/>
  <c r="K95" i="15" s="1"/>
  <c r="L95" i="15" s="1"/>
  <c r="M95" i="15" s="1"/>
  <c r="N95" i="15" s="1"/>
  <c r="O95" i="15" s="1"/>
  <c r="P95" i="15" s="1"/>
  <c r="Q95" i="15" s="1"/>
  <c r="R95" i="15" s="1"/>
  <c r="S95" i="15" s="1"/>
  <c r="T95" i="15" s="1"/>
  <c r="U95" i="15" s="1"/>
  <c r="V95" i="15" s="1"/>
  <c r="W95" i="15" s="1"/>
  <c r="X95" i="15" s="1"/>
  <c r="Y95" i="15" s="1"/>
  <c r="Z95" i="15" s="1"/>
  <c r="AA95" i="15" s="1"/>
  <c r="AB95" i="15" s="1"/>
  <c r="AC95" i="15" s="1"/>
  <c r="AD95" i="15" s="1"/>
  <c r="AE95" i="15" s="1"/>
  <c r="F176" i="15"/>
  <c r="H176" i="15" s="1"/>
  <c r="I176" i="15" s="1"/>
  <c r="J176" i="15" s="1"/>
  <c r="K176" i="15" s="1"/>
  <c r="L176" i="15" s="1"/>
  <c r="M176" i="15" s="1"/>
  <c r="N176" i="15" s="1"/>
  <c r="O176" i="15" s="1"/>
  <c r="P176" i="15" s="1"/>
  <c r="Q176" i="15" s="1"/>
  <c r="R176" i="15" s="1"/>
  <c r="S176" i="15" s="1"/>
  <c r="T176" i="15" s="1"/>
  <c r="U176" i="15" s="1"/>
  <c r="V176" i="15" s="1"/>
  <c r="W176" i="15" s="1"/>
  <c r="X176" i="15" s="1"/>
  <c r="Y176" i="15" s="1"/>
  <c r="Z176" i="15" s="1"/>
  <c r="AA176" i="15" s="1"/>
  <c r="AB176" i="15" s="1"/>
  <c r="AC176" i="15" s="1"/>
  <c r="AD176" i="15" s="1"/>
  <c r="AE176" i="15" s="1"/>
  <c r="F214" i="15"/>
  <c r="H214" i="15" s="1"/>
  <c r="I214" i="15" s="1"/>
  <c r="J214" i="15" s="1"/>
  <c r="K214" i="15" s="1"/>
  <c r="L214" i="15" s="1"/>
  <c r="M214" i="15" s="1"/>
  <c r="N214" i="15" s="1"/>
  <c r="O214" i="15" s="1"/>
  <c r="P214" i="15" s="1"/>
  <c r="Q214" i="15" s="1"/>
  <c r="R214" i="15" s="1"/>
  <c r="S214" i="15" s="1"/>
  <c r="T214" i="15" s="1"/>
  <c r="U214" i="15" s="1"/>
  <c r="V214" i="15" s="1"/>
  <c r="W214" i="15" s="1"/>
  <c r="X214" i="15" s="1"/>
  <c r="Y214" i="15" s="1"/>
  <c r="Z214" i="15" s="1"/>
  <c r="AA214" i="15" s="1"/>
  <c r="AB214" i="15" s="1"/>
  <c r="AC214" i="15" s="1"/>
  <c r="AD214" i="15" s="1"/>
  <c r="AE214" i="15" s="1"/>
  <c r="F31" i="15"/>
  <c r="H31" i="15" s="1"/>
  <c r="I31" i="15" s="1"/>
  <c r="J31" i="15" s="1"/>
  <c r="F75" i="15"/>
  <c r="H75" i="15" s="1"/>
  <c r="I75" i="15" s="1"/>
  <c r="J75" i="15" s="1"/>
  <c r="K75" i="15" s="1"/>
  <c r="L75" i="15" s="1"/>
  <c r="M75" i="15" s="1"/>
  <c r="N75" i="15" s="1"/>
  <c r="O75" i="15" s="1"/>
  <c r="P75" i="15" s="1"/>
  <c r="Q75" i="15" s="1"/>
  <c r="R75" i="15" s="1"/>
  <c r="S75" i="15" s="1"/>
  <c r="T75" i="15" s="1"/>
  <c r="U75" i="15" s="1"/>
  <c r="V75" i="15" s="1"/>
  <c r="W75" i="15" s="1"/>
  <c r="X75" i="15" s="1"/>
  <c r="Y75" i="15" s="1"/>
  <c r="Z75" i="15" s="1"/>
  <c r="AA75" i="15" s="1"/>
  <c r="AB75" i="15" s="1"/>
  <c r="AC75" i="15" s="1"/>
  <c r="AD75" i="15" s="1"/>
  <c r="AE75" i="15" s="1"/>
  <c r="F100" i="15"/>
  <c r="H100" i="15" s="1"/>
  <c r="I100" i="15" s="1"/>
  <c r="J100" i="15" s="1"/>
  <c r="K100" i="15" s="1"/>
  <c r="L100" i="15" s="1"/>
  <c r="M100" i="15" s="1"/>
  <c r="N100" i="15" s="1"/>
  <c r="O100" i="15" s="1"/>
  <c r="P100" i="15" s="1"/>
  <c r="Q100" i="15" s="1"/>
  <c r="R100" i="15" s="1"/>
  <c r="S100" i="15" s="1"/>
  <c r="T100" i="15" s="1"/>
  <c r="U100" i="15" s="1"/>
  <c r="V100" i="15" s="1"/>
  <c r="W100" i="15" s="1"/>
  <c r="X100" i="15" s="1"/>
  <c r="Y100" i="15" s="1"/>
  <c r="Z100" i="15" s="1"/>
  <c r="AA100" i="15" s="1"/>
  <c r="AB100" i="15" s="1"/>
  <c r="AC100" i="15" s="1"/>
  <c r="AD100" i="15" s="1"/>
  <c r="AE100" i="15" s="1"/>
  <c r="F143" i="15"/>
  <c r="H143" i="15" s="1"/>
  <c r="I143" i="15" s="1"/>
  <c r="J143" i="15" s="1"/>
  <c r="K143" i="15" s="1"/>
  <c r="L143" i="15" s="1"/>
  <c r="M143" i="15" s="1"/>
  <c r="N143" i="15" s="1"/>
  <c r="O143" i="15" s="1"/>
  <c r="P143" i="15" s="1"/>
  <c r="Q143" i="15" s="1"/>
  <c r="R143" i="15" s="1"/>
  <c r="S143" i="15" s="1"/>
  <c r="T143" i="15" s="1"/>
  <c r="U143" i="15" s="1"/>
  <c r="V143" i="15" s="1"/>
  <c r="W143" i="15" s="1"/>
  <c r="X143" i="15" s="1"/>
  <c r="Y143" i="15" s="1"/>
  <c r="Z143" i="15" s="1"/>
  <c r="AA143" i="15" s="1"/>
  <c r="AB143" i="15" s="1"/>
  <c r="AC143" i="15" s="1"/>
  <c r="AD143" i="15" s="1"/>
  <c r="AE143" i="15" s="1"/>
  <c r="F181" i="15"/>
  <c r="H181" i="15" s="1"/>
  <c r="I181" i="15" s="1"/>
  <c r="J181" i="15" s="1"/>
  <c r="K181" i="15" s="1"/>
  <c r="L181" i="15" s="1"/>
  <c r="M181" i="15" s="1"/>
  <c r="N181" i="15" s="1"/>
  <c r="O181" i="15" s="1"/>
  <c r="P181" i="15" s="1"/>
  <c r="Q181" i="15" s="1"/>
  <c r="R181" i="15" s="1"/>
  <c r="S181" i="15" s="1"/>
  <c r="T181" i="15" s="1"/>
  <c r="U181" i="15" s="1"/>
  <c r="V181" i="15" s="1"/>
  <c r="W181" i="15" s="1"/>
  <c r="X181" i="15" s="1"/>
  <c r="Y181" i="15" s="1"/>
  <c r="Z181" i="15" s="1"/>
  <c r="AA181" i="15" s="1"/>
  <c r="AB181" i="15" s="1"/>
  <c r="AC181" i="15" s="1"/>
  <c r="AD181" i="15" s="1"/>
  <c r="AE181" i="15" s="1"/>
  <c r="F213" i="15"/>
  <c r="H213" i="15" s="1"/>
  <c r="I213" i="15" s="1"/>
  <c r="J213" i="15" s="1"/>
  <c r="K213" i="15" s="1"/>
  <c r="L213" i="15" s="1"/>
  <c r="M213" i="15" s="1"/>
  <c r="N213" i="15" s="1"/>
  <c r="O213" i="15" s="1"/>
  <c r="P213" i="15" s="1"/>
  <c r="Q213" i="15" s="1"/>
  <c r="R213" i="15" s="1"/>
  <c r="S213" i="15" s="1"/>
  <c r="T213" i="15" s="1"/>
  <c r="U213" i="15" s="1"/>
  <c r="V213" i="15" s="1"/>
  <c r="W213" i="15" s="1"/>
  <c r="X213" i="15" s="1"/>
  <c r="Y213" i="15" s="1"/>
  <c r="Z213" i="15" s="1"/>
  <c r="AA213" i="15" s="1"/>
  <c r="AB213" i="15" s="1"/>
  <c r="AC213" i="15" s="1"/>
  <c r="AD213" i="15" s="1"/>
  <c r="AE213" i="15" s="1"/>
  <c r="F244" i="15"/>
  <c r="H244" i="15" s="1"/>
  <c r="I244" i="15" s="1"/>
  <c r="J244" i="15" s="1"/>
  <c r="K244" i="15" s="1"/>
  <c r="L244" i="15" s="1"/>
  <c r="M244" i="15" s="1"/>
  <c r="N244" i="15" s="1"/>
  <c r="O244" i="15" s="1"/>
  <c r="P244" i="15" s="1"/>
  <c r="Q244" i="15" s="1"/>
  <c r="R244" i="15" s="1"/>
  <c r="S244" i="15" s="1"/>
  <c r="T244" i="15" s="1"/>
  <c r="U244" i="15" s="1"/>
  <c r="V244" i="15" s="1"/>
  <c r="W244" i="15" s="1"/>
  <c r="X244" i="15" s="1"/>
  <c r="Y244" i="15" s="1"/>
  <c r="Z244" i="15" s="1"/>
  <c r="AA244" i="15" s="1"/>
  <c r="AB244" i="15" s="1"/>
  <c r="AC244" i="15" s="1"/>
  <c r="AD244" i="15" s="1"/>
  <c r="AE244" i="15" s="1"/>
  <c r="F269" i="15"/>
  <c r="H269" i="15" s="1"/>
  <c r="I269" i="15" s="1"/>
  <c r="J269" i="15" s="1"/>
  <c r="K269" i="15" s="1"/>
  <c r="L269" i="15" s="1"/>
  <c r="M269" i="15" s="1"/>
  <c r="N269" i="15" s="1"/>
  <c r="O269" i="15" s="1"/>
  <c r="P269" i="15" s="1"/>
  <c r="Q269" i="15" s="1"/>
  <c r="R269" i="15" s="1"/>
  <c r="S269" i="15" s="1"/>
  <c r="T269" i="15" s="1"/>
  <c r="U269" i="15" s="1"/>
  <c r="V269" i="15" s="1"/>
  <c r="W269" i="15" s="1"/>
  <c r="X269" i="15" s="1"/>
  <c r="Y269" i="15" s="1"/>
  <c r="Z269" i="15" s="1"/>
  <c r="AA269" i="15" s="1"/>
  <c r="AB269" i="15" s="1"/>
  <c r="AC269" i="15" s="1"/>
  <c r="AD269" i="15" s="1"/>
  <c r="AE269" i="15" s="1"/>
  <c r="F49" i="15"/>
  <c r="H49" i="15" s="1"/>
  <c r="I49" i="15" s="1"/>
  <c r="J49" i="15" s="1"/>
  <c r="K49" i="15" s="1"/>
  <c r="L49" i="15" s="1"/>
  <c r="M49" i="15" s="1"/>
  <c r="N49" i="15" s="1"/>
  <c r="O49" i="15" s="1"/>
  <c r="P49" i="15" s="1"/>
  <c r="Q49" i="15" s="1"/>
  <c r="R49" i="15" s="1"/>
  <c r="S49" i="15" s="1"/>
  <c r="T49" i="15" s="1"/>
  <c r="U49" i="15" s="1"/>
  <c r="V49" i="15" s="1"/>
  <c r="W49" i="15" s="1"/>
  <c r="X49" i="15" s="1"/>
  <c r="Y49" i="15" s="1"/>
  <c r="Z49" i="15" s="1"/>
  <c r="AA49" i="15" s="1"/>
  <c r="AB49" i="15" s="1"/>
  <c r="AC49" i="15" s="1"/>
  <c r="AD49" i="15" s="1"/>
  <c r="AE49" i="15" s="1"/>
  <c r="F98" i="15"/>
  <c r="H98" i="15" s="1"/>
  <c r="I98" i="15" s="1"/>
  <c r="J98" i="15" s="1"/>
  <c r="K98" i="15" s="1"/>
  <c r="L98" i="15" s="1"/>
  <c r="M98" i="15" s="1"/>
  <c r="N98" i="15" s="1"/>
  <c r="O98" i="15" s="1"/>
  <c r="P98" i="15" s="1"/>
  <c r="Q98" i="15" s="1"/>
  <c r="R98" i="15" s="1"/>
  <c r="S98" i="15" s="1"/>
  <c r="T98" i="15" s="1"/>
  <c r="U98" i="15" s="1"/>
  <c r="V98" i="15" s="1"/>
  <c r="W98" i="15" s="1"/>
  <c r="X98" i="15" s="1"/>
  <c r="Y98" i="15" s="1"/>
  <c r="Z98" i="15" s="1"/>
  <c r="AA98" i="15" s="1"/>
  <c r="AB98" i="15" s="1"/>
  <c r="AC98" i="15" s="1"/>
  <c r="AD98" i="15" s="1"/>
  <c r="AE98" i="15" s="1"/>
  <c r="F236" i="15"/>
  <c r="H236" i="15" s="1"/>
  <c r="I236" i="15" s="1"/>
  <c r="J236" i="15" s="1"/>
  <c r="K236" i="15" s="1"/>
  <c r="L236" i="15" s="1"/>
  <c r="M236" i="15" s="1"/>
  <c r="N236" i="15" s="1"/>
  <c r="O236" i="15" s="1"/>
  <c r="P236" i="15" s="1"/>
  <c r="Q236" i="15" s="1"/>
  <c r="R236" i="15" s="1"/>
  <c r="S236" i="15" s="1"/>
  <c r="T236" i="15" s="1"/>
  <c r="U236" i="15" s="1"/>
  <c r="V236" i="15" s="1"/>
  <c r="W236" i="15" s="1"/>
  <c r="X236" i="15" s="1"/>
  <c r="Y236" i="15" s="1"/>
  <c r="Z236" i="15" s="1"/>
  <c r="AA236" i="15" s="1"/>
  <c r="AB236" i="15" s="1"/>
  <c r="AC236" i="15" s="1"/>
  <c r="AD236" i="15" s="1"/>
  <c r="AE236" i="15" s="1"/>
  <c r="F267" i="15"/>
  <c r="H267" i="15" s="1"/>
  <c r="I267" i="15" s="1"/>
  <c r="J267" i="15" s="1"/>
  <c r="K267" i="15" s="1"/>
  <c r="L267" i="15" s="1"/>
  <c r="M267" i="15" s="1"/>
  <c r="N267" i="15" s="1"/>
  <c r="O267" i="15" s="1"/>
  <c r="P267" i="15" s="1"/>
  <c r="Q267" i="15" s="1"/>
  <c r="R267" i="15" s="1"/>
  <c r="S267" i="15" s="1"/>
  <c r="T267" i="15" s="1"/>
  <c r="U267" i="15" s="1"/>
  <c r="V267" i="15" s="1"/>
  <c r="W267" i="15" s="1"/>
  <c r="X267" i="15" s="1"/>
  <c r="Y267" i="15" s="1"/>
  <c r="Z267" i="15" s="1"/>
  <c r="AA267" i="15" s="1"/>
  <c r="AB267" i="15" s="1"/>
  <c r="AC267" i="15" s="1"/>
  <c r="AD267" i="15" s="1"/>
  <c r="AE267" i="15" s="1"/>
  <c r="F139" i="15"/>
  <c r="H139" i="15" s="1"/>
  <c r="I139" i="15" s="1"/>
  <c r="J139" i="15" s="1"/>
  <c r="K139" i="15" s="1"/>
  <c r="L139" i="15" s="1"/>
  <c r="M139" i="15" s="1"/>
  <c r="N139" i="15" s="1"/>
  <c r="O139" i="15" s="1"/>
  <c r="P139" i="15" s="1"/>
  <c r="Q139" i="15" s="1"/>
  <c r="R139" i="15" s="1"/>
  <c r="S139" i="15" s="1"/>
  <c r="T139" i="15" s="1"/>
  <c r="U139" i="15" s="1"/>
  <c r="V139" i="15" s="1"/>
  <c r="W139" i="15" s="1"/>
  <c r="X139" i="15" s="1"/>
  <c r="Y139" i="15" s="1"/>
  <c r="Z139" i="15" s="1"/>
  <c r="AA139" i="15" s="1"/>
  <c r="AB139" i="15" s="1"/>
  <c r="AC139" i="15" s="1"/>
  <c r="AD139" i="15" s="1"/>
  <c r="AE139" i="15" s="1"/>
  <c r="F201" i="15"/>
  <c r="H201" i="15" s="1"/>
  <c r="I201" i="15" s="1"/>
  <c r="J201" i="15" s="1"/>
  <c r="K201" i="15" s="1"/>
  <c r="L201" i="15" s="1"/>
  <c r="M201" i="15" s="1"/>
  <c r="N201" i="15" s="1"/>
  <c r="O201" i="15" s="1"/>
  <c r="P201" i="15" s="1"/>
  <c r="Q201" i="15" s="1"/>
  <c r="R201" i="15" s="1"/>
  <c r="S201" i="15" s="1"/>
  <c r="T201" i="15" s="1"/>
  <c r="U201" i="15" s="1"/>
  <c r="V201" i="15" s="1"/>
  <c r="W201" i="15" s="1"/>
  <c r="X201" i="15" s="1"/>
  <c r="Y201" i="15" s="1"/>
  <c r="Z201" i="15" s="1"/>
  <c r="AA201" i="15" s="1"/>
  <c r="AB201" i="15" s="1"/>
  <c r="AC201" i="15" s="1"/>
  <c r="AD201" i="15" s="1"/>
  <c r="AE201" i="15" s="1"/>
  <c r="F237" i="15"/>
  <c r="H237" i="15" s="1"/>
  <c r="I237" i="15" s="1"/>
  <c r="J237" i="15" s="1"/>
  <c r="K237" i="15" s="1"/>
  <c r="L237" i="15" s="1"/>
  <c r="M237" i="15" s="1"/>
  <c r="N237" i="15" s="1"/>
  <c r="O237" i="15" s="1"/>
  <c r="P237" i="15" s="1"/>
  <c r="Q237" i="15" s="1"/>
  <c r="R237" i="15" s="1"/>
  <c r="S237" i="15" s="1"/>
  <c r="T237" i="15" s="1"/>
  <c r="U237" i="15" s="1"/>
  <c r="V237" i="15" s="1"/>
  <c r="W237" i="15" s="1"/>
  <c r="X237" i="15" s="1"/>
  <c r="Y237" i="15" s="1"/>
  <c r="Z237" i="15" s="1"/>
  <c r="AA237" i="15" s="1"/>
  <c r="AB237" i="15" s="1"/>
  <c r="AC237" i="15" s="1"/>
  <c r="AD237" i="15" s="1"/>
  <c r="AE237" i="15" s="1"/>
  <c r="F199" i="15"/>
  <c r="H199" i="15" s="1"/>
  <c r="I199" i="15" s="1"/>
  <c r="J199" i="15" s="1"/>
  <c r="K199" i="15" s="1"/>
  <c r="L199" i="15" s="1"/>
  <c r="M199" i="15" s="1"/>
  <c r="N199" i="15" s="1"/>
  <c r="O199" i="15" s="1"/>
  <c r="P199" i="15" s="1"/>
  <c r="Q199" i="15" s="1"/>
  <c r="R199" i="15" s="1"/>
  <c r="S199" i="15" s="1"/>
  <c r="T199" i="15" s="1"/>
  <c r="U199" i="15" s="1"/>
  <c r="V199" i="15" s="1"/>
  <c r="W199" i="15" s="1"/>
  <c r="X199" i="15" s="1"/>
  <c r="Y199" i="15" s="1"/>
  <c r="Z199" i="15" s="1"/>
  <c r="AA199" i="15" s="1"/>
  <c r="AB199" i="15" s="1"/>
  <c r="AC199" i="15" s="1"/>
  <c r="AD199" i="15" s="1"/>
  <c r="AE199" i="15" s="1"/>
  <c r="F77" i="15"/>
  <c r="H77" i="15" s="1"/>
  <c r="I77" i="15" s="1"/>
  <c r="J77" i="15" s="1"/>
  <c r="K77" i="15" s="1"/>
  <c r="L77" i="15" s="1"/>
  <c r="M77" i="15" s="1"/>
  <c r="N77" i="15" s="1"/>
  <c r="O77" i="15" s="1"/>
  <c r="P77" i="15" s="1"/>
  <c r="Q77" i="15" s="1"/>
  <c r="R77" i="15" s="1"/>
  <c r="S77" i="15" s="1"/>
  <c r="T77" i="15" s="1"/>
  <c r="U77" i="15" s="1"/>
  <c r="V77" i="15" s="1"/>
  <c r="W77" i="15" s="1"/>
  <c r="X77" i="15" s="1"/>
  <c r="Y77" i="15" s="1"/>
  <c r="Z77" i="15" s="1"/>
  <c r="AA77" i="15" s="1"/>
  <c r="AB77" i="15" s="1"/>
  <c r="AC77" i="15" s="1"/>
  <c r="AD77" i="15" s="1"/>
  <c r="AE77" i="15" s="1"/>
  <c r="F12" i="15"/>
  <c r="H12" i="15" s="1"/>
  <c r="I12" i="15" s="1"/>
  <c r="J12" i="15" s="1"/>
  <c r="K12" i="15" s="1"/>
  <c r="L12" i="15" s="1"/>
  <c r="M12" i="15" s="1"/>
  <c r="N12" i="15" s="1"/>
  <c r="O12" i="15" s="1"/>
  <c r="P12" i="15" s="1"/>
  <c r="Q12" i="15" s="1"/>
  <c r="R12" i="15" s="1"/>
  <c r="S12" i="15" s="1"/>
  <c r="T12" i="15" s="1"/>
  <c r="U12" i="15" s="1"/>
  <c r="V12" i="15" s="1"/>
  <c r="W12" i="15" s="1"/>
  <c r="X12" i="15" s="1"/>
  <c r="Y12" i="15" s="1"/>
  <c r="Z12" i="15" s="1"/>
  <c r="AA12" i="15" s="1"/>
  <c r="AB12" i="15" s="1"/>
  <c r="AC12" i="15" s="1"/>
  <c r="AD12" i="15" s="1"/>
  <c r="AE12" i="15" s="1"/>
  <c r="F71" i="15"/>
  <c r="H71" i="15" s="1"/>
  <c r="I71" i="15" s="1"/>
  <c r="J71" i="15" s="1"/>
  <c r="K71" i="15" s="1"/>
  <c r="L71" i="15" s="1"/>
  <c r="M71" i="15" s="1"/>
  <c r="N71" i="15" s="1"/>
  <c r="O71" i="15" s="1"/>
  <c r="P71" i="15" s="1"/>
  <c r="Q71" i="15" s="1"/>
  <c r="R71" i="15" s="1"/>
  <c r="S71" i="15" s="1"/>
  <c r="T71" i="15" s="1"/>
  <c r="U71" i="15" s="1"/>
  <c r="V71" i="15" s="1"/>
  <c r="W71" i="15" s="1"/>
  <c r="X71" i="15" s="1"/>
  <c r="Y71" i="15" s="1"/>
  <c r="Z71" i="15" s="1"/>
  <c r="AA71" i="15" s="1"/>
  <c r="AB71" i="15" s="1"/>
  <c r="AC71" i="15" s="1"/>
  <c r="AD71" i="15" s="1"/>
  <c r="AE71" i="15" s="1"/>
  <c r="F210" i="15"/>
  <c r="H210" i="15" s="1"/>
  <c r="I210" i="15" s="1"/>
  <c r="J210" i="15" s="1"/>
  <c r="K210" i="15" s="1"/>
  <c r="L210" i="15" s="1"/>
  <c r="M210" i="15" s="1"/>
  <c r="N210" i="15" s="1"/>
  <c r="O210" i="15" s="1"/>
  <c r="P210" i="15" s="1"/>
  <c r="Q210" i="15" s="1"/>
  <c r="R210" i="15" s="1"/>
  <c r="S210" i="15" s="1"/>
  <c r="T210" i="15" s="1"/>
  <c r="U210" i="15" s="1"/>
  <c r="V210" i="15" s="1"/>
  <c r="W210" i="15" s="1"/>
  <c r="X210" i="15" s="1"/>
  <c r="Y210" i="15" s="1"/>
  <c r="Z210" i="15" s="1"/>
  <c r="AA210" i="15" s="1"/>
  <c r="AB210" i="15" s="1"/>
  <c r="AC210" i="15" s="1"/>
  <c r="AD210" i="15" s="1"/>
  <c r="AE210" i="15" s="1"/>
  <c r="F137" i="15"/>
  <c r="H137" i="15" s="1"/>
  <c r="I137" i="15" s="1"/>
  <c r="J137" i="15" s="1"/>
  <c r="K137" i="15" s="1"/>
  <c r="L137" i="15" s="1"/>
  <c r="M137" i="15" s="1"/>
  <c r="N137" i="15" s="1"/>
  <c r="O137" i="15" s="1"/>
  <c r="P137" i="15" s="1"/>
  <c r="Q137" i="15" s="1"/>
  <c r="R137" i="15" s="1"/>
  <c r="S137" i="15" s="1"/>
  <c r="T137" i="15" s="1"/>
  <c r="U137" i="15" s="1"/>
  <c r="V137" i="15" s="1"/>
  <c r="W137" i="15" s="1"/>
  <c r="X137" i="15" s="1"/>
  <c r="Y137" i="15" s="1"/>
  <c r="Z137" i="15" s="1"/>
  <c r="AA137" i="15" s="1"/>
  <c r="AB137" i="15" s="1"/>
  <c r="AC137" i="15" s="1"/>
  <c r="AD137" i="15" s="1"/>
  <c r="AE137" i="15" s="1"/>
  <c r="F234" i="15"/>
  <c r="H234" i="15" s="1"/>
  <c r="I234" i="15" s="1"/>
  <c r="J234" i="15" s="1"/>
  <c r="K234" i="15" s="1"/>
  <c r="L234" i="15" s="1"/>
  <c r="M234" i="15" s="1"/>
  <c r="N234" i="15" s="1"/>
  <c r="O234" i="15" s="1"/>
  <c r="P234" i="15" s="1"/>
  <c r="Q234" i="15" s="1"/>
  <c r="R234" i="15" s="1"/>
  <c r="S234" i="15" s="1"/>
  <c r="T234" i="15" s="1"/>
  <c r="U234" i="15" s="1"/>
  <c r="V234" i="15" s="1"/>
  <c r="W234" i="15" s="1"/>
  <c r="X234" i="15" s="1"/>
  <c r="Y234" i="15" s="1"/>
  <c r="Z234" i="15" s="1"/>
  <c r="AA234" i="15" s="1"/>
  <c r="AB234" i="15" s="1"/>
  <c r="AC234" i="15" s="1"/>
  <c r="AD234" i="15" s="1"/>
  <c r="AE234" i="15" s="1"/>
  <c r="F18" i="15"/>
  <c r="H18" i="15" s="1"/>
  <c r="I18" i="15" s="1"/>
  <c r="J18" i="15" s="1"/>
  <c r="K18" i="15" s="1"/>
  <c r="L18" i="15" s="1"/>
  <c r="M18" i="15" s="1"/>
  <c r="N18" i="15" s="1"/>
  <c r="O18" i="15" s="1"/>
  <c r="P18" i="15" s="1"/>
  <c r="Q18" i="15" s="1"/>
  <c r="R18" i="15" s="1"/>
  <c r="S18" i="15" s="1"/>
  <c r="T18" i="15" s="1"/>
  <c r="U18" i="15" s="1"/>
  <c r="V18" i="15" s="1"/>
  <c r="W18" i="15" s="1"/>
  <c r="X18" i="15" s="1"/>
  <c r="Y18" i="15" s="1"/>
  <c r="Z18" i="15" s="1"/>
  <c r="AA18" i="15" s="1"/>
  <c r="AB18" i="15" s="1"/>
  <c r="AC18" i="15" s="1"/>
  <c r="AD18" i="15" s="1"/>
  <c r="AE18" i="15" s="1"/>
  <c r="F92" i="15"/>
  <c r="H92" i="15" s="1"/>
  <c r="I92" i="15" s="1"/>
  <c r="J92" i="15" s="1"/>
  <c r="K92" i="15" s="1"/>
  <c r="L92" i="15" s="1"/>
  <c r="M92" i="15" s="1"/>
  <c r="N92" i="15" s="1"/>
  <c r="O92" i="15" s="1"/>
  <c r="P92" i="15" s="1"/>
  <c r="Q92" i="15" s="1"/>
  <c r="R92" i="15" s="1"/>
  <c r="S92" i="15" s="1"/>
  <c r="T92" i="15" s="1"/>
  <c r="U92" i="15" s="1"/>
  <c r="V92" i="15" s="1"/>
  <c r="W92" i="15" s="1"/>
  <c r="X92" i="15" s="1"/>
  <c r="Y92" i="15" s="1"/>
  <c r="Z92" i="15" s="1"/>
  <c r="AA92" i="15" s="1"/>
  <c r="AB92" i="15" s="1"/>
  <c r="AC92" i="15" s="1"/>
  <c r="AD92" i="15" s="1"/>
  <c r="AE92" i="15" s="1"/>
  <c r="F142" i="15"/>
  <c r="H142" i="15" s="1"/>
  <c r="I142" i="15" s="1"/>
  <c r="J142" i="15" s="1"/>
  <c r="K142" i="15" s="1"/>
  <c r="L142" i="15" s="1"/>
  <c r="M142" i="15" s="1"/>
  <c r="N142" i="15" s="1"/>
  <c r="O142" i="15" s="1"/>
  <c r="P142" i="15" s="1"/>
  <c r="Q142" i="15" s="1"/>
  <c r="R142" i="15" s="1"/>
  <c r="S142" i="15" s="1"/>
  <c r="T142" i="15" s="1"/>
  <c r="U142" i="15" s="1"/>
  <c r="V142" i="15" s="1"/>
  <c r="W142" i="15" s="1"/>
  <c r="X142" i="15" s="1"/>
  <c r="Y142" i="15" s="1"/>
  <c r="Z142" i="15" s="1"/>
  <c r="AA142" i="15" s="1"/>
  <c r="AB142" i="15" s="1"/>
  <c r="AC142" i="15" s="1"/>
  <c r="AD142" i="15" s="1"/>
  <c r="AE142" i="15" s="1"/>
  <c r="F188" i="15"/>
  <c r="H188" i="15" s="1"/>
  <c r="I188" i="15" s="1"/>
  <c r="J188" i="15" s="1"/>
  <c r="K188" i="15" s="1"/>
  <c r="L188" i="15" s="1"/>
  <c r="M188" i="15" s="1"/>
  <c r="N188" i="15" s="1"/>
  <c r="O188" i="15" s="1"/>
  <c r="P188" i="15" s="1"/>
  <c r="Q188" i="15" s="1"/>
  <c r="R188" i="15" s="1"/>
  <c r="S188" i="15" s="1"/>
  <c r="T188" i="15" s="1"/>
  <c r="U188" i="15" s="1"/>
  <c r="V188" i="15" s="1"/>
  <c r="W188" i="15" s="1"/>
  <c r="X188" i="15" s="1"/>
  <c r="Y188" i="15" s="1"/>
  <c r="Z188" i="15" s="1"/>
  <c r="AA188" i="15" s="1"/>
  <c r="AB188" i="15" s="1"/>
  <c r="AC188" i="15" s="1"/>
  <c r="AD188" i="15" s="1"/>
  <c r="AE188" i="15" s="1"/>
  <c r="F238" i="15"/>
  <c r="H238" i="15" s="1"/>
  <c r="I238" i="15" s="1"/>
  <c r="J238" i="15" s="1"/>
  <c r="K238" i="15" s="1"/>
  <c r="L238" i="15" s="1"/>
  <c r="M238" i="15" s="1"/>
  <c r="N238" i="15" s="1"/>
  <c r="O238" i="15" s="1"/>
  <c r="P238" i="15" s="1"/>
  <c r="Q238" i="15" s="1"/>
  <c r="R238" i="15" s="1"/>
  <c r="S238" i="15" s="1"/>
  <c r="T238" i="15" s="1"/>
  <c r="U238" i="15" s="1"/>
  <c r="V238" i="15" s="1"/>
  <c r="W238" i="15" s="1"/>
  <c r="X238" i="15" s="1"/>
  <c r="Y238" i="15" s="1"/>
  <c r="Z238" i="15" s="1"/>
  <c r="AA238" i="15" s="1"/>
  <c r="AB238" i="15" s="1"/>
  <c r="AC238" i="15" s="1"/>
  <c r="AD238" i="15" s="1"/>
  <c r="AE238" i="15" s="1"/>
  <c r="F6" i="15"/>
  <c r="H6" i="15" s="1"/>
  <c r="I6" i="15" s="1"/>
  <c r="J6" i="15" s="1"/>
  <c r="K6" i="15" s="1"/>
  <c r="L6" i="15" s="1"/>
  <c r="M6" i="15" s="1"/>
  <c r="N6" i="15" s="1"/>
  <c r="O6" i="15" s="1"/>
  <c r="P6" i="15" s="1"/>
  <c r="Q6" i="15" s="1"/>
  <c r="R6" i="15" s="1"/>
  <c r="S6" i="15" s="1"/>
  <c r="T6" i="15" s="1"/>
  <c r="U6" i="15" s="1"/>
  <c r="V6" i="15" s="1"/>
  <c r="W6" i="15" s="1"/>
  <c r="X6" i="15" s="1"/>
  <c r="Y6" i="15" s="1"/>
  <c r="Z6" i="15" s="1"/>
  <c r="AA6" i="15" s="1"/>
  <c r="AB6" i="15" s="1"/>
  <c r="AC6" i="15" s="1"/>
  <c r="AD6" i="15" s="1"/>
  <c r="AE6" i="15" s="1"/>
  <c r="F53" i="15"/>
  <c r="H53" i="15" s="1"/>
  <c r="I53" i="15" s="1"/>
  <c r="J53" i="15" s="1"/>
  <c r="K53" i="15" s="1"/>
  <c r="L53" i="15" s="1"/>
  <c r="M53" i="15" s="1"/>
  <c r="N53" i="15" s="1"/>
  <c r="O53" i="15" s="1"/>
  <c r="P53" i="15" s="1"/>
  <c r="Q53" i="15" s="1"/>
  <c r="R53" i="15" s="1"/>
  <c r="S53" i="15" s="1"/>
  <c r="T53" i="15" s="1"/>
  <c r="U53" i="15" s="1"/>
  <c r="V53" i="15" s="1"/>
  <c r="W53" i="15" s="1"/>
  <c r="X53" i="15" s="1"/>
  <c r="Y53" i="15" s="1"/>
  <c r="Z53" i="15" s="1"/>
  <c r="AA53" i="15" s="1"/>
  <c r="AB53" i="15" s="1"/>
  <c r="AC53" i="15" s="1"/>
  <c r="AD53" i="15" s="1"/>
  <c r="AE53" i="15" s="1"/>
  <c r="F107" i="15"/>
  <c r="H107" i="15" s="1"/>
  <c r="I107" i="15" s="1"/>
  <c r="J107" i="15" s="1"/>
  <c r="K107" i="15" s="1"/>
  <c r="L107" i="15" s="1"/>
  <c r="M107" i="15" s="1"/>
  <c r="N107" i="15" s="1"/>
  <c r="O107" i="15" s="1"/>
  <c r="P107" i="15" s="1"/>
  <c r="Q107" i="15" s="1"/>
  <c r="R107" i="15" s="1"/>
  <c r="S107" i="15" s="1"/>
  <c r="T107" i="15" s="1"/>
  <c r="U107" i="15" s="1"/>
  <c r="V107" i="15" s="1"/>
  <c r="W107" i="15" s="1"/>
  <c r="X107" i="15" s="1"/>
  <c r="Y107" i="15" s="1"/>
  <c r="Z107" i="15" s="1"/>
  <c r="AA107" i="15" s="1"/>
  <c r="AB107" i="15" s="1"/>
  <c r="AC107" i="15" s="1"/>
  <c r="AD107" i="15" s="1"/>
  <c r="AE107" i="15" s="1"/>
  <c r="F157" i="15"/>
  <c r="H157" i="15" s="1"/>
  <c r="I157" i="15" s="1"/>
  <c r="J157" i="15" s="1"/>
  <c r="K157" i="15" s="1"/>
  <c r="L157" i="15" s="1"/>
  <c r="M157" i="15" s="1"/>
  <c r="N157" i="15" s="1"/>
  <c r="O157" i="15" s="1"/>
  <c r="P157" i="15" s="1"/>
  <c r="Q157" i="15" s="1"/>
  <c r="R157" i="15" s="1"/>
  <c r="S157" i="15" s="1"/>
  <c r="T157" i="15" s="1"/>
  <c r="U157" i="15" s="1"/>
  <c r="V157" i="15" s="1"/>
  <c r="W157" i="15" s="1"/>
  <c r="X157" i="15" s="1"/>
  <c r="Y157" i="15" s="1"/>
  <c r="Z157" i="15" s="1"/>
  <c r="AA157" i="15" s="1"/>
  <c r="AB157" i="15" s="1"/>
  <c r="AC157" i="15" s="1"/>
  <c r="AD157" i="15" s="1"/>
  <c r="AE157" i="15" s="1"/>
  <c r="F205" i="15"/>
  <c r="H205" i="15" s="1"/>
  <c r="I205" i="15" s="1"/>
  <c r="J205" i="15" s="1"/>
  <c r="K205" i="15" s="1"/>
  <c r="L205" i="15" s="1"/>
  <c r="M205" i="15" s="1"/>
  <c r="N205" i="15" s="1"/>
  <c r="O205" i="15" s="1"/>
  <c r="P205" i="15" s="1"/>
  <c r="Q205" i="15" s="1"/>
  <c r="R205" i="15" s="1"/>
  <c r="S205" i="15" s="1"/>
  <c r="T205" i="15" s="1"/>
  <c r="U205" i="15" s="1"/>
  <c r="V205" i="15" s="1"/>
  <c r="W205" i="15" s="1"/>
  <c r="X205" i="15" s="1"/>
  <c r="Y205" i="15" s="1"/>
  <c r="Z205" i="15" s="1"/>
  <c r="AA205" i="15" s="1"/>
  <c r="AB205" i="15" s="1"/>
  <c r="AC205" i="15" s="1"/>
  <c r="AD205" i="15" s="1"/>
  <c r="AE205" i="15" s="1"/>
  <c r="F29" i="15"/>
  <c r="H29" i="15" s="1"/>
  <c r="I29" i="15" s="1"/>
  <c r="J29" i="15" s="1"/>
  <c r="K29" i="15" s="1"/>
  <c r="L29" i="15" s="1"/>
  <c r="M29" i="15" s="1"/>
  <c r="N29" i="15" s="1"/>
  <c r="O29" i="15" s="1"/>
  <c r="P29" i="15" s="1"/>
  <c r="Q29" i="15" s="1"/>
  <c r="R29" i="15" s="1"/>
  <c r="S29" i="15" s="1"/>
  <c r="T29" i="15" s="1"/>
  <c r="U29" i="15" s="1"/>
  <c r="V29" i="15" s="1"/>
  <c r="W29" i="15" s="1"/>
  <c r="X29" i="15" s="1"/>
  <c r="Y29" i="15" s="1"/>
  <c r="Z29" i="15" s="1"/>
  <c r="AA29" i="15" s="1"/>
  <c r="AB29" i="15" s="1"/>
  <c r="AC29" i="15" s="1"/>
  <c r="AD29" i="15" s="1"/>
  <c r="AE29" i="15" s="1"/>
  <c r="F104" i="15"/>
  <c r="H104" i="15" s="1"/>
  <c r="I104" i="15" s="1"/>
  <c r="J104" i="15" s="1"/>
  <c r="K104" i="15" s="1"/>
  <c r="L104" i="15" s="1"/>
  <c r="M104" i="15" s="1"/>
  <c r="N104" i="15" s="1"/>
  <c r="O104" i="15" s="1"/>
  <c r="P104" i="15" s="1"/>
  <c r="Q104" i="15" s="1"/>
  <c r="R104" i="15" s="1"/>
  <c r="S104" i="15" s="1"/>
  <c r="T104" i="15" s="1"/>
  <c r="U104" i="15" s="1"/>
  <c r="V104" i="15" s="1"/>
  <c r="W104" i="15" s="1"/>
  <c r="X104" i="15" s="1"/>
  <c r="Y104" i="15" s="1"/>
  <c r="Z104" i="15" s="1"/>
  <c r="AA104" i="15" s="1"/>
  <c r="AB104" i="15" s="1"/>
  <c r="AC104" i="15" s="1"/>
  <c r="AD104" i="15" s="1"/>
  <c r="AE104" i="15" s="1"/>
  <c r="F129" i="15"/>
  <c r="H129" i="15" s="1"/>
  <c r="I129" i="15" s="1"/>
  <c r="J129" i="15" s="1"/>
  <c r="K129" i="15" s="1"/>
  <c r="L129" i="15" s="1"/>
  <c r="M129" i="15" s="1"/>
  <c r="N129" i="15" s="1"/>
  <c r="O129" i="15" s="1"/>
  <c r="P129" i="15" s="1"/>
  <c r="Q129" i="15" s="1"/>
  <c r="R129" i="15" s="1"/>
  <c r="S129" i="15" s="1"/>
  <c r="T129" i="15" s="1"/>
  <c r="U129" i="15" s="1"/>
  <c r="V129" i="15" s="1"/>
  <c r="W129" i="15" s="1"/>
  <c r="X129" i="15" s="1"/>
  <c r="Y129" i="15" s="1"/>
  <c r="Z129" i="15" s="1"/>
  <c r="AA129" i="15" s="1"/>
  <c r="AB129" i="15" s="1"/>
  <c r="AC129" i="15" s="1"/>
  <c r="AD129" i="15" s="1"/>
  <c r="AE129" i="15" s="1"/>
  <c r="F220" i="15"/>
  <c r="H220" i="15" s="1"/>
  <c r="I220" i="15" s="1"/>
  <c r="J220" i="15" s="1"/>
  <c r="K220" i="15" s="1"/>
  <c r="L220" i="15" s="1"/>
  <c r="M220" i="15" s="1"/>
  <c r="N220" i="15" s="1"/>
  <c r="O220" i="15" s="1"/>
  <c r="P220" i="15" s="1"/>
  <c r="Q220" i="15" s="1"/>
  <c r="R220" i="15" s="1"/>
  <c r="S220" i="15" s="1"/>
  <c r="T220" i="15" s="1"/>
  <c r="U220" i="15" s="1"/>
  <c r="V220" i="15" s="1"/>
  <c r="W220" i="15" s="1"/>
  <c r="X220" i="15" s="1"/>
  <c r="Y220" i="15" s="1"/>
  <c r="Z220" i="15" s="1"/>
  <c r="AA220" i="15" s="1"/>
  <c r="AB220" i="15" s="1"/>
  <c r="AC220" i="15" s="1"/>
  <c r="AD220" i="15" s="1"/>
  <c r="AE220" i="15" s="1"/>
  <c r="F96" i="15"/>
  <c r="H96" i="15" s="1"/>
  <c r="I96" i="15" s="1"/>
  <c r="J96" i="15" s="1"/>
  <c r="K96" i="15" s="1"/>
  <c r="L96" i="15" s="1"/>
  <c r="M96" i="15" s="1"/>
  <c r="N96" i="15" s="1"/>
  <c r="O96" i="15" s="1"/>
  <c r="P96" i="15" s="1"/>
  <c r="Q96" i="15" s="1"/>
  <c r="R96" i="15" s="1"/>
  <c r="S96" i="15" s="1"/>
  <c r="T96" i="15" s="1"/>
  <c r="U96" i="15" s="1"/>
  <c r="V96" i="15" s="1"/>
  <c r="W96" i="15" s="1"/>
  <c r="X96" i="15" s="1"/>
  <c r="Y96" i="15" s="1"/>
  <c r="Z96" i="15" s="1"/>
  <c r="AA96" i="15" s="1"/>
  <c r="AB96" i="15" s="1"/>
  <c r="AC96" i="15" s="1"/>
  <c r="AD96" i="15" s="1"/>
  <c r="AE96" i="15" s="1"/>
  <c r="F180" i="15"/>
  <c r="H180" i="15" s="1"/>
  <c r="I180" i="15" s="1"/>
  <c r="J180" i="15" s="1"/>
  <c r="K180" i="15" s="1"/>
  <c r="L180" i="15" s="1"/>
  <c r="M180" i="15" s="1"/>
  <c r="N180" i="15" s="1"/>
  <c r="O180" i="15" s="1"/>
  <c r="P180" i="15" s="1"/>
  <c r="Q180" i="15" s="1"/>
  <c r="R180" i="15" s="1"/>
  <c r="S180" i="15" s="1"/>
  <c r="T180" i="15" s="1"/>
  <c r="U180" i="15" s="1"/>
  <c r="V180" i="15" s="1"/>
  <c r="W180" i="15" s="1"/>
  <c r="X180" i="15" s="1"/>
  <c r="Y180" i="15" s="1"/>
  <c r="Z180" i="15" s="1"/>
  <c r="AA180" i="15" s="1"/>
  <c r="AB180" i="15" s="1"/>
  <c r="AC180" i="15" s="1"/>
  <c r="AD180" i="15" s="1"/>
  <c r="AE180" i="15" s="1"/>
  <c r="F275" i="15"/>
  <c r="H275" i="15" s="1"/>
  <c r="I275" i="15" s="1"/>
  <c r="J275" i="15" s="1"/>
  <c r="K275" i="15" s="1"/>
  <c r="L275" i="15" s="1"/>
  <c r="M275" i="15" s="1"/>
  <c r="N275" i="15" s="1"/>
  <c r="O275" i="15" s="1"/>
  <c r="P275" i="15" s="1"/>
  <c r="Q275" i="15" s="1"/>
  <c r="R275" i="15" s="1"/>
  <c r="S275" i="15" s="1"/>
  <c r="T275" i="15" s="1"/>
  <c r="U275" i="15" s="1"/>
  <c r="V275" i="15" s="1"/>
  <c r="W275" i="15" s="1"/>
  <c r="X275" i="15" s="1"/>
  <c r="Y275" i="15" s="1"/>
  <c r="Z275" i="15" s="1"/>
  <c r="AA275" i="15" s="1"/>
  <c r="AB275" i="15" s="1"/>
  <c r="AC275" i="15" s="1"/>
  <c r="AD275" i="15" s="1"/>
  <c r="AE275" i="15" s="1"/>
  <c r="F43" i="15"/>
  <c r="H43" i="15" s="1"/>
  <c r="I43" i="15" s="1"/>
  <c r="J43" i="15" s="1"/>
  <c r="K43" i="15" s="1"/>
  <c r="L43" i="15" s="1"/>
  <c r="M43" i="15" s="1"/>
  <c r="N43" i="15" s="1"/>
  <c r="O43" i="15" s="1"/>
  <c r="P43" i="15" s="1"/>
  <c r="Q43" i="15" s="1"/>
  <c r="R43" i="15" s="1"/>
  <c r="S43" i="15" s="1"/>
  <c r="T43" i="15" s="1"/>
  <c r="U43" i="15" s="1"/>
  <c r="V43" i="15" s="1"/>
  <c r="W43" i="15" s="1"/>
  <c r="X43" i="15" s="1"/>
  <c r="Y43" i="15" s="1"/>
  <c r="Z43" i="15" s="1"/>
  <c r="AA43" i="15" s="1"/>
  <c r="AB43" i="15" s="1"/>
  <c r="AC43" i="15" s="1"/>
  <c r="AD43" i="15" s="1"/>
  <c r="AE43" i="15" s="1"/>
  <c r="F82" i="15"/>
  <c r="H82" i="15" s="1"/>
  <c r="I82" i="15" s="1"/>
  <c r="J82" i="15" s="1"/>
  <c r="K82" i="15" s="1"/>
  <c r="L82" i="15" s="1"/>
  <c r="M82" i="15" s="1"/>
  <c r="N82" i="15" s="1"/>
  <c r="O82" i="15" s="1"/>
  <c r="P82" i="15" s="1"/>
  <c r="Q82" i="15" s="1"/>
  <c r="R82" i="15" s="1"/>
  <c r="S82" i="15" s="1"/>
  <c r="T82" i="15" s="1"/>
  <c r="U82" i="15" s="1"/>
  <c r="V82" i="15" s="1"/>
  <c r="W82" i="15" s="1"/>
  <c r="X82" i="15" s="1"/>
  <c r="Y82" i="15" s="1"/>
  <c r="Z82" i="15" s="1"/>
  <c r="AA82" i="15" s="1"/>
  <c r="AB82" i="15" s="1"/>
  <c r="AC82" i="15" s="1"/>
  <c r="AD82" i="15" s="1"/>
  <c r="AE82" i="15" s="1"/>
  <c r="F103" i="15"/>
  <c r="H103" i="15" s="1"/>
  <c r="I103" i="15" s="1"/>
  <c r="J103" i="15" s="1"/>
  <c r="K103" i="15" s="1"/>
  <c r="L103" i="15" s="1"/>
  <c r="M103" i="15" s="1"/>
  <c r="N103" i="15" s="1"/>
  <c r="O103" i="15" s="1"/>
  <c r="P103" i="15" s="1"/>
  <c r="Q103" i="15" s="1"/>
  <c r="R103" i="15" s="1"/>
  <c r="S103" i="15" s="1"/>
  <c r="T103" i="15" s="1"/>
  <c r="U103" i="15" s="1"/>
  <c r="V103" i="15" s="1"/>
  <c r="W103" i="15" s="1"/>
  <c r="X103" i="15" s="1"/>
  <c r="Y103" i="15" s="1"/>
  <c r="Z103" i="15" s="1"/>
  <c r="AA103" i="15" s="1"/>
  <c r="AB103" i="15" s="1"/>
  <c r="AC103" i="15" s="1"/>
  <c r="AD103" i="15" s="1"/>
  <c r="AE103" i="15" s="1"/>
  <c r="F147" i="15"/>
  <c r="H147" i="15" s="1"/>
  <c r="I147" i="15" s="1"/>
  <c r="J147" i="15" s="1"/>
  <c r="K147" i="15" s="1"/>
  <c r="L147" i="15" s="1"/>
  <c r="M147" i="15" s="1"/>
  <c r="N147" i="15" s="1"/>
  <c r="O147" i="15" s="1"/>
  <c r="P147" i="15" s="1"/>
  <c r="Q147" i="15" s="1"/>
  <c r="R147" i="15" s="1"/>
  <c r="S147" i="15" s="1"/>
  <c r="T147" i="15" s="1"/>
  <c r="U147" i="15" s="1"/>
  <c r="V147" i="15" s="1"/>
  <c r="W147" i="15" s="1"/>
  <c r="X147" i="15" s="1"/>
  <c r="Y147" i="15" s="1"/>
  <c r="Z147" i="15" s="1"/>
  <c r="AA147" i="15" s="1"/>
  <c r="AB147" i="15" s="1"/>
  <c r="AC147" i="15" s="1"/>
  <c r="AD147" i="15" s="1"/>
  <c r="AE147" i="15" s="1"/>
  <c r="F184" i="15"/>
  <c r="H184" i="15" s="1"/>
  <c r="I184" i="15" s="1"/>
  <c r="J184" i="15" s="1"/>
  <c r="K184" i="15" s="1"/>
  <c r="L184" i="15" s="1"/>
  <c r="M184" i="15" s="1"/>
  <c r="N184" i="15" s="1"/>
  <c r="O184" i="15" s="1"/>
  <c r="P184" i="15" s="1"/>
  <c r="Q184" i="15" s="1"/>
  <c r="R184" i="15" s="1"/>
  <c r="S184" i="15" s="1"/>
  <c r="T184" i="15" s="1"/>
  <c r="U184" i="15" s="1"/>
  <c r="V184" i="15" s="1"/>
  <c r="W184" i="15" s="1"/>
  <c r="X184" i="15" s="1"/>
  <c r="Y184" i="15" s="1"/>
  <c r="Z184" i="15" s="1"/>
  <c r="AA184" i="15" s="1"/>
  <c r="AB184" i="15" s="1"/>
  <c r="AC184" i="15" s="1"/>
  <c r="AD184" i="15" s="1"/>
  <c r="AE184" i="15" s="1"/>
  <c r="F218" i="15"/>
  <c r="H218" i="15" s="1"/>
  <c r="I218" i="15" s="1"/>
  <c r="J218" i="15" s="1"/>
  <c r="K218" i="15" s="1"/>
  <c r="L218" i="15" s="1"/>
  <c r="M218" i="15" s="1"/>
  <c r="N218" i="15" s="1"/>
  <c r="O218" i="15" s="1"/>
  <c r="P218" i="15" s="1"/>
  <c r="Q218" i="15" s="1"/>
  <c r="R218" i="15" s="1"/>
  <c r="S218" i="15" s="1"/>
  <c r="T218" i="15" s="1"/>
  <c r="U218" i="15" s="1"/>
  <c r="V218" i="15" s="1"/>
  <c r="W218" i="15" s="1"/>
  <c r="X218" i="15" s="1"/>
  <c r="Y218" i="15" s="1"/>
  <c r="Z218" i="15" s="1"/>
  <c r="AA218" i="15" s="1"/>
  <c r="AB218" i="15" s="1"/>
  <c r="AC218" i="15" s="1"/>
  <c r="AD218" i="15" s="1"/>
  <c r="AE218" i="15" s="1"/>
  <c r="F248" i="15"/>
  <c r="H248" i="15" s="1"/>
  <c r="I248" i="15" s="1"/>
  <c r="J248" i="15" s="1"/>
  <c r="K248" i="15" s="1"/>
  <c r="L248" i="15" s="1"/>
  <c r="M248" i="15" s="1"/>
  <c r="N248" i="15" s="1"/>
  <c r="O248" i="15" s="1"/>
  <c r="P248" i="15" s="1"/>
  <c r="Q248" i="15" s="1"/>
  <c r="R248" i="15" s="1"/>
  <c r="S248" i="15" s="1"/>
  <c r="T248" i="15" s="1"/>
  <c r="U248" i="15" s="1"/>
  <c r="V248" i="15" s="1"/>
  <c r="W248" i="15" s="1"/>
  <c r="X248" i="15" s="1"/>
  <c r="Y248" i="15" s="1"/>
  <c r="Z248" i="15" s="1"/>
  <c r="AA248" i="15" s="1"/>
  <c r="AB248" i="15" s="1"/>
  <c r="AC248" i="15" s="1"/>
  <c r="AD248" i="15" s="1"/>
  <c r="AE248" i="15" s="1"/>
  <c r="F270" i="15"/>
  <c r="H270" i="15" s="1"/>
  <c r="I270" i="15" s="1"/>
  <c r="J270" i="15" s="1"/>
  <c r="K270" i="15" s="1"/>
  <c r="L270" i="15" s="1"/>
  <c r="M270" i="15" s="1"/>
  <c r="N270" i="15" s="1"/>
  <c r="O270" i="15" s="1"/>
  <c r="P270" i="15" s="1"/>
  <c r="Q270" i="15" s="1"/>
  <c r="R270" i="15" s="1"/>
  <c r="S270" i="15" s="1"/>
  <c r="T270" i="15" s="1"/>
  <c r="U270" i="15" s="1"/>
  <c r="V270" i="15" s="1"/>
  <c r="W270" i="15" s="1"/>
  <c r="X270" i="15" s="1"/>
  <c r="Y270" i="15" s="1"/>
  <c r="Z270" i="15" s="1"/>
  <c r="AA270" i="15" s="1"/>
  <c r="AB270" i="15" s="1"/>
  <c r="AC270" i="15" s="1"/>
  <c r="AD270" i="15" s="1"/>
  <c r="AE270" i="15" s="1"/>
  <c r="F149" i="15"/>
  <c r="H149" i="15" s="1"/>
  <c r="I149" i="15" s="1"/>
  <c r="J149" i="15" s="1"/>
  <c r="K149" i="15" s="1"/>
  <c r="L149" i="15" s="1"/>
  <c r="M149" i="15" s="1"/>
  <c r="N149" i="15" s="1"/>
  <c r="O149" i="15" s="1"/>
  <c r="P149" i="15" s="1"/>
  <c r="Q149" i="15" s="1"/>
  <c r="R149" i="15" s="1"/>
  <c r="S149" i="15" s="1"/>
  <c r="T149" i="15" s="1"/>
  <c r="U149" i="15" s="1"/>
  <c r="V149" i="15" s="1"/>
  <c r="W149" i="15" s="1"/>
  <c r="X149" i="15" s="1"/>
  <c r="Y149" i="15" s="1"/>
  <c r="Z149" i="15" s="1"/>
  <c r="AA149" i="15" s="1"/>
  <c r="AB149" i="15" s="1"/>
  <c r="AC149" i="15" s="1"/>
  <c r="AD149" i="15" s="1"/>
  <c r="AE149" i="15" s="1"/>
  <c r="F198" i="15"/>
  <c r="H198" i="15" s="1"/>
  <c r="I198" i="15" s="1"/>
  <c r="J198" i="15" s="1"/>
  <c r="K198" i="15" s="1"/>
  <c r="L198" i="15" s="1"/>
  <c r="M198" i="15" s="1"/>
  <c r="N198" i="15" s="1"/>
  <c r="O198" i="15" s="1"/>
  <c r="P198" i="15" s="1"/>
  <c r="Q198" i="15" s="1"/>
  <c r="R198" i="15" s="1"/>
  <c r="S198" i="15" s="1"/>
  <c r="T198" i="15" s="1"/>
  <c r="U198" i="15" s="1"/>
  <c r="V198" i="15" s="1"/>
  <c r="W198" i="15" s="1"/>
  <c r="X198" i="15" s="1"/>
  <c r="Y198" i="15" s="1"/>
  <c r="Z198" i="15" s="1"/>
  <c r="AA198" i="15" s="1"/>
  <c r="AB198" i="15" s="1"/>
  <c r="AC198" i="15" s="1"/>
  <c r="AD198" i="15" s="1"/>
  <c r="AE198" i="15" s="1"/>
  <c r="F240" i="15"/>
  <c r="H240" i="15" s="1"/>
  <c r="I240" i="15" s="1"/>
  <c r="J240" i="15" s="1"/>
  <c r="K240" i="15" s="1"/>
  <c r="L240" i="15" s="1"/>
  <c r="M240" i="15" s="1"/>
  <c r="N240" i="15" s="1"/>
  <c r="O240" i="15" s="1"/>
  <c r="P240" i="15" s="1"/>
  <c r="Q240" i="15" s="1"/>
  <c r="R240" i="15" s="1"/>
  <c r="S240" i="15" s="1"/>
  <c r="T240" i="15" s="1"/>
  <c r="U240" i="15" s="1"/>
  <c r="V240" i="15" s="1"/>
  <c r="W240" i="15" s="1"/>
  <c r="X240" i="15" s="1"/>
  <c r="Y240" i="15" s="1"/>
  <c r="Z240" i="15" s="1"/>
  <c r="AA240" i="15" s="1"/>
  <c r="AB240" i="15" s="1"/>
  <c r="AC240" i="15" s="1"/>
  <c r="AD240" i="15" s="1"/>
  <c r="AE240" i="15" s="1"/>
  <c r="F145" i="15"/>
  <c r="H145" i="15" s="1"/>
  <c r="I145" i="15" s="1"/>
  <c r="J145" i="15" s="1"/>
  <c r="K145" i="15" s="1"/>
  <c r="L145" i="15" s="1"/>
  <c r="M145" i="15" s="1"/>
  <c r="N145" i="15" s="1"/>
  <c r="O145" i="15" s="1"/>
  <c r="P145" i="15" s="1"/>
  <c r="Q145" i="15" s="1"/>
  <c r="R145" i="15" s="1"/>
  <c r="S145" i="15" s="1"/>
  <c r="T145" i="15" s="1"/>
  <c r="U145" i="15" s="1"/>
  <c r="V145" i="15" s="1"/>
  <c r="W145" i="15" s="1"/>
  <c r="X145" i="15" s="1"/>
  <c r="Y145" i="15" s="1"/>
  <c r="Z145" i="15" s="1"/>
  <c r="AA145" i="15" s="1"/>
  <c r="AB145" i="15" s="1"/>
  <c r="AC145" i="15" s="1"/>
  <c r="AD145" i="15" s="1"/>
  <c r="AE145" i="15" s="1"/>
  <c r="F171" i="15"/>
  <c r="H171" i="15" s="1"/>
  <c r="I171" i="15" s="1"/>
  <c r="J171" i="15" s="1"/>
  <c r="K171" i="15" s="1"/>
  <c r="L171" i="15" s="1"/>
  <c r="M171" i="15" s="1"/>
  <c r="N171" i="15" s="1"/>
  <c r="O171" i="15" s="1"/>
  <c r="P171" i="15" s="1"/>
  <c r="Q171" i="15" s="1"/>
  <c r="R171" i="15" s="1"/>
  <c r="S171" i="15" s="1"/>
  <c r="T171" i="15" s="1"/>
  <c r="U171" i="15" s="1"/>
  <c r="V171" i="15" s="1"/>
  <c r="W171" i="15" s="1"/>
  <c r="X171" i="15" s="1"/>
  <c r="Y171" i="15" s="1"/>
  <c r="Z171" i="15" s="1"/>
  <c r="AA171" i="15" s="1"/>
  <c r="AB171" i="15" s="1"/>
  <c r="AC171" i="15" s="1"/>
  <c r="AD171" i="15" s="1"/>
  <c r="AE171" i="15" s="1"/>
  <c r="F37" i="15"/>
  <c r="H37" i="15" s="1"/>
  <c r="I37" i="15" s="1"/>
  <c r="J37" i="15" s="1"/>
  <c r="K37" i="15" s="1"/>
  <c r="L37" i="15" s="1"/>
  <c r="M37" i="15" s="1"/>
  <c r="N37" i="15" s="1"/>
  <c r="O37" i="15" s="1"/>
  <c r="P37" i="15" s="1"/>
  <c r="Q37" i="15" s="1"/>
  <c r="R37" i="15" s="1"/>
  <c r="S37" i="15" s="1"/>
  <c r="T37" i="15" s="1"/>
  <c r="U37" i="15" s="1"/>
  <c r="V37" i="15" s="1"/>
  <c r="W37" i="15" s="1"/>
  <c r="X37" i="15" s="1"/>
  <c r="Y37" i="15" s="1"/>
  <c r="Z37" i="15" s="1"/>
  <c r="AA37" i="15" s="1"/>
  <c r="AB37" i="15" s="1"/>
  <c r="AC37" i="15" s="1"/>
  <c r="AD37" i="15" s="1"/>
  <c r="AE37" i="15" s="1"/>
  <c r="F146" i="15"/>
  <c r="H146" i="15" s="1"/>
  <c r="I146" i="15" s="1"/>
  <c r="J146" i="15" s="1"/>
  <c r="K146" i="15" s="1"/>
  <c r="L146" i="15" s="1"/>
  <c r="M146" i="15" s="1"/>
  <c r="N146" i="15" s="1"/>
  <c r="O146" i="15" s="1"/>
  <c r="P146" i="15" s="1"/>
  <c r="Q146" i="15" s="1"/>
  <c r="R146" i="15" s="1"/>
  <c r="S146" i="15" s="1"/>
  <c r="T146" i="15" s="1"/>
  <c r="U146" i="15" s="1"/>
  <c r="V146" i="15" s="1"/>
  <c r="W146" i="15" s="1"/>
  <c r="X146" i="15" s="1"/>
  <c r="Y146" i="15" s="1"/>
  <c r="Z146" i="15" s="1"/>
  <c r="AA146" i="15" s="1"/>
  <c r="AB146" i="15" s="1"/>
  <c r="AC146" i="15" s="1"/>
  <c r="AD146" i="15" s="1"/>
  <c r="AE146" i="15" s="1"/>
  <c r="F122" i="15"/>
  <c r="H122" i="15" s="1"/>
  <c r="I122" i="15" s="1"/>
  <c r="J122" i="15" s="1"/>
  <c r="K122" i="15" s="1"/>
  <c r="L122" i="15" s="1"/>
  <c r="M122" i="15" s="1"/>
  <c r="N122" i="15" s="1"/>
  <c r="O122" i="15" s="1"/>
  <c r="P122" i="15" s="1"/>
  <c r="Q122" i="15" s="1"/>
  <c r="R122" i="15" s="1"/>
  <c r="S122" i="15" s="1"/>
  <c r="T122" i="15" s="1"/>
  <c r="U122" i="15" s="1"/>
  <c r="V122" i="15" s="1"/>
  <c r="W122" i="15" s="1"/>
  <c r="X122" i="15" s="1"/>
  <c r="Y122" i="15" s="1"/>
  <c r="Z122" i="15" s="1"/>
  <c r="AA122" i="15" s="1"/>
  <c r="AB122" i="15" s="1"/>
  <c r="AC122" i="15" s="1"/>
  <c r="AD122" i="15" s="1"/>
  <c r="AE122" i="15" s="1"/>
  <c r="F99" i="15"/>
  <c r="H99" i="15" s="1"/>
  <c r="I99" i="15" s="1"/>
  <c r="J99" i="15" s="1"/>
  <c r="K99" i="15" s="1"/>
  <c r="L99" i="15" s="1"/>
  <c r="M99" i="15" s="1"/>
  <c r="N99" i="15" s="1"/>
  <c r="O99" i="15" s="1"/>
  <c r="P99" i="15" s="1"/>
  <c r="Q99" i="15" s="1"/>
  <c r="R99" i="15" s="1"/>
  <c r="S99" i="15" s="1"/>
  <c r="T99" i="15" s="1"/>
  <c r="U99" i="15" s="1"/>
  <c r="V99" i="15" s="1"/>
  <c r="W99" i="15" s="1"/>
  <c r="X99" i="15" s="1"/>
  <c r="Y99" i="15" s="1"/>
  <c r="Z99" i="15" s="1"/>
  <c r="AA99" i="15" s="1"/>
  <c r="AB99" i="15" s="1"/>
  <c r="AC99" i="15" s="1"/>
  <c r="AD99" i="15" s="1"/>
  <c r="AE99" i="15" s="1"/>
  <c r="F241" i="15"/>
  <c r="H241" i="15" s="1"/>
  <c r="I241" i="15" s="1"/>
  <c r="J241" i="15" s="1"/>
  <c r="K241" i="15" s="1"/>
  <c r="L241" i="15" s="1"/>
  <c r="M241" i="15" s="1"/>
  <c r="N241" i="15" s="1"/>
  <c r="O241" i="15" s="1"/>
  <c r="P241" i="15" s="1"/>
  <c r="Q241" i="15" s="1"/>
  <c r="R241" i="15" s="1"/>
  <c r="S241" i="15" s="1"/>
  <c r="T241" i="15" s="1"/>
  <c r="U241" i="15" s="1"/>
  <c r="V241" i="15" s="1"/>
  <c r="W241" i="15" s="1"/>
  <c r="X241" i="15" s="1"/>
  <c r="Y241" i="15" s="1"/>
  <c r="Z241" i="15" s="1"/>
  <c r="AA241" i="15" s="1"/>
  <c r="AB241" i="15" s="1"/>
  <c r="AC241" i="15" s="1"/>
  <c r="AD241" i="15" s="1"/>
  <c r="AE241" i="15" s="1"/>
  <c r="F197" i="15"/>
  <c r="H197" i="15" s="1"/>
  <c r="I197" i="15" s="1"/>
  <c r="J197" i="15" s="1"/>
  <c r="K197" i="15" s="1"/>
  <c r="L197" i="15" s="1"/>
  <c r="M197" i="15" s="1"/>
  <c r="N197" i="15" s="1"/>
  <c r="O197" i="15" s="1"/>
  <c r="P197" i="15" s="1"/>
  <c r="Q197" i="15" s="1"/>
  <c r="R197" i="15" s="1"/>
  <c r="S197" i="15" s="1"/>
  <c r="T197" i="15" s="1"/>
  <c r="U197" i="15" s="1"/>
  <c r="V197" i="15" s="1"/>
  <c r="W197" i="15" s="1"/>
  <c r="X197" i="15" s="1"/>
  <c r="Y197" i="15" s="1"/>
  <c r="Z197" i="15" s="1"/>
  <c r="AA197" i="15" s="1"/>
  <c r="AB197" i="15" s="1"/>
  <c r="AC197" i="15" s="1"/>
  <c r="AD197" i="15" s="1"/>
  <c r="AE197" i="15" s="1"/>
  <c r="F27" i="15"/>
  <c r="H27" i="15" s="1"/>
  <c r="I27" i="15" s="1"/>
  <c r="J27" i="15" s="1"/>
  <c r="K27" i="15" s="1"/>
  <c r="L27" i="15" s="1"/>
  <c r="M27" i="15" s="1"/>
  <c r="N27" i="15" s="1"/>
  <c r="O27" i="15" s="1"/>
  <c r="P27" i="15" s="1"/>
  <c r="Q27" i="15" s="1"/>
  <c r="R27" i="15" s="1"/>
  <c r="S27" i="15" s="1"/>
  <c r="T27" i="15" s="1"/>
  <c r="U27" i="15" s="1"/>
  <c r="V27" i="15" s="1"/>
  <c r="W27" i="15" s="1"/>
  <c r="X27" i="15" s="1"/>
  <c r="Y27" i="15" s="1"/>
  <c r="Z27" i="15" s="1"/>
  <c r="AA27" i="15" s="1"/>
  <c r="AB27" i="15" s="1"/>
  <c r="AC27" i="15" s="1"/>
  <c r="AD27" i="15" s="1"/>
  <c r="AE27" i="15" s="1"/>
  <c r="F144" i="15"/>
  <c r="H144" i="15" s="1"/>
  <c r="I144" i="15" s="1"/>
  <c r="J144" i="15" s="1"/>
  <c r="K144" i="15" s="1"/>
  <c r="L144" i="15" s="1"/>
  <c r="M144" i="15" s="1"/>
  <c r="N144" i="15" s="1"/>
  <c r="O144" i="15" s="1"/>
  <c r="P144" i="15" s="1"/>
  <c r="Q144" i="15" s="1"/>
  <c r="R144" i="15" s="1"/>
  <c r="S144" i="15" s="1"/>
  <c r="T144" i="15" s="1"/>
  <c r="U144" i="15" s="1"/>
  <c r="V144" i="15" s="1"/>
  <c r="W144" i="15" s="1"/>
  <c r="X144" i="15" s="1"/>
  <c r="Y144" i="15" s="1"/>
  <c r="Z144" i="15" s="1"/>
  <c r="AA144" i="15" s="1"/>
  <c r="AB144" i="15" s="1"/>
  <c r="AC144" i="15" s="1"/>
  <c r="AD144" i="15" s="1"/>
  <c r="AE144" i="15" s="1"/>
  <c r="F204" i="15"/>
  <c r="H204" i="15" s="1"/>
  <c r="I204" i="15" s="1"/>
  <c r="J204" i="15" s="1"/>
  <c r="K204" i="15" s="1"/>
  <c r="L204" i="15" s="1"/>
  <c r="M204" i="15" s="1"/>
  <c r="N204" i="15" s="1"/>
  <c r="O204" i="15" s="1"/>
  <c r="P204" i="15" s="1"/>
  <c r="Q204" i="15" s="1"/>
  <c r="R204" i="15" s="1"/>
  <c r="S204" i="15" s="1"/>
  <c r="T204" i="15" s="1"/>
  <c r="U204" i="15" s="1"/>
  <c r="V204" i="15" s="1"/>
  <c r="W204" i="15" s="1"/>
  <c r="X204" i="15" s="1"/>
  <c r="Y204" i="15" s="1"/>
  <c r="Z204" i="15" s="1"/>
  <c r="AA204" i="15" s="1"/>
  <c r="AB204" i="15" s="1"/>
  <c r="AC204" i="15" s="1"/>
  <c r="AD204" i="15" s="1"/>
  <c r="AE204" i="15" s="1"/>
  <c r="F242" i="15"/>
  <c r="H242" i="15" s="1"/>
  <c r="I242" i="15" s="1"/>
  <c r="J242" i="15" s="1"/>
  <c r="K242" i="15" s="1"/>
  <c r="L242" i="15" s="1"/>
  <c r="M242" i="15" s="1"/>
  <c r="N242" i="15" s="1"/>
  <c r="O242" i="15" s="1"/>
  <c r="P242" i="15" s="1"/>
  <c r="Q242" i="15" s="1"/>
  <c r="R242" i="15" s="1"/>
  <c r="S242" i="15" s="1"/>
  <c r="T242" i="15" s="1"/>
  <c r="U242" i="15" s="1"/>
  <c r="V242" i="15" s="1"/>
  <c r="W242" i="15" s="1"/>
  <c r="X242" i="15" s="1"/>
  <c r="Y242" i="15" s="1"/>
  <c r="Z242" i="15" s="1"/>
  <c r="AA242" i="15" s="1"/>
  <c r="AB242" i="15" s="1"/>
  <c r="AC242" i="15" s="1"/>
  <c r="AD242" i="15" s="1"/>
  <c r="AE242" i="15" s="1"/>
  <c r="F8" i="15"/>
  <c r="H8" i="15" s="1"/>
  <c r="I8" i="15" s="1"/>
  <c r="J8" i="15" s="1"/>
  <c r="K8" i="15" s="1"/>
  <c r="L8" i="15" s="1"/>
  <c r="M8" i="15" s="1"/>
  <c r="N8" i="15" s="1"/>
  <c r="O8" i="15" s="1"/>
  <c r="P8" i="15" s="1"/>
  <c r="Q8" i="15" s="1"/>
  <c r="R8" i="15" s="1"/>
  <c r="S8" i="15" s="1"/>
  <c r="T8" i="15" s="1"/>
  <c r="U8" i="15" s="1"/>
  <c r="V8" i="15" s="1"/>
  <c r="W8" i="15" s="1"/>
  <c r="X8" i="15" s="1"/>
  <c r="Y8" i="15" s="1"/>
  <c r="Z8" i="15" s="1"/>
  <c r="AA8" i="15" s="1"/>
  <c r="AB8" i="15" s="1"/>
  <c r="AC8" i="15" s="1"/>
  <c r="AD8" i="15" s="1"/>
  <c r="AE8" i="15" s="1"/>
  <c r="F58" i="15"/>
  <c r="H58" i="15" s="1"/>
  <c r="I58" i="15" s="1"/>
  <c r="J58" i="15" s="1"/>
  <c r="K58" i="15" s="1"/>
  <c r="L58" i="15" s="1"/>
  <c r="M58" i="15" s="1"/>
  <c r="N58" i="15" s="1"/>
  <c r="O58" i="15" s="1"/>
  <c r="P58" i="15" s="1"/>
  <c r="Q58" i="15" s="1"/>
  <c r="R58" i="15" s="1"/>
  <c r="S58" i="15" s="1"/>
  <c r="T58" i="15" s="1"/>
  <c r="U58" i="15" s="1"/>
  <c r="V58" i="15" s="1"/>
  <c r="W58" i="15" s="1"/>
  <c r="X58" i="15" s="1"/>
  <c r="Y58" i="15" s="1"/>
  <c r="Z58" i="15" s="1"/>
  <c r="AA58" i="15" s="1"/>
  <c r="AB58" i="15" s="1"/>
  <c r="AC58" i="15" s="1"/>
  <c r="AD58" i="15" s="1"/>
  <c r="AE58" i="15" s="1"/>
  <c r="F118" i="15"/>
  <c r="H118" i="15" s="1"/>
  <c r="I118" i="15" s="1"/>
  <c r="J118" i="15" s="1"/>
  <c r="K118" i="15" s="1"/>
  <c r="L118" i="15" s="1"/>
  <c r="M118" i="15" s="1"/>
  <c r="N118" i="15" s="1"/>
  <c r="O118" i="15" s="1"/>
  <c r="P118" i="15" s="1"/>
  <c r="Q118" i="15" s="1"/>
  <c r="R118" i="15" s="1"/>
  <c r="S118" i="15" s="1"/>
  <c r="T118" i="15" s="1"/>
  <c r="U118" i="15" s="1"/>
  <c r="V118" i="15" s="1"/>
  <c r="W118" i="15" s="1"/>
  <c r="X118" i="15" s="1"/>
  <c r="Y118" i="15" s="1"/>
  <c r="Z118" i="15" s="1"/>
  <c r="AA118" i="15" s="1"/>
  <c r="AB118" i="15" s="1"/>
  <c r="AC118" i="15" s="1"/>
  <c r="AD118" i="15" s="1"/>
  <c r="AE118" i="15" s="1"/>
  <c r="F161" i="15"/>
  <c r="H161" i="15" s="1"/>
  <c r="I161" i="15" s="1"/>
  <c r="J161" i="15" s="1"/>
  <c r="K161" i="15" s="1"/>
  <c r="L161" i="15" s="1"/>
  <c r="M161" i="15" s="1"/>
  <c r="N161" i="15" s="1"/>
  <c r="O161" i="15" s="1"/>
  <c r="P161" i="15" s="1"/>
  <c r="Q161" i="15" s="1"/>
  <c r="R161" i="15" s="1"/>
  <c r="S161" i="15" s="1"/>
  <c r="T161" i="15" s="1"/>
  <c r="U161" i="15" s="1"/>
  <c r="V161" i="15" s="1"/>
  <c r="W161" i="15" s="1"/>
  <c r="X161" i="15" s="1"/>
  <c r="Y161" i="15" s="1"/>
  <c r="Z161" i="15" s="1"/>
  <c r="AA161" i="15" s="1"/>
  <c r="AB161" i="15" s="1"/>
  <c r="AC161" i="15" s="1"/>
  <c r="AD161" i="15" s="1"/>
  <c r="AE161" i="15" s="1"/>
  <c r="F208" i="15"/>
  <c r="H208" i="15" s="1"/>
  <c r="I208" i="15" s="1"/>
  <c r="J208" i="15" s="1"/>
  <c r="K208" i="15" s="1"/>
  <c r="L208" i="15" s="1"/>
  <c r="M208" i="15" s="1"/>
  <c r="N208" i="15" s="1"/>
  <c r="O208" i="15" s="1"/>
  <c r="P208" i="15" s="1"/>
  <c r="Q208" i="15" s="1"/>
  <c r="R208" i="15" s="1"/>
  <c r="S208" i="15" s="1"/>
  <c r="T208" i="15" s="1"/>
  <c r="U208" i="15" s="1"/>
  <c r="V208" i="15" s="1"/>
  <c r="W208" i="15" s="1"/>
  <c r="X208" i="15" s="1"/>
  <c r="Y208" i="15" s="1"/>
  <c r="Z208" i="15" s="1"/>
  <c r="AA208" i="15" s="1"/>
  <c r="AB208" i="15" s="1"/>
  <c r="AC208" i="15" s="1"/>
  <c r="AD208" i="15" s="1"/>
  <c r="AE208" i="15" s="1"/>
  <c r="F34" i="15"/>
  <c r="H34" i="15" s="1"/>
  <c r="I34" i="15" s="1"/>
  <c r="J34" i="15" s="1"/>
  <c r="K34" i="15" s="1"/>
  <c r="L34" i="15" s="1"/>
  <c r="M34" i="15" s="1"/>
  <c r="N34" i="15" s="1"/>
  <c r="O34" i="15" s="1"/>
  <c r="P34" i="15" s="1"/>
  <c r="Q34" i="15" s="1"/>
  <c r="R34" i="15" s="1"/>
  <c r="S34" i="15" s="1"/>
  <c r="T34" i="15" s="1"/>
  <c r="U34" i="15" s="1"/>
  <c r="V34" i="15" s="1"/>
  <c r="W34" i="15" s="1"/>
  <c r="X34" i="15" s="1"/>
  <c r="Y34" i="15" s="1"/>
  <c r="Z34" i="15" s="1"/>
  <c r="AA34" i="15" s="1"/>
  <c r="AB34" i="15" s="1"/>
  <c r="AC34" i="15" s="1"/>
  <c r="AD34" i="15" s="1"/>
  <c r="AE34" i="15" s="1"/>
  <c r="F106" i="15"/>
  <c r="H106" i="15" s="1"/>
  <c r="I106" i="15" s="1"/>
  <c r="J106" i="15" s="1"/>
  <c r="K106" i="15" s="1"/>
  <c r="L106" i="15" s="1"/>
  <c r="M106" i="15" s="1"/>
  <c r="N106" i="15" s="1"/>
  <c r="O106" i="15" s="1"/>
  <c r="P106" i="15" s="1"/>
  <c r="Q106" i="15" s="1"/>
  <c r="R106" i="15" s="1"/>
  <c r="S106" i="15" s="1"/>
  <c r="T106" i="15" s="1"/>
  <c r="U106" i="15" s="1"/>
  <c r="V106" i="15" s="1"/>
  <c r="W106" i="15" s="1"/>
  <c r="X106" i="15" s="1"/>
  <c r="Y106" i="15" s="1"/>
  <c r="Z106" i="15" s="1"/>
  <c r="AA106" i="15" s="1"/>
  <c r="AB106" i="15" s="1"/>
  <c r="AC106" i="15" s="1"/>
  <c r="AD106" i="15" s="1"/>
  <c r="AE106" i="15" s="1"/>
  <c r="F133" i="15"/>
  <c r="H133" i="15" s="1"/>
  <c r="I133" i="15" s="1"/>
  <c r="J133" i="15" s="1"/>
  <c r="K133" i="15" s="1"/>
  <c r="L133" i="15" s="1"/>
  <c r="M133" i="15" s="1"/>
  <c r="N133" i="15" s="1"/>
  <c r="O133" i="15" s="1"/>
  <c r="P133" i="15" s="1"/>
  <c r="Q133" i="15" s="1"/>
  <c r="R133" i="15" s="1"/>
  <c r="S133" i="15" s="1"/>
  <c r="T133" i="15" s="1"/>
  <c r="U133" i="15" s="1"/>
  <c r="V133" i="15" s="1"/>
  <c r="W133" i="15" s="1"/>
  <c r="X133" i="15" s="1"/>
  <c r="Y133" i="15" s="1"/>
  <c r="Z133" i="15" s="1"/>
  <c r="AA133" i="15" s="1"/>
  <c r="AB133" i="15" s="1"/>
  <c r="AC133" i="15" s="1"/>
  <c r="AD133" i="15" s="1"/>
  <c r="AE133" i="15" s="1"/>
  <c r="F231" i="15"/>
  <c r="H231" i="15" s="1"/>
  <c r="I231" i="15" s="1"/>
  <c r="J231" i="15" s="1"/>
  <c r="K231" i="15" s="1"/>
  <c r="L231" i="15" s="1"/>
  <c r="M231" i="15" s="1"/>
  <c r="N231" i="15" s="1"/>
  <c r="O231" i="15" s="1"/>
  <c r="P231" i="15" s="1"/>
  <c r="Q231" i="15" s="1"/>
  <c r="R231" i="15" s="1"/>
  <c r="S231" i="15" s="1"/>
  <c r="T231" i="15" s="1"/>
  <c r="U231" i="15" s="1"/>
  <c r="V231" i="15" s="1"/>
  <c r="W231" i="15" s="1"/>
  <c r="X231" i="15" s="1"/>
  <c r="Y231" i="15" s="1"/>
  <c r="Z231" i="15" s="1"/>
  <c r="AA231" i="15" s="1"/>
  <c r="AB231" i="15" s="1"/>
  <c r="AC231" i="15" s="1"/>
  <c r="AD231" i="15" s="1"/>
  <c r="AE231" i="15" s="1"/>
  <c r="F229" i="15"/>
  <c r="H229" i="15" s="1"/>
  <c r="I229" i="15" s="1"/>
  <c r="J229" i="15" s="1"/>
  <c r="K229" i="15" s="1"/>
  <c r="L229" i="15" s="1"/>
  <c r="M229" i="15" s="1"/>
  <c r="N229" i="15" s="1"/>
  <c r="O229" i="15" s="1"/>
  <c r="P229" i="15" s="1"/>
  <c r="Q229" i="15" s="1"/>
  <c r="R229" i="15" s="1"/>
  <c r="S229" i="15" s="1"/>
  <c r="T229" i="15" s="1"/>
  <c r="U229" i="15" s="1"/>
  <c r="V229" i="15" s="1"/>
  <c r="W229" i="15" s="1"/>
  <c r="X229" i="15" s="1"/>
  <c r="Y229" i="15" s="1"/>
  <c r="Z229" i="15" s="1"/>
  <c r="AA229" i="15" s="1"/>
  <c r="AB229" i="15" s="1"/>
  <c r="AC229" i="15" s="1"/>
  <c r="AD229" i="15" s="1"/>
  <c r="AE229" i="15" s="1"/>
  <c r="F44" i="15"/>
  <c r="H44" i="15" s="1"/>
  <c r="I44" i="15" s="1"/>
  <c r="J44" i="15" s="1"/>
  <c r="K44" i="15" s="1"/>
  <c r="L44" i="15" s="1"/>
  <c r="M44" i="15" s="1"/>
  <c r="N44" i="15" s="1"/>
  <c r="O44" i="15" s="1"/>
  <c r="P44" i="15" s="1"/>
  <c r="Q44" i="15" s="1"/>
  <c r="R44" i="15" s="1"/>
  <c r="S44" i="15" s="1"/>
  <c r="T44" i="15" s="1"/>
  <c r="U44" i="15" s="1"/>
  <c r="V44" i="15" s="1"/>
  <c r="W44" i="15" s="1"/>
  <c r="X44" i="15" s="1"/>
  <c r="Y44" i="15" s="1"/>
  <c r="Z44" i="15" s="1"/>
  <c r="AA44" i="15" s="1"/>
  <c r="AB44" i="15" s="1"/>
  <c r="AC44" i="15" s="1"/>
  <c r="AD44" i="15" s="1"/>
  <c r="AE44" i="15" s="1"/>
  <c r="F124" i="15"/>
  <c r="H124" i="15" s="1"/>
  <c r="I124" i="15" s="1"/>
  <c r="J124" i="15" s="1"/>
  <c r="K124" i="15" s="1"/>
  <c r="L124" i="15" s="1"/>
  <c r="M124" i="15" s="1"/>
  <c r="N124" i="15" s="1"/>
  <c r="O124" i="15" s="1"/>
  <c r="P124" i="15" s="1"/>
  <c r="Q124" i="15" s="1"/>
  <c r="R124" i="15" s="1"/>
  <c r="S124" i="15" s="1"/>
  <c r="T124" i="15" s="1"/>
  <c r="U124" i="15" s="1"/>
  <c r="V124" i="15" s="1"/>
  <c r="W124" i="15" s="1"/>
  <c r="X124" i="15" s="1"/>
  <c r="Y124" i="15" s="1"/>
  <c r="Z124" i="15" s="1"/>
  <c r="AA124" i="15" s="1"/>
  <c r="AB124" i="15" s="1"/>
  <c r="AC124" i="15" s="1"/>
  <c r="AD124" i="15" s="1"/>
  <c r="AE124" i="15" s="1"/>
  <c r="F185" i="15"/>
  <c r="H185" i="15" s="1"/>
  <c r="I185" i="15" s="1"/>
  <c r="J185" i="15" s="1"/>
  <c r="K185" i="15" s="1"/>
  <c r="L185" i="15" s="1"/>
  <c r="M185" i="15" s="1"/>
  <c r="N185" i="15" s="1"/>
  <c r="O185" i="15" s="1"/>
  <c r="P185" i="15" s="1"/>
  <c r="Q185" i="15" s="1"/>
  <c r="R185" i="15" s="1"/>
  <c r="S185" i="15" s="1"/>
  <c r="T185" i="15" s="1"/>
  <c r="U185" i="15" s="1"/>
  <c r="V185" i="15" s="1"/>
  <c r="W185" i="15" s="1"/>
  <c r="X185" i="15" s="1"/>
  <c r="Y185" i="15" s="1"/>
  <c r="Z185" i="15" s="1"/>
  <c r="AA185" i="15" s="1"/>
  <c r="AB185" i="15" s="1"/>
  <c r="AC185" i="15" s="1"/>
  <c r="AD185" i="15" s="1"/>
  <c r="AE185" i="15" s="1"/>
  <c r="F50" i="15"/>
  <c r="H50" i="15" s="1"/>
  <c r="I50" i="15" s="1"/>
  <c r="J50" i="15" s="1"/>
  <c r="K50" i="15" s="1"/>
  <c r="L50" i="15" s="1"/>
  <c r="M50" i="15" s="1"/>
  <c r="N50" i="15" s="1"/>
  <c r="O50" i="15" s="1"/>
  <c r="P50" i="15" s="1"/>
  <c r="Q50" i="15" s="1"/>
  <c r="R50" i="15" s="1"/>
  <c r="S50" i="15" s="1"/>
  <c r="T50" i="15" s="1"/>
  <c r="U50" i="15" s="1"/>
  <c r="V50" i="15" s="1"/>
  <c r="W50" i="15" s="1"/>
  <c r="X50" i="15" s="1"/>
  <c r="Y50" i="15" s="1"/>
  <c r="Z50" i="15" s="1"/>
  <c r="AA50" i="15" s="1"/>
  <c r="AB50" i="15" s="1"/>
  <c r="AC50" i="15" s="1"/>
  <c r="AD50" i="15" s="1"/>
  <c r="AE50" i="15" s="1"/>
  <c r="F83" i="15"/>
  <c r="H83" i="15" s="1"/>
  <c r="I83" i="15" s="1"/>
  <c r="J83" i="15" s="1"/>
  <c r="K83" i="15" s="1"/>
  <c r="L83" i="15" s="1"/>
  <c r="M83" i="15" s="1"/>
  <c r="N83" i="15" s="1"/>
  <c r="O83" i="15" s="1"/>
  <c r="P83" i="15" s="1"/>
  <c r="Q83" i="15" s="1"/>
  <c r="R83" i="15" s="1"/>
  <c r="S83" i="15" s="1"/>
  <c r="T83" i="15" s="1"/>
  <c r="U83" i="15" s="1"/>
  <c r="V83" i="15" s="1"/>
  <c r="W83" i="15" s="1"/>
  <c r="X83" i="15" s="1"/>
  <c r="Y83" i="15" s="1"/>
  <c r="Z83" i="15" s="1"/>
  <c r="AA83" i="15" s="1"/>
  <c r="AB83" i="15" s="1"/>
  <c r="AC83" i="15" s="1"/>
  <c r="AD83" i="15" s="1"/>
  <c r="AE83" i="15" s="1"/>
  <c r="F112" i="15"/>
  <c r="H112" i="15" s="1"/>
  <c r="I112" i="15" s="1"/>
  <c r="J112" i="15" s="1"/>
  <c r="K112" i="15" s="1"/>
  <c r="L112" i="15" s="1"/>
  <c r="M112" i="15" s="1"/>
  <c r="N112" i="15" s="1"/>
  <c r="O112" i="15" s="1"/>
  <c r="P112" i="15" s="1"/>
  <c r="Q112" i="15" s="1"/>
  <c r="R112" i="15" s="1"/>
  <c r="S112" i="15" s="1"/>
  <c r="T112" i="15" s="1"/>
  <c r="U112" i="15" s="1"/>
  <c r="V112" i="15" s="1"/>
  <c r="W112" i="15" s="1"/>
  <c r="X112" i="15" s="1"/>
  <c r="Y112" i="15" s="1"/>
  <c r="Z112" i="15" s="1"/>
  <c r="AA112" i="15" s="1"/>
  <c r="AB112" i="15" s="1"/>
  <c r="AC112" i="15" s="1"/>
  <c r="AD112" i="15" s="1"/>
  <c r="AE112" i="15" s="1"/>
  <c r="F153" i="15"/>
  <c r="H153" i="15" s="1"/>
  <c r="I153" i="15" s="1"/>
  <c r="J153" i="15" s="1"/>
  <c r="K153" i="15" s="1"/>
  <c r="L153" i="15" s="1"/>
  <c r="M153" i="15" s="1"/>
  <c r="N153" i="15" s="1"/>
  <c r="O153" i="15" s="1"/>
  <c r="P153" i="15" s="1"/>
  <c r="Q153" i="15" s="1"/>
  <c r="R153" i="15" s="1"/>
  <c r="S153" i="15" s="1"/>
  <c r="T153" i="15" s="1"/>
  <c r="U153" i="15" s="1"/>
  <c r="V153" i="15" s="1"/>
  <c r="W153" i="15" s="1"/>
  <c r="X153" i="15" s="1"/>
  <c r="Y153" i="15" s="1"/>
  <c r="Z153" i="15" s="1"/>
  <c r="AA153" i="15" s="1"/>
  <c r="AB153" i="15" s="1"/>
  <c r="AC153" i="15" s="1"/>
  <c r="AD153" i="15" s="1"/>
  <c r="AE153" i="15" s="1"/>
  <c r="F190" i="15"/>
  <c r="H190" i="15" s="1"/>
  <c r="I190" i="15" s="1"/>
  <c r="J190" i="15" s="1"/>
  <c r="K190" i="15" s="1"/>
  <c r="L190" i="15" s="1"/>
  <c r="M190" i="15" s="1"/>
  <c r="N190" i="15" s="1"/>
  <c r="O190" i="15" s="1"/>
  <c r="P190" i="15" s="1"/>
  <c r="Q190" i="15" s="1"/>
  <c r="R190" i="15" s="1"/>
  <c r="S190" i="15" s="1"/>
  <c r="T190" i="15" s="1"/>
  <c r="U190" i="15" s="1"/>
  <c r="V190" i="15" s="1"/>
  <c r="W190" i="15" s="1"/>
  <c r="X190" i="15" s="1"/>
  <c r="Y190" i="15" s="1"/>
  <c r="Z190" i="15" s="1"/>
  <c r="AA190" i="15" s="1"/>
  <c r="AB190" i="15" s="1"/>
  <c r="AC190" i="15" s="1"/>
  <c r="AD190" i="15" s="1"/>
  <c r="AE190" i="15" s="1"/>
  <c r="F221" i="15"/>
  <c r="H221" i="15" s="1"/>
  <c r="I221" i="15" s="1"/>
  <c r="J221" i="15" s="1"/>
  <c r="K221" i="15" s="1"/>
  <c r="L221" i="15" s="1"/>
  <c r="M221" i="15" s="1"/>
  <c r="N221" i="15" s="1"/>
  <c r="O221" i="15" s="1"/>
  <c r="P221" i="15" s="1"/>
  <c r="Q221" i="15" s="1"/>
  <c r="R221" i="15" s="1"/>
  <c r="S221" i="15" s="1"/>
  <c r="T221" i="15" s="1"/>
  <c r="U221" i="15" s="1"/>
  <c r="V221" i="15" s="1"/>
  <c r="W221" i="15" s="1"/>
  <c r="X221" i="15" s="1"/>
  <c r="Y221" i="15" s="1"/>
  <c r="Z221" i="15" s="1"/>
  <c r="AA221" i="15" s="1"/>
  <c r="AB221" i="15" s="1"/>
  <c r="AC221" i="15" s="1"/>
  <c r="AD221" i="15" s="1"/>
  <c r="AE221" i="15" s="1"/>
  <c r="F250" i="15"/>
  <c r="H250" i="15" s="1"/>
  <c r="I250" i="15" s="1"/>
  <c r="J250" i="15" s="1"/>
  <c r="K250" i="15" s="1"/>
  <c r="L250" i="15" s="1"/>
  <c r="M250" i="15" s="1"/>
  <c r="N250" i="15" s="1"/>
  <c r="O250" i="15" s="1"/>
  <c r="P250" i="15" s="1"/>
  <c r="Q250" i="15" s="1"/>
  <c r="R250" i="15" s="1"/>
  <c r="S250" i="15" s="1"/>
  <c r="T250" i="15" s="1"/>
  <c r="U250" i="15" s="1"/>
  <c r="V250" i="15" s="1"/>
  <c r="W250" i="15" s="1"/>
  <c r="X250" i="15" s="1"/>
  <c r="Y250" i="15" s="1"/>
  <c r="Z250" i="15" s="1"/>
  <c r="AA250" i="15" s="1"/>
  <c r="AB250" i="15" s="1"/>
  <c r="AC250" i="15" s="1"/>
  <c r="AD250" i="15" s="1"/>
  <c r="AE250" i="15" s="1"/>
  <c r="F271" i="15"/>
  <c r="H271" i="15" s="1"/>
  <c r="I271" i="15" s="1"/>
  <c r="J271" i="15" s="1"/>
  <c r="K271" i="15" s="1"/>
  <c r="L271" i="15" s="1"/>
  <c r="M271" i="15" s="1"/>
  <c r="N271" i="15" s="1"/>
  <c r="O271" i="15" s="1"/>
  <c r="P271" i="15" s="1"/>
  <c r="Q271" i="15" s="1"/>
  <c r="R271" i="15" s="1"/>
  <c r="S271" i="15" s="1"/>
  <c r="T271" i="15" s="1"/>
  <c r="U271" i="15" s="1"/>
  <c r="V271" i="15" s="1"/>
  <c r="W271" i="15" s="1"/>
  <c r="X271" i="15" s="1"/>
  <c r="Y271" i="15" s="1"/>
  <c r="Z271" i="15" s="1"/>
  <c r="AA271" i="15" s="1"/>
  <c r="AB271" i="15" s="1"/>
  <c r="AC271" i="15" s="1"/>
  <c r="AD271" i="15" s="1"/>
  <c r="AE271" i="15" s="1"/>
  <c r="F59" i="15"/>
  <c r="H59" i="15" s="1"/>
  <c r="I59" i="15" s="1"/>
  <c r="J59" i="15" s="1"/>
  <c r="K59" i="15" s="1"/>
  <c r="L59" i="15" s="1"/>
  <c r="M59" i="15" s="1"/>
  <c r="N59" i="15" s="1"/>
  <c r="O59" i="15" s="1"/>
  <c r="P59" i="15" s="1"/>
  <c r="Q59" i="15" s="1"/>
  <c r="R59" i="15" s="1"/>
  <c r="S59" i="15" s="1"/>
  <c r="T59" i="15" s="1"/>
  <c r="U59" i="15" s="1"/>
  <c r="V59" i="15" s="1"/>
  <c r="W59" i="15" s="1"/>
  <c r="X59" i="15" s="1"/>
  <c r="Y59" i="15" s="1"/>
  <c r="Z59" i="15" s="1"/>
  <c r="AA59" i="15" s="1"/>
  <c r="AB59" i="15" s="1"/>
  <c r="AC59" i="15" s="1"/>
  <c r="AD59" i="15" s="1"/>
  <c r="AE59" i="15" s="1"/>
  <c r="F151" i="15"/>
  <c r="H151" i="15" s="1"/>
  <c r="I151" i="15" s="1"/>
  <c r="J151" i="15" s="1"/>
  <c r="K151" i="15" s="1"/>
  <c r="L151" i="15" s="1"/>
  <c r="M151" i="15" s="1"/>
  <c r="N151" i="15" s="1"/>
  <c r="O151" i="15" s="1"/>
  <c r="P151" i="15" s="1"/>
  <c r="Q151" i="15" s="1"/>
  <c r="R151" i="15" s="1"/>
  <c r="S151" i="15" s="1"/>
  <c r="T151" i="15" s="1"/>
  <c r="U151" i="15" s="1"/>
  <c r="V151" i="15" s="1"/>
  <c r="W151" i="15" s="1"/>
  <c r="X151" i="15" s="1"/>
  <c r="Y151" i="15" s="1"/>
  <c r="Z151" i="15" s="1"/>
  <c r="AA151" i="15" s="1"/>
  <c r="AB151" i="15" s="1"/>
  <c r="AC151" i="15" s="1"/>
  <c r="AD151" i="15" s="1"/>
  <c r="AE151" i="15" s="1"/>
  <c r="F206" i="15"/>
  <c r="H206" i="15" s="1"/>
  <c r="I206" i="15" s="1"/>
  <c r="J206" i="15" s="1"/>
  <c r="K206" i="15" s="1"/>
  <c r="L206" i="15" s="1"/>
  <c r="M206" i="15" s="1"/>
  <c r="N206" i="15" s="1"/>
  <c r="O206" i="15" s="1"/>
  <c r="P206" i="15" s="1"/>
  <c r="Q206" i="15" s="1"/>
  <c r="R206" i="15" s="1"/>
  <c r="S206" i="15" s="1"/>
  <c r="T206" i="15" s="1"/>
  <c r="U206" i="15" s="1"/>
  <c r="V206" i="15" s="1"/>
  <c r="W206" i="15" s="1"/>
  <c r="X206" i="15" s="1"/>
  <c r="Y206" i="15" s="1"/>
  <c r="Z206" i="15" s="1"/>
  <c r="AA206" i="15" s="1"/>
  <c r="AB206" i="15" s="1"/>
  <c r="AC206" i="15" s="1"/>
  <c r="AD206" i="15" s="1"/>
  <c r="AE206" i="15" s="1"/>
  <c r="F245" i="15"/>
  <c r="H245" i="15" s="1"/>
  <c r="I245" i="15" s="1"/>
  <c r="J245" i="15" s="1"/>
  <c r="K245" i="15" s="1"/>
  <c r="L245" i="15" s="1"/>
  <c r="M245" i="15" s="1"/>
  <c r="N245" i="15" s="1"/>
  <c r="O245" i="15" s="1"/>
  <c r="P245" i="15" s="1"/>
  <c r="Q245" i="15" s="1"/>
  <c r="R245" i="15" s="1"/>
  <c r="S245" i="15" s="1"/>
  <c r="T245" i="15" s="1"/>
  <c r="U245" i="15" s="1"/>
  <c r="V245" i="15" s="1"/>
  <c r="W245" i="15" s="1"/>
  <c r="X245" i="15" s="1"/>
  <c r="Y245" i="15" s="1"/>
  <c r="Z245" i="15" s="1"/>
  <c r="AA245" i="15" s="1"/>
  <c r="AB245" i="15" s="1"/>
  <c r="AC245" i="15" s="1"/>
  <c r="AD245" i="15" s="1"/>
  <c r="AE245" i="15" s="1"/>
  <c r="F35" i="15"/>
  <c r="H35" i="15" s="1"/>
  <c r="I35" i="15" s="1"/>
  <c r="J35" i="15" s="1"/>
  <c r="K35" i="15" s="1"/>
  <c r="L35" i="15" s="1"/>
  <c r="M35" i="15" s="1"/>
  <c r="N35" i="15" s="1"/>
  <c r="O35" i="15" s="1"/>
  <c r="P35" i="15" s="1"/>
  <c r="Q35" i="15" s="1"/>
  <c r="R35" i="15" s="1"/>
  <c r="S35" i="15" s="1"/>
  <c r="T35" i="15" s="1"/>
  <c r="U35" i="15" s="1"/>
  <c r="V35" i="15" s="1"/>
  <c r="W35" i="15" s="1"/>
  <c r="X35" i="15" s="1"/>
  <c r="Y35" i="15" s="1"/>
  <c r="Z35" i="15" s="1"/>
  <c r="AA35" i="15" s="1"/>
  <c r="AB35" i="15" s="1"/>
  <c r="AC35" i="15" s="1"/>
  <c r="AD35" i="15" s="1"/>
  <c r="AE35" i="15" s="1"/>
  <c r="F158" i="15"/>
  <c r="H158" i="15" s="1"/>
  <c r="I158" i="15" s="1"/>
  <c r="J158" i="15" s="1"/>
  <c r="K158" i="15" s="1"/>
  <c r="L158" i="15" s="1"/>
  <c r="M158" i="15" s="1"/>
  <c r="N158" i="15" s="1"/>
  <c r="O158" i="15" s="1"/>
  <c r="P158" i="15" s="1"/>
  <c r="Q158" i="15" s="1"/>
  <c r="R158" i="15" s="1"/>
  <c r="S158" i="15" s="1"/>
  <c r="T158" i="15" s="1"/>
  <c r="U158" i="15" s="1"/>
  <c r="V158" i="15" s="1"/>
  <c r="W158" i="15" s="1"/>
  <c r="X158" i="15" s="1"/>
  <c r="Y158" i="15" s="1"/>
  <c r="Z158" i="15" s="1"/>
  <c r="AA158" i="15" s="1"/>
  <c r="AB158" i="15" s="1"/>
  <c r="AC158" i="15" s="1"/>
  <c r="AD158" i="15" s="1"/>
  <c r="AE158" i="15" s="1"/>
  <c r="F216" i="15"/>
  <c r="H216" i="15" s="1"/>
  <c r="I216" i="15" s="1"/>
  <c r="J216" i="15" s="1"/>
  <c r="K216" i="15" s="1"/>
  <c r="L216" i="15" s="1"/>
  <c r="M216" i="15" s="1"/>
  <c r="N216" i="15" s="1"/>
  <c r="O216" i="15" s="1"/>
  <c r="P216" i="15" s="1"/>
  <c r="Q216" i="15" s="1"/>
  <c r="R216" i="15" s="1"/>
  <c r="S216" i="15" s="1"/>
  <c r="T216" i="15" s="1"/>
  <c r="U216" i="15" s="1"/>
  <c r="V216" i="15" s="1"/>
  <c r="W216" i="15" s="1"/>
  <c r="X216" i="15" s="1"/>
  <c r="Y216" i="15" s="1"/>
  <c r="Z216" i="15" s="1"/>
  <c r="AA216" i="15" s="1"/>
  <c r="AB216" i="15" s="1"/>
  <c r="AC216" i="15" s="1"/>
  <c r="AD216" i="15" s="1"/>
  <c r="AE216" i="15" s="1"/>
  <c r="F254" i="15"/>
  <c r="H254" i="15" s="1"/>
  <c r="I254" i="15" s="1"/>
  <c r="J254" i="15" s="1"/>
  <c r="K254" i="15" s="1"/>
  <c r="L254" i="15" s="1"/>
  <c r="M254" i="15" s="1"/>
  <c r="N254" i="15" s="1"/>
  <c r="O254" i="15" s="1"/>
  <c r="P254" i="15" s="1"/>
  <c r="Q254" i="15" s="1"/>
  <c r="R254" i="15" s="1"/>
  <c r="S254" i="15" s="1"/>
  <c r="T254" i="15" s="1"/>
  <c r="U254" i="15" s="1"/>
  <c r="V254" i="15" s="1"/>
  <c r="W254" i="15" s="1"/>
  <c r="X254" i="15" s="1"/>
  <c r="Y254" i="15" s="1"/>
  <c r="Z254" i="15" s="1"/>
  <c r="AA254" i="15" s="1"/>
  <c r="AB254" i="15" s="1"/>
  <c r="AC254" i="15" s="1"/>
  <c r="AD254" i="15" s="1"/>
  <c r="AE254" i="15" s="1"/>
  <c r="F61" i="15"/>
  <c r="H61" i="15" s="1"/>
  <c r="I61" i="15" s="1"/>
  <c r="J61" i="15" s="1"/>
  <c r="K61" i="15" s="1"/>
  <c r="L61" i="15" s="1"/>
  <c r="M61" i="15" s="1"/>
  <c r="N61" i="15" s="1"/>
  <c r="O61" i="15" s="1"/>
  <c r="P61" i="15" s="1"/>
  <c r="Q61" i="15" s="1"/>
  <c r="R61" i="15" s="1"/>
  <c r="S61" i="15" s="1"/>
  <c r="T61" i="15" s="1"/>
  <c r="U61" i="15" s="1"/>
  <c r="V61" i="15" s="1"/>
  <c r="W61" i="15" s="1"/>
  <c r="X61" i="15" s="1"/>
  <c r="Y61" i="15" s="1"/>
  <c r="Z61" i="15" s="1"/>
  <c r="AA61" i="15" s="1"/>
  <c r="AB61" i="15" s="1"/>
  <c r="AC61" i="15" s="1"/>
  <c r="AD61" i="15" s="1"/>
  <c r="AE61" i="15" s="1"/>
  <c r="F162" i="15"/>
  <c r="H162" i="15" s="1"/>
  <c r="I162" i="15" s="1"/>
  <c r="J162" i="15" s="1"/>
  <c r="K162" i="15" s="1"/>
  <c r="L162" i="15" s="1"/>
  <c r="M162" i="15" s="1"/>
  <c r="N162" i="15" s="1"/>
  <c r="O162" i="15" s="1"/>
  <c r="P162" i="15" s="1"/>
  <c r="Q162" i="15" s="1"/>
  <c r="R162" i="15" s="1"/>
  <c r="S162" i="15" s="1"/>
  <c r="T162" i="15" s="1"/>
  <c r="U162" i="15" s="1"/>
  <c r="V162" i="15" s="1"/>
  <c r="W162" i="15" s="1"/>
  <c r="X162" i="15" s="1"/>
  <c r="Y162" i="15" s="1"/>
  <c r="Z162" i="15" s="1"/>
  <c r="AA162" i="15" s="1"/>
  <c r="AB162" i="15" s="1"/>
  <c r="AC162" i="15" s="1"/>
  <c r="AD162" i="15" s="1"/>
  <c r="AE162" i="15" s="1"/>
  <c r="F259" i="15"/>
  <c r="H259" i="15" s="1"/>
  <c r="I259" i="15" s="1"/>
  <c r="J259" i="15" s="1"/>
  <c r="K259" i="15" s="1"/>
  <c r="L259" i="15" s="1"/>
  <c r="M259" i="15" s="1"/>
  <c r="N259" i="15" s="1"/>
  <c r="O259" i="15" s="1"/>
  <c r="P259" i="15" s="1"/>
  <c r="Q259" i="15" s="1"/>
  <c r="R259" i="15" s="1"/>
  <c r="S259" i="15" s="1"/>
  <c r="T259" i="15" s="1"/>
  <c r="U259" i="15" s="1"/>
  <c r="V259" i="15" s="1"/>
  <c r="W259" i="15" s="1"/>
  <c r="X259" i="15" s="1"/>
  <c r="Y259" i="15" s="1"/>
  <c r="Z259" i="15" s="1"/>
  <c r="AA259" i="15" s="1"/>
  <c r="AB259" i="15" s="1"/>
  <c r="AC259" i="15" s="1"/>
  <c r="AD259" i="15" s="1"/>
  <c r="AE259" i="15" s="1"/>
  <c r="F32" i="15"/>
  <c r="H32" i="15" s="1"/>
  <c r="I32" i="15" s="1"/>
  <c r="J32" i="15" s="1"/>
  <c r="K32" i="15" s="1"/>
  <c r="L32" i="15" s="1"/>
  <c r="M32" i="15" s="1"/>
  <c r="N32" i="15" s="1"/>
  <c r="O32" i="15" s="1"/>
  <c r="P32" i="15" s="1"/>
  <c r="Q32" i="15" s="1"/>
  <c r="R32" i="15" s="1"/>
  <c r="S32" i="15" s="1"/>
  <c r="T32" i="15" s="1"/>
  <c r="U32" i="15" s="1"/>
  <c r="V32" i="15" s="1"/>
  <c r="W32" i="15" s="1"/>
  <c r="X32" i="15" s="1"/>
  <c r="Y32" i="15" s="1"/>
  <c r="Z32" i="15" s="1"/>
  <c r="AA32" i="15" s="1"/>
  <c r="AB32" i="15" s="1"/>
  <c r="AC32" i="15" s="1"/>
  <c r="AD32" i="15" s="1"/>
  <c r="AE32" i="15" s="1"/>
  <c r="F28" i="15"/>
  <c r="H28" i="15" s="1"/>
  <c r="I28" i="15" s="1"/>
  <c r="J28" i="15" s="1"/>
  <c r="K28" i="15" s="1"/>
  <c r="L28" i="15" s="1"/>
  <c r="M28" i="15" s="1"/>
  <c r="N28" i="15" s="1"/>
  <c r="O28" i="15" s="1"/>
  <c r="P28" i="15" s="1"/>
  <c r="Q28" i="15" s="1"/>
  <c r="R28" i="15" s="1"/>
  <c r="S28" i="15" s="1"/>
  <c r="T28" i="15" s="1"/>
  <c r="U28" i="15" s="1"/>
  <c r="V28" i="15" s="1"/>
  <c r="W28" i="15" s="1"/>
  <c r="X28" i="15" s="1"/>
  <c r="Y28" i="15" s="1"/>
  <c r="Z28" i="15" s="1"/>
  <c r="AA28" i="15" s="1"/>
  <c r="AB28" i="15" s="1"/>
  <c r="AC28" i="15" s="1"/>
  <c r="AD28" i="15" s="1"/>
  <c r="AE28" i="15" s="1"/>
  <c r="F56" i="15"/>
  <c r="H56" i="15" s="1"/>
  <c r="I56" i="15" s="1"/>
  <c r="J56" i="15" s="1"/>
  <c r="K56" i="15" s="1"/>
  <c r="L56" i="15" s="1"/>
  <c r="M56" i="15" s="1"/>
  <c r="N56" i="15" s="1"/>
  <c r="O56" i="15" s="1"/>
  <c r="P56" i="15" s="1"/>
  <c r="Q56" i="15" s="1"/>
  <c r="R56" i="15" s="1"/>
  <c r="S56" i="15" s="1"/>
  <c r="T56" i="15" s="1"/>
  <c r="U56" i="15" s="1"/>
  <c r="V56" i="15" s="1"/>
  <c r="W56" i="15" s="1"/>
  <c r="X56" i="15" s="1"/>
  <c r="Y56" i="15" s="1"/>
  <c r="Z56" i="15" s="1"/>
  <c r="AA56" i="15" s="1"/>
  <c r="AB56" i="15" s="1"/>
  <c r="AC56" i="15" s="1"/>
  <c r="AD56" i="15" s="1"/>
  <c r="AE56" i="15" s="1"/>
  <c r="F101" i="15"/>
  <c r="H101" i="15" s="1"/>
  <c r="I101" i="15" s="1"/>
  <c r="J101" i="15" s="1"/>
  <c r="K101" i="15" s="1"/>
  <c r="L101" i="15" s="1"/>
  <c r="M101" i="15" s="1"/>
  <c r="N101" i="15" s="1"/>
  <c r="O101" i="15" s="1"/>
  <c r="P101" i="15" s="1"/>
  <c r="Q101" i="15" s="1"/>
  <c r="R101" i="15" s="1"/>
  <c r="S101" i="15" s="1"/>
  <c r="T101" i="15" s="1"/>
  <c r="U101" i="15" s="1"/>
  <c r="V101" i="15" s="1"/>
  <c r="W101" i="15" s="1"/>
  <c r="X101" i="15" s="1"/>
  <c r="Y101" i="15" s="1"/>
  <c r="Z101" i="15" s="1"/>
  <c r="AA101" i="15" s="1"/>
  <c r="AB101" i="15" s="1"/>
  <c r="AC101" i="15" s="1"/>
  <c r="AD101" i="15" s="1"/>
  <c r="AE101" i="15" s="1"/>
  <c r="F152" i="15"/>
  <c r="H152" i="15" s="1"/>
  <c r="I152" i="15" s="1"/>
  <c r="J152" i="15" s="1"/>
  <c r="K152" i="15" s="1"/>
  <c r="L152" i="15" s="1"/>
  <c r="M152" i="15" s="1"/>
  <c r="N152" i="15" s="1"/>
  <c r="O152" i="15" s="1"/>
  <c r="P152" i="15" s="1"/>
  <c r="Q152" i="15" s="1"/>
  <c r="R152" i="15" s="1"/>
  <c r="S152" i="15" s="1"/>
  <c r="T152" i="15" s="1"/>
  <c r="U152" i="15" s="1"/>
  <c r="V152" i="15" s="1"/>
  <c r="W152" i="15" s="1"/>
  <c r="X152" i="15" s="1"/>
  <c r="Y152" i="15" s="1"/>
  <c r="Z152" i="15" s="1"/>
  <c r="AA152" i="15" s="1"/>
  <c r="AB152" i="15" s="1"/>
  <c r="AC152" i="15" s="1"/>
  <c r="AD152" i="15" s="1"/>
  <c r="AE152" i="15" s="1"/>
  <c r="F211" i="15"/>
  <c r="H211" i="15" s="1"/>
  <c r="I211" i="15" s="1"/>
  <c r="J211" i="15" s="1"/>
  <c r="K211" i="15" s="1"/>
  <c r="L211" i="15" s="1"/>
  <c r="M211" i="15" s="1"/>
  <c r="N211" i="15" s="1"/>
  <c r="O211" i="15" s="1"/>
  <c r="P211" i="15" s="1"/>
  <c r="Q211" i="15" s="1"/>
  <c r="R211" i="15" s="1"/>
  <c r="S211" i="15" s="1"/>
  <c r="T211" i="15" s="1"/>
  <c r="U211" i="15" s="1"/>
  <c r="V211" i="15" s="1"/>
  <c r="W211" i="15" s="1"/>
  <c r="X211" i="15" s="1"/>
  <c r="Y211" i="15" s="1"/>
  <c r="Z211" i="15" s="1"/>
  <c r="AA211" i="15" s="1"/>
  <c r="AB211" i="15" s="1"/>
  <c r="AC211" i="15" s="1"/>
  <c r="AD211" i="15" s="1"/>
  <c r="AE211" i="15" s="1"/>
  <c r="F243" i="15"/>
  <c r="H243" i="15" s="1"/>
  <c r="I243" i="15" s="1"/>
  <c r="J243" i="15" s="1"/>
  <c r="K243" i="15" s="1"/>
  <c r="L243" i="15" s="1"/>
  <c r="M243" i="15" s="1"/>
  <c r="N243" i="15" s="1"/>
  <c r="O243" i="15" s="1"/>
  <c r="P243" i="15" s="1"/>
  <c r="Q243" i="15" s="1"/>
  <c r="R243" i="15" s="1"/>
  <c r="S243" i="15" s="1"/>
  <c r="T243" i="15" s="1"/>
  <c r="U243" i="15" s="1"/>
  <c r="V243" i="15" s="1"/>
  <c r="W243" i="15" s="1"/>
  <c r="X243" i="15" s="1"/>
  <c r="Y243" i="15" s="1"/>
  <c r="Z243" i="15" s="1"/>
  <c r="AA243" i="15" s="1"/>
  <c r="AB243" i="15" s="1"/>
  <c r="AC243" i="15" s="1"/>
  <c r="AD243" i="15" s="1"/>
  <c r="AE243" i="15" s="1"/>
  <c r="F16" i="15"/>
  <c r="H16" i="15" s="1"/>
  <c r="I16" i="15" s="1"/>
  <c r="J16" i="15" s="1"/>
  <c r="K16" i="15" s="1"/>
  <c r="L16" i="15" s="1"/>
  <c r="M16" i="15" s="1"/>
  <c r="N16" i="15" s="1"/>
  <c r="O16" i="15" s="1"/>
  <c r="P16" i="15" s="1"/>
  <c r="Q16" i="15" s="1"/>
  <c r="R16" i="15" s="1"/>
  <c r="S16" i="15" s="1"/>
  <c r="T16" i="15" s="1"/>
  <c r="U16" i="15" s="1"/>
  <c r="V16" i="15" s="1"/>
  <c r="W16" i="15" s="1"/>
  <c r="X16" i="15" s="1"/>
  <c r="Y16" i="15" s="1"/>
  <c r="Z16" i="15" s="1"/>
  <c r="AA16" i="15" s="1"/>
  <c r="AB16" i="15" s="1"/>
  <c r="AC16" i="15" s="1"/>
  <c r="AD16" i="15" s="1"/>
  <c r="AE16" i="15" s="1"/>
  <c r="F66" i="15"/>
  <c r="H66" i="15" s="1"/>
  <c r="I66" i="15" s="1"/>
  <c r="J66" i="15" s="1"/>
  <c r="K66" i="15" s="1"/>
  <c r="L66" i="15" s="1"/>
  <c r="M66" i="15" s="1"/>
  <c r="N66" i="15" s="1"/>
  <c r="O66" i="15" s="1"/>
  <c r="P66" i="15" s="1"/>
  <c r="Q66" i="15" s="1"/>
  <c r="R66" i="15" s="1"/>
  <c r="S66" i="15" s="1"/>
  <c r="T66" i="15" s="1"/>
  <c r="U66" i="15" s="1"/>
  <c r="V66" i="15" s="1"/>
  <c r="W66" i="15" s="1"/>
  <c r="X66" i="15" s="1"/>
  <c r="Y66" i="15" s="1"/>
  <c r="Z66" i="15" s="1"/>
  <c r="AA66" i="15" s="1"/>
  <c r="AB66" i="15" s="1"/>
  <c r="AC66" i="15" s="1"/>
  <c r="AD66" i="15" s="1"/>
  <c r="AE66" i="15" s="1"/>
  <c r="F120" i="15"/>
  <c r="H120" i="15" s="1"/>
  <c r="I120" i="15" s="1"/>
  <c r="J120" i="15" s="1"/>
  <c r="K120" i="15" s="1"/>
  <c r="L120" i="15" s="1"/>
  <c r="M120" i="15" s="1"/>
  <c r="N120" i="15" s="1"/>
  <c r="O120" i="15" s="1"/>
  <c r="P120" i="15" s="1"/>
  <c r="Q120" i="15" s="1"/>
  <c r="R120" i="15" s="1"/>
  <c r="S120" i="15" s="1"/>
  <c r="T120" i="15" s="1"/>
  <c r="U120" i="15" s="1"/>
  <c r="V120" i="15" s="1"/>
  <c r="W120" i="15" s="1"/>
  <c r="X120" i="15" s="1"/>
  <c r="Y120" i="15" s="1"/>
  <c r="Z120" i="15" s="1"/>
  <c r="AA120" i="15" s="1"/>
  <c r="AB120" i="15" s="1"/>
  <c r="AC120" i="15" s="1"/>
  <c r="AD120" i="15" s="1"/>
  <c r="AE120" i="15" s="1"/>
  <c r="F169" i="15"/>
  <c r="H169" i="15" s="1"/>
  <c r="I169" i="15" s="1"/>
  <c r="J169" i="15" s="1"/>
  <c r="K169" i="15" s="1"/>
  <c r="L169" i="15" s="1"/>
  <c r="M169" i="15" s="1"/>
  <c r="N169" i="15" s="1"/>
  <c r="O169" i="15" s="1"/>
  <c r="P169" i="15" s="1"/>
  <c r="Q169" i="15" s="1"/>
  <c r="R169" i="15" s="1"/>
  <c r="S169" i="15" s="1"/>
  <c r="T169" i="15" s="1"/>
  <c r="U169" i="15" s="1"/>
  <c r="V169" i="15" s="1"/>
  <c r="W169" i="15" s="1"/>
  <c r="X169" i="15" s="1"/>
  <c r="Y169" i="15" s="1"/>
  <c r="Z169" i="15" s="1"/>
  <c r="AA169" i="15" s="1"/>
  <c r="AB169" i="15" s="1"/>
  <c r="AC169" i="15" s="1"/>
  <c r="AD169" i="15" s="1"/>
  <c r="AE169" i="15" s="1"/>
  <c r="F209" i="15"/>
  <c r="H209" i="15" s="1"/>
  <c r="I209" i="15" s="1"/>
  <c r="J209" i="15" s="1"/>
  <c r="K209" i="15" s="1"/>
  <c r="L209" i="15" s="1"/>
  <c r="M209" i="15" s="1"/>
  <c r="N209" i="15" s="1"/>
  <c r="O209" i="15" s="1"/>
  <c r="P209" i="15" s="1"/>
  <c r="Q209" i="15" s="1"/>
  <c r="R209" i="15" s="1"/>
  <c r="S209" i="15" s="1"/>
  <c r="T209" i="15" s="1"/>
  <c r="U209" i="15" s="1"/>
  <c r="V209" i="15" s="1"/>
  <c r="W209" i="15" s="1"/>
  <c r="X209" i="15" s="1"/>
  <c r="Y209" i="15" s="1"/>
  <c r="Z209" i="15" s="1"/>
  <c r="AA209" i="15" s="1"/>
  <c r="AB209" i="15" s="1"/>
  <c r="AC209" i="15" s="1"/>
  <c r="AD209" i="15" s="1"/>
  <c r="AE209" i="15" s="1"/>
  <c r="F41" i="15"/>
  <c r="H41" i="15" s="1"/>
  <c r="I41" i="15" s="1"/>
  <c r="J41" i="15" s="1"/>
  <c r="K41" i="15" s="1"/>
  <c r="L41" i="15" s="1"/>
  <c r="M41" i="15" s="1"/>
  <c r="N41" i="15" s="1"/>
  <c r="O41" i="15" s="1"/>
  <c r="P41" i="15" s="1"/>
  <c r="Q41" i="15" s="1"/>
  <c r="R41" i="15" s="1"/>
  <c r="S41" i="15" s="1"/>
  <c r="T41" i="15" s="1"/>
  <c r="U41" i="15" s="1"/>
  <c r="V41" i="15" s="1"/>
  <c r="W41" i="15" s="1"/>
  <c r="X41" i="15" s="1"/>
  <c r="Y41" i="15" s="1"/>
  <c r="Z41" i="15" s="1"/>
  <c r="AA41" i="15" s="1"/>
  <c r="AB41" i="15" s="1"/>
  <c r="AC41" i="15" s="1"/>
  <c r="AD41" i="15" s="1"/>
  <c r="AE41" i="15" s="1"/>
  <c r="F108" i="15"/>
  <c r="H108" i="15" s="1"/>
  <c r="I108" i="15" s="1"/>
  <c r="J108" i="15" s="1"/>
  <c r="K108" i="15" s="1"/>
  <c r="L108" i="15" s="1"/>
  <c r="M108" i="15" s="1"/>
  <c r="N108" i="15" s="1"/>
  <c r="O108" i="15" s="1"/>
  <c r="P108" i="15" s="1"/>
  <c r="Q108" i="15" s="1"/>
  <c r="R108" i="15" s="1"/>
  <c r="S108" i="15" s="1"/>
  <c r="T108" i="15" s="1"/>
  <c r="U108" i="15" s="1"/>
  <c r="V108" i="15" s="1"/>
  <c r="W108" i="15" s="1"/>
  <c r="X108" i="15" s="1"/>
  <c r="Y108" i="15" s="1"/>
  <c r="Z108" i="15" s="1"/>
  <c r="AA108" i="15" s="1"/>
  <c r="AB108" i="15" s="1"/>
  <c r="AC108" i="15" s="1"/>
  <c r="AD108" i="15" s="1"/>
  <c r="AE108" i="15" s="1"/>
  <c r="F134" i="15"/>
  <c r="H134" i="15" s="1"/>
  <c r="I134" i="15" s="1"/>
  <c r="J134" i="15" s="1"/>
  <c r="K134" i="15" s="1"/>
  <c r="L134" i="15" s="1"/>
  <c r="M134" i="15" s="1"/>
  <c r="N134" i="15" s="1"/>
  <c r="O134" i="15" s="1"/>
  <c r="P134" i="15" s="1"/>
  <c r="Q134" i="15" s="1"/>
  <c r="R134" i="15" s="1"/>
  <c r="S134" i="15" s="1"/>
  <c r="T134" i="15" s="1"/>
  <c r="U134" i="15" s="1"/>
  <c r="V134" i="15" s="1"/>
  <c r="W134" i="15" s="1"/>
  <c r="X134" i="15" s="1"/>
  <c r="Y134" i="15" s="1"/>
  <c r="Z134" i="15" s="1"/>
  <c r="AA134" i="15" s="1"/>
  <c r="AB134" i="15" s="1"/>
  <c r="AC134" i="15" s="1"/>
  <c r="AD134" i="15" s="1"/>
  <c r="AE134" i="15" s="1"/>
  <c r="F247" i="15"/>
  <c r="H247" i="15" s="1"/>
  <c r="I247" i="15" s="1"/>
  <c r="J247" i="15" s="1"/>
  <c r="K247" i="15" s="1"/>
  <c r="L247" i="15" s="1"/>
  <c r="M247" i="15" s="1"/>
  <c r="N247" i="15" s="1"/>
  <c r="O247" i="15" s="1"/>
  <c r="P247" i="15" s="1"/>
  <c r="Q247" i="15" s="1"/>
  <c r="R247" i="15" s="1"/>
  <c r="S247" i="15" s="1"/>
  <c r="T247" i="15" s="1"/>
  <c r="U247" i="15" s="1"/>
  <c r="V247" i="15" s="1"/>
  <c r="W247" i="15" s="1"/>
  <c r="X247" i="15" s="1"/>
  <c r="Y247" i="15" s="1"/>
  <c r="Z247" i="15" s="1"/>
  <c r="AA247" i="15" s="1"/>
  <c r="AB247" i="15" s="1"/>
  <c r="AC247" i="15" s="1"/>
  <c r="AD247" i="15" s="1"/>
  <c r="AE247" i="15" s="1"/>
  <c r="F5" i="15"/>
  <c r="H5" i="15" s="1"/>
  <c r="I5" i="15" s="1"/>
  <c r="J5" i="15" s="1"/>
  <c r="K5" i="15" s="1"/>
  <c r="L5" i="15" s="1"/>
  <c r="M5" i="15" s="1"/>
  <c r="N5" i="15" s="1"/>
  <c r="O5" i="15" s="1"/>
  <c r="P5" i="15" s="1"/>
  <c r="Q5" i="15" s="1"/>
  <c r="R5" i="15" s="1"/>
  <c r="S5" i="15" s="1"/>
  <c r="T5" i="15" s="1"/>
  <c r="U5" i="15" s="1"/>
  <c r="V5" i="15" s="1"/>
  <c r="W5" i="15" s="1"/>
  <c r="X5" i="15" s="1"/>
  <c r="Y5" i="15" s="1"/>
  <c r="Z5" i="15" s="1"/>
  <c r="AA5" i="15" s="1"/>
  <c r="AB5" i="15" s="1"/>
  <c r="AC5" i="15" s="1"/>
  <c r="AD5" i="15" s="1"/>
  <c r="AE5" i="15" s="1"/>
  <c r="F51" i="15"/>
  <c r="H51" i="15" s="1"/>
  <c r="I51" i="15" s="1"/>
  <c r="J51" i="15" s="1"/>
  <c r="K51" i="15" s="1"/>
  <c r="L51" i="15" s="1"/>
  <c r="M51" i="15" s="1"/>
  <c r="N51" i="15" s="1"/>
  <c r="O51" i="15" s="1"/>
  <c r="P51" i="15" s="1"/>
  <c r="Q51" i="15" s="1"/>
  <c r="R51" i="15" s="1"/>
  <c r="S51" i="15" s="1"/>
  <c r="T51" i="15" s="1"/>
  <c r="U51" i="15" s="1"/>
  <c r="V51" i="15" s="1"/>
  <c r="W51" i="15" s="1"/>
  <c r="X51" i="15" s="1"/>
  <c r="Y51" i="15" s="1"/>
  <c r="Z51" i="15" s="1"/>
  <c r="AA51" i="15" s="1"/>
  <c r="AB51" i="15" s="1"/>
  <c r="AC51" i="15" s="1"/>
  <c r="AD51" i="15" s="1"/>
  <c r="AE51" i="15" s="1"/>
  <c r="F7" i="15"/>
  <c r="H7" i="15" s="1"/>
  <c r="I7" i="15" s="1"/>
  <c r="J7" i="15" s="1"/>
  <c r="K7" i="15" s="1"/>
  <c r="L7" i="15" s="1"/>
  <c r="M7" i="15" s="1"/>
  <c r="N7" i="15" s="1"/>
  <c r="O7" i="15" s="1"/>
  <c r="P7" i="15" s="1"/>
  <c r="Q7" i="15" s="1"/>
  <c r="R7" i="15" s="1"/>
  <c r="S7" i="15" s="1"/>
  <c r="T7" i="15" s="1"/>
  <c r="U7" i="15" s="1"/>
  <c r="V7" i="15" s="1"/>
  <c r="W7" i="15" s="1"/>
  <c r="X7" i="15" s="1"/>
  <c r="Y7" i="15" s="1"/>
  <c r="Z7" i="15" s="1"/>
  <c r="AA7" i="15" s="1"/>
  <c r="AB7" i="15" s="1"/>
  <c r="AC7" i="15" s="1"/>
  <c r="AD7" i="15" s="1"/>
  <c r="AE7" i="15" s="1"/>
  <c r="F54" i="15"/>
  <c r="H54" i="15" s="1"/>
  <c r="I54" i="15" s="1"/>
  <c r="J54" i="15" s="1"/>
  <c r="K54" i="15" s="1"/>
  <c r="L54" i="15" s="1"/>
  <c r="M54" i="15" s="1"/>
  <c r="N54" i="15" s="1"/>
  <c r="O54" i="15" s="1"/>
  <c r="P54" i="15" s="1"/>
  <c r="Q54" i="15" s="1"/>
  <c r="R54" i="15" s="1"/>
  <c r="S54" i="15" s="1"/>
  <c r="T54" i="15" s="1"/>
  <c r="U54" i="15" s="1"/>
  <c r="V54" i="15" s="1"/>
  <c r="W54" i="15" s="1"/>
  <c r="X54" i="15" s="1"/>
  <c r="Y54" i="15" s="1"/>
  <c r="Z54" i="15" s="1"/>
  <c r="AA54" i="15" s="1"/>
  <c r="AB54" i="15" s="1"/>
  <c r="AC54" i="15" s="1"/>
  <c r="AD54" i="15" s="1"/>
  <c r="AE54" i="15" s="1"/>
  <c r="F85" i="15"/>
  <c r="H85" i="15" s="1"/>
  <c r="I85" i="15" s="1"/>
  <c r="J85" i="15" s="1"/>
  <c r="K85" i="15" s="1"/>
  <c r="L85" i="15" s="1"/>
  <c r="M85" i="15" s="1"/>
  <c r="N85" i="15" s="1"/>
  <c r="O85" i="15" s="1"/>
  <c r="P85" i="15" s="1"/>
  <c r="Q85" i="15" s="1"/>
  <c r="R85" i="15" s="1"/>
  <c r="S85" i="15" s="1"/>
  <c r="T85" i="15" s="1"/>
  <c r="U85" i="15" s="1"/>
  <c r="V85" i="15" s="1"/>
  <c r="W85" i="15" s="1"/>
  <c r="X85" i="15" s="1"/>
  <c r="Y85" i="15" s="1"/>
  <c r="Z85" i="15" s="1"/>
  <c r="AA85" i="15" s="1"/>
  <c r="AB85" i="15" s="1"/>
  <c r="AC85" i="15" s="1"/>
  <c r="AD85" i="15" s="1"/>
  <c r="AE85" i="15" s="1"/>
  <c r="F113" i="15"/>
  <c r="H113" i="15" s="1"/>
  <c r="I113" i="15" s="1"/>
  <c r="J113" i="15" s="1"/>
  <c r="K113" i="15" s="1"/>
  <c r="L113" i="15" s="1"/>
  <c r="M113" i="15" s="1"/>
  <c r="N113" i="15" s="1"/>
  <c r="O113" i="15" s="1"/>
  <c r="P113" i="15" s="1"/>
  <c r="Q113" i="15" s="1"/>
  <c r="R113" i="15" s="1"/>
  <c r="S113" i="15" s="1"/>
  <c r="T113" i="15" s="1"/>
  <c r="U113" i="15" s="1"/>
  <c r="V113" i="15" s="1"/>
  <c r="W113" i="15" s="1"/>
  <c r="X113" i="15" s="1"/>
  <c r="Y113" i="15" s="1"/>
  <c r="Z113" i="15" s="1"/>
  <c r="AA113" i="15" s="1"/>
  <c r="AB113" i="15" s="1"/>
  <c r="AC113" i="15" s="1"/>
  <c r="AD113" i="15" s="1"/>
  <c r="AE113" i="15" s="1"/>
  <c r="F154" i="15"/>
  <c r="H154" i="15" s="1"/>
  <c r="I154" i="15" s="1"/>
  <c r="J154" i="15" s="1"/>
  <c r="K154" i="15" s="1"/>
  <c r="L154" i="15" s="1"/>
  <c r="M154" i="15" s="1"/>
  <c r="N154" i="15" s="1"/>
  <c r="O154" i="15" s="1"/>
  <c r="P154" i="15" s="1"/>
  <c r="Q154" i="15" s="1"/>
  <c r="R154" i="15" s="1"/>
  <c r="S154" i="15" s="1"/>
  <c r="T154" i="15" s="1"/>
  <c r="U154" i="15" s="1"/>
  <c r="V154" i="15" s="1"/>
  <c r="W154" i="15" s="1"/>
  <c r="X154" i="15" s="1"/>
  <c r="Y154" i="15" s="1"/>
  <c r="Z154" i="15" s="1"/>
  <c r="AA154" i="15" s="1"/>
  <c r="AB154" i="15" s="1"/>
  <c r="AC154" i="15" s="1"/>
  <c r="AD154" i="15" s="1"/>
  <c r="AE154" i="15" s="1"/>
  <c r="F192" i="15"/>
  <c r="H192" i="15" s="1"/>
  <c r="I192" i="15" s="1"/>
  <c r="J192" i="15" s="1"/>
  <c r="K192" i="15" s="1"/>
  <c r="L192" i="15" s="1"/>
  <c r="M192" i="15" s="1"/>
  <c r="N192" i="15" s="1"/>
  <c r="O192" i="15" s="1"/>
  <c r="P192" i="15" s="1"/>
  <c r="Q192" i="15" s="1"/>
  <c r="R192" i="15" s="1"/>
  <c r="S192" i="15" s="1"/>
  <c r="T192" i="15" s="1"/>
  <c r="U192" i="15" s="1"/>
  <c r="V192" i="15" s="1"/>
  <c r="W192" i="15" s="1"/>
  <c r="X192" i="15" s="1"/>
  <c r="Y192" i="15" s="1"/>
  <c r="Z192" i="15" s="1"/>
  <c r="AA192" i="15" s="1"/>
  <c r="AB192" i="15" s="1"/>
  <c r="AC192" i="15" s="1"/>
  <c r="AD192" i="15" s="1"/>
  <c r="AE192" i="15" s="1"/>
  <c r="F230" i="15"/>
  <c r="H230" i="15" s="1"/>
  <c r="I230" i="15" s="1"/>
  <c r="J230" i="15" s="1"/>
  <c r="K230" i="15" s="1"/>
  <c r="L230" i="15" s="1"/>
  <c r="M230" i="15" s="1"/>
  <c r="N230" i="15" s="1"/>
  <c r="O230" i="15" s="1"/>
  <c r="P230" i="15" s="1"/>
  <c r="Q230" i="15" s="1"/>
  <c r="R230" i="15" s="1"/>
  <c r="S230" i="15" s="1"/>
  <c r="T230" i="15" s="1"/>
  <c r="U230" i="15" s="1"/>
  <c r="V230" i="15" s="1"/>
  <c r="W230" i="15" s="1"/>
  <c r="X230" i="15" s="1"/>
  <c r="Y230" i="15" s="1"/>
  <c r="Z230" i="15" s="1"/>
  <c r="AA230" i="15" s="1"/>
  <c r="AB230" i="15" s="1"/>
  <c r="AC230" i="15" s="1"/>
  <c r="AD230" i="15" s="1"/>
  <c r="AE230" i="15" s="1"/>
  <c r="F273" i="15"/>
  <c r="H273" i="15" s="1"/>
  <c r="I273" i="15" s="1"/>
  <c r="J273" i="15" s="1"/>
  <c r="K273" i="15" s="1"/>
  <c r="L273" i="15" s="1"/>
  <c r="M273" i="15" s="1"/>
  <c r="N273" i="15" s="1"/>
  <c r="O273" i="15" s="1"/>
  <c r="P273" i="15" s="1"/>
  <c r="Q273" i="15" s="1"/>
  <c r="R273" i="15" s="1"/>
  <c r="S273" i="15" s="1"/>
  <c r="T273" i="15" s="1"/>
  <c r="U273" i="15" s="1"/>
  <c r="V273" i="15" s="1"/>
  <c r="W273" i="15" s="1"/>
  <c r="X273" i="15" s="1"/>
  <c r="Y273" i="15" s="1"/>
  <c r="Z273" i="15" s="1"/>
  <c r="AA273" i="15" s="1"/>
  <c r="AB273" i="15" s="1"/>
  <c r="AC273" i="15" s="1"/>
  <c r="AD273" i="15" s="1"/>
  <c r="AE273" i="15" s="1"/>
  <c r="F60" i="15"/>
  <c r="H60" i="15" s="1"/>
  <c r="I60" i="15" s="1"/>
  <c r="J60" i="15" s="1"/>
  <c r="K60" i="15" s="1"/>
  <c r="L60" i="15" s="1"/>
  <c r="M60" i="15" s="1"/>
  <c r="N60" i="15" s="1"/>
  <c r="O60" i="15" s="1"/>
  <c r="P60" i="15" s="1"/>
  <c r="Q60" i="15" s="1"/>
  <c r="R60" i="15" s="1"/>
  <c r="S60" i="15" s="1"/>
  <c r="T60" i="15" s="1"/>
  <c r="U60" i="15" s="1"/>
  <c r="V60" i="15" s="1"/>
  <c r="W60" i="15" s="1"/>
  <c r="X60" i="15" s="1"/>
  <c r="Y60" i="15" s="1"/>
  <c r="Z60" i="15" s="1"/>
  <c r="AA60" i="15" s="1"/>
  <c r="AB60" i="15" s="1"/>
  <c r="AC60" i="15" s="1"/>
  <c r="AD60" i="15" s="1"/>
  <c r="AE60" i="15" s="1"/>
  <c r="F160" i="15"/>
  <c r="H160" i="15" s="1"/>
  <c r="I160" i="15" s="1"/>
  <c r="J160" i="15" s="1"/>
  <c r="K160" i="15" s="1"/>
  <c r="L160" i="15" s="1"/>
  <c r="M160" i="15" s="1"/>
  <c r="N160" i="15" s="1"/>
  <c r="O160" i="15" s="1"/>
  <c r="P160" i="15" s="1"/>
  <c r="Q160" i="15" s="1"/>
  <c r="R160" i="15" s="1"/>
  <c r="S160" i="15" s="1"/>
  <c r="T160" i="15" s="1"/>
  <c r="U160" i="15" s="1"/>
  <c r="V160" i="15" s="1"/>
  <c r="W160" i="15" s="1"/>
  <c r="X160" i="15" s="1"/>
  <c r="Y160" i="15" s="1"/>
  <c r="Z160" i="15" s="1"/>
  <c r="AA160" i="15" s="1"/>
  <c r="AB160" i="15" s="1"/>
  <c r="AC160" i="15" s="1"/>
  <c r="AD160" i="15" s="1"/>
  <c r="AE160" i="15" s="1"/>
  <c r="F207" i="15"/>
  <c r="H207" i="15" s="1"/>
  <c r="I207" i="15" s="1"/>
  <c r="J207" i="15" s="1"/>
  <c r="K207" i="15" s="1"/>
  <c r="L207" i="15" s="1"/>
  <c r="M207" i="15" s="1"/>
  <c r="N207" i="15" s="1"/>
  <c r="O207" i="15" s="1"/>
  <c r="P207" i="15" s="1"/>
  <c r="Q207" i="15" s="1"/>
  <c r="R207" i="15" s="1"/>
  <c r="S207" i="15" s="1"/>
  <c r="T207" i="15" s="1"/>
  <c r="U207" i="15" s="1"/>
  <c r="V207" i="15" s="1"/>
  <c r="W207" i="15" s="1"/>
  <c r="X207" i="15" s="1"/>
  <c r="Y207" i="15" s="1"/>
  <c r="Z207" i="15" s="1"/>
  <c r="AA207" i="15" s="1"/>
  <c r="AB207" i="15" s="1"/>
  <c r="AC207" i="15" s="1"/>
  <c r="AD207" i="15" s="1"/>
  <c r="AE207" i="15" s="1"/>
  <c r="F246" i="15"/>
  <c r="H246" i="15" s="1"/>
  <c r="I246" i="15" s="1"/>
  <c r="J246" i="15" s="1"/>
  <c r="K246" i="15" s="1"/>
  <c r="L246" i="15" s="1"/>
  <c r="M246" i="15" s="1"/>
  <c r="N246" i="15" s="1"/>
  <c r="O246" i="15" s="1"/>
  <c r="P246" i="15" s="1"/>
  <c r="Q246" i="15" s="1"/>
  <c r="R246" i="15" s="1"/>
  <c r="S246" i="15" s="1"/>
  <c r="T246" i="15" s="1"/>
  <c r="U246" i="15" s="1"/>
  <c r="V246" i="15" s="1"/>
  <c r="W246" i="15" s="1"/>
  <c r="X246" i="15" s="1"/>
  <c r="Y246" i="15" s="1"/>
  <c r="Z246" i="15" s="1"/>
  <c r="AA246" i="15" s="1"/>
  <c r="AB246" i="15" s="1"/>
  <c r="AC246" i="15" s="1"/>
  <c r="AD246" i="15" s="1"/>
  <c r="AE246" i="15" s="1"/>
  <c r="F42" i="15"/>
  <c r="H42" i="15" s="1"/>
  <c r="I42" i="15" s="1"/>
  <c r="J42" i="15" s="1"/>
  <c r="K42" i="15" s="1"/>
  <c r="L42" i="15" s="1"/>
  <c r="M42" i="15" s="1"/>
  <c r="N42" i="15" s="1"/>
  <c r="O42" i="15" s="1"/>
  <c r="P42" i="15" s="1"/>
  <c r="Q42" i="15" s="1"/>
  <c r="R42" i="15" s="1"/>
  <c r="S42" i="15" s="1"/>
  <c r="T42" i="15" s="1"/>
  <c r="U42" i="15" s="1"/>
  <c r="V42" i="15" s="1"/>
  <c r="W42" i="15" s="1"/>
  <c r="X42" i="15" s="1"/>
  <c r="Y42" i="15" s="1"/>
  <c r="Z42" i="15" s="1"/>
  <c r="AA42" i="15" s="1"/>
  <c r="AB42" i="15" s="1"/>
  <c r="AC42" i="15" s="1"/>
  <c r="AD42" i="15" s="1"/>
  <c r="AE42" i="15" s="1"/>
  <c r="F168" i="15"/>
  <c r="H168" i="15" s="1"/>
  <c r="I168" i="15" s="1"/>
  <c r="J168" i="15" s="1"/>
  <c r="K168" i="15" s="1"/>
  <c r="L168" i="15" s="1"/>
  <c r="M168" i="15" s="1"/>
  <c r="N168" i="15" s="1"/>
  <c r="O168" i="15" s="1"/>
  <c r="P168" i="15" s="1"/>
  <c r="Q168" i="15" s="1"/>
  <c r="R168" i="15" s="1"/>
  <c r="S168" i="15" s="1"/>
  <c r="T168" i="15" s="1"/>
  <c r="U168" i="15" s="1"/>
  <c r="V168" i="15" s="1"/>
  <c r="W168" i="15" s="1"/>
  <c r="X168" i="15" s="1"/>
  <c r="Y168" i="15" s="1"/>
  <c r="Z168" i="15" s="1"/>
  <c r="AA168" i="15" s="1"/>
  <c r="AB168" i="15" s="1"/>
  <c r="AC168" i="15" s="1"/>
  <c r="AD168" i="15" s="1"/>
  <c r="AE168" i="15" s="1"/>
  <c r="F223" i="15"/>
  <c r="F165" i="15"/>
  <c r="H165" i="15" s="1"/>
  <c r="I165" i="15" s="1"/>
  <c r="J165" i="15" s="1"/>
  <c r="K165" i="15" s="1"/>
  <c r="L165" i="15" s="1"/>
  <c r="M165" i="15" s="1"/>
  <c r="N165" i="15" s="1"/>
  <c r="O165" i="15" s="1"/>
  <c r="P165" i="15" s="1"/>
  <c r="Q165" i="15" s="1"/>
  <c r="R165" i="15" s="1"/>
  <c r="S165" i="15" s="1"/>
  <c r="T165" i="15" s="1"/>
  <c r="U165" i="15" s="1"/>
  <c r="V165" i="15" s="1"/>
  <c r="W165" i="15" s="1"/>
  <c r="X165" i="15" s="1"/>
  <c r="Y165" i="15" s="1"/>
  <c r="Z165" i="15" s="1"/>
  <c r="AA165" i="15" s="1"/>
  <c r="AB165" i="15" s="1"/>
  <c r="AC165" i="15" s="1"/>
  <c r="AD165" i="15" s="1"/>
  <c r="AE165" i="15" s="1"/>
  <c r="F277" i="15"/>
  <c r="H277" i="15" s="1"/>
  <c r="I277" i="15" s="1"/>
  <c r="J277" i="15" s="1"/>
  <c r="K277" i="15" s="1"/>
  <c r="L277" i="15" s="1"/>
  <c r="M277" i="15" s="1"/>
  <c r="N277" i="15" s="1"/>
  <c r="O277" i="15" s="1"/>
  <c r="P277" i="15" s="1"/>
  <c r="Q277" i="15" s="1"/>
  <c r="R277" i="15" s="1"/>
  <c r="S277" i="15" s="1"/>
  <c r="T277" i="15" s="1"/>
  <c r="U277" i="15" s="1"/>
  <c r="V277" i="15" s="1"/>
  <c r="W277" i="15" s="1"/>
  <c r="X277" i="15" s="1"/>
  <c r="Y277" i="15" s="1"/>
  <c r="Z277" i="15" s="1"/>
  <c r="AA277" i="15" s="1"/>
  <c r="AB277" i="15" s="1"/>
  <c r="AC277" i="15" s="1"/>
  <c r="AD277" i="15" s="1"/>
  <c r="AE277" i="15" s="1"/>
  <c r="F225" i="15"/>
  <c r="H225" i="15" s="1"/>
  <c r="I225" i="15" s="1"/>
  <c r="J225" i="15" s="1"/>
  <c r="K225" i="15" s="1"/>
  <c r="L225" i="15" s="1"/>
  <c r="M225" i="15" s="1"/>
  <c r="N225" i="15" s="1"/>
  <c r="O225" i="15" s="1"/>
  <c r="P225" i="15" s="1"/>
  <c r="Q225" i="15" s="1"/>
  <c r="R225" i="15" s="1"/>
  <c r="S225" i="15" s="1"/>
  <c r="T225" i="15" s="1"/>
  <c r="U225" i="15" s="1"/>
  <c r="V225" i="15" s="1"/>
  <c r="W225" i="15" s="1"/>
  <c r="X225" i="15" s="1"/>
  <c r="Y225" i="15" s="1"/>
  <c r="Z225" i="15" s="1"/>
  <c r="AA225" i="15" s="1"/>
  <c r="AB225" i="15" s="1"/>
  <c r="AC225" i="15" s="1"/>
  <c r="AD225" i="15" s="1"/>
  <c r="AE225" i="15" s="1"/>
  <c r="F26" i="15"/>
  <c r="H26" i="15" s="1"/>
  <c r="I26" i="15" s="1"/>
  <c r="J26" i="15" s="1"/>
  <c r="K26" i="15" s="1"/>
  <c r="L26" i="15" s="1"/>
  <c r="M26" i="15" s="1"/>
  <c r="N26" i="15" s="1"/>
  <c r="O26" i="15" s="1"/>
  <c r="P26" i="15" s="1"/>
  <c r="Q26" i="15" s="1"/>
  <c r="R26" i="15" s="1"/>
  <c r="S26" i="15" s="1"/>
  <c r="T26" i="15" s="1"/>
  <c r="U26" i="15" s="1"/>
  <c r="V26" i="15" s="1"/>
  <c r="W26" i="15" s="1"/>
  <c r="X26" i="15" s="1"/>
  <c r="Y26" i="15" s="1"/>
  <c r="Z26" i="15" s="1"/>
  <c r="AA26" i="15" s="1"/>
  <c r="AB26" i="15" s="1"/>
  <c r="AC26" i="15" s="1"/>
  <c r="AD26" i="15" s="1"/>
  <c r="AE26" i="15" s="1"/>
  <c r="F132" i="15"/>
  <c r="H132" i="15" s="1"/>
  <c r="I132" i="15" s="1"/>
  <c r="J132" i="15" s="1"/>
  <c r="K132" i="15" s="1"/>
  <c r="L132" i="15" s="1"/>
  <c r="M132" i="15" s="1"/>
  <c r="N132" i="15" s="1"/>
  <c r="O132" i="15" s="1"/>
  <c r="P132" i="15" s="1"/>
  <c r="Q132" i="15" s="1"/>
  <c r="R132" i="15" s="1"/>
  <c r="S132" i="15" s="1"/>
  <c r="T132" i="15" s="1"/>
  <c r="U132" i="15" s="1"/>
  <c r="V132" i="15" s="1"/>
  <c r="W132" i="15" s="1"/>
  <c r="X132" i="15" s="1"/>
  <c r="Y132" i="15" s="1"/>
  <c r="Z132" i="15" s="1"/>
  <c r="AA132" i="15" s="1"/>
  <c r="AB132" i="15" s="1"/>
  <c r="AC132" i="15" s="1"/>
  <c r="AD132" i="15" s="1"/>
  <c r="AE132" i="15" s="1"/>
  <c r="F64" i="15"/>
  <c r="H64" i="15" s="1"/>
  <c r="I64" i="15" s="1"/>
  <c r="J64" i="15" s="1"/>
  <c r="K64" i="15" s="1"/>
  <c r="L64" i="15" s="1"/>
  <c r="M64" i="15" s="1"/>
  <c r="N64" i="15" s="1"/>
  <c r="O64" i="15" s="1"/>
  <c r="P64" i="15" s="1"/>
  <c r="Q64" i="15" s="1"/>
  <c r="R64" i="15" s="1"/>
  <c r="S64" i="15" s="1"/>
  <c r="T64" i="15" s="1"/>
  <c r="U64" i="15" s="1"/>
  <c r="V64" i="15" s="1"/>
  <c r="W64" i="15" s="1"/>
  <c r="X64" i="15" s="1"/>
  <c r="Y64" i="15" s="1"/>
  <c r="Z64" i="15" s="1"/>
  <c r="AA64" i="15" s="1"/>
  <c r="AB64" i="15" s="1"/>
  <c r="AC64" i="15" s="1"/>
  <c r="AD64" i="15" s="1"/>
  <c r="AE64" i="15" s="1"/>
  <c r="F109" i="15"/>
  <c r="H109" i="15" s="1"/>
  <c r="I109" i="15" s="1"/>
  <c r="J109" i="15" s="1"/>
  <c r="K109" i="15" s="1"/>
  <c r="L109" i="15" s="1"/>
  <c r="M109" i="15" s="1"/>
  <c r="N109" i="15" s="1"/>
  <c r="O109" i="15" s="1"/>
  <c r="P109" i="15" s="1"/>
  <c r="Q109" i="15" s="1"/>
  <c r="R109" i="15" s="1"/>
  <c r="S109" i="15" s="1"/>
  <c r="T109" i="15" s="1"/>
  <c r="U109" i="15" s="1"/>
  <c r="V109" i="15" s="1"/>
  <c r="W109" i="15" s="1"/>
  <c r="X109" i="15" s="1"/>
  <c r="Y109" i="15" s="1"/>
  <c r="Z109" i="15" s="1"/>
  <c r="AA109" i="15" s="1"/>
  <c r="AB109" i="15" s="1"/>
  <c r="AC109" i="15" s="1"/>
  <c r="AD109" i="15" s="1"/>
  <c r="AE109" i="15" s="1"/>
  <c r="F163" i="15"/>
  <c r="H163" i="15" s="1"/>
  <c r="I163" i="15" s="1"/>
  <c r="J163" i="15" s="1"/>
  <c r="K163" i="15" s="1"/>
  <c r="L163" i="15" s="1"/>
  <c r="M163" i="15" s="1"/>
  <c r="N163" i="15" s="1"/>
  <c r="O163" i="15" s="1"/>
  <c r="P163" i="15" s="1"/>
  <c r="Q163" i="15" s="1"/>
  <c r="R163" i="15" s="1"/>
  <c r="S163" i="15" s="1"/>
  <c r="T163" i="15" s="1"/>
  <c r="U163" i="15" s="1"/>
  <c r="V163" i="15" s="1"/>
  <c r="W163" i="15" s="1"/>
  <c r="X163" i="15" s="1"/>
  <c r="Y163" i="15" s="1"/>
  <c r="Z163" i="15" s="1"/>
  <c r="AA163" i="15" s="1"/>
  <c r="AB163" i="15" s="1"/>
  <c r="AC163" i="15" s="1"/>
  <c r="AD163" i="15" s="1"/>
  <c r="AE163" i="15" s="1"/>
  <c r="F219" i="15"/>
  <c r="H219" i="15" s="1"/>
  <c r="I219" i="15" s="1"/>
  <c r="J219" i="15" s="1"/>
  <c r="K219" i="15" s="1"/>
  <c r="L219" i="15" s="1"/>
  <c r="M219" i="15" s="1"/>
  <c r="N219" i="15" s="1"/>
  <c r="O219" i="15" s="1"/>
  <c r="P219" i="15" s="1"/>
  <c r="Q219" i="15" s="1"/>
  <c r="R219" i="15" s="1"/>
  <c r="S219" i="15" s="1"/>
  <c r="T219" i="15" s="1"/>
  <c r="U219" i="15" s="1"/>
  <c r="V219" i="15" s="1"/>
  <c r="W219" i="15" s="1"/>
  <c r="X219" i="15" s="1"/>
  <c r="Y219" i="15" s="1"/>
  <c r="Z219" i="15" s="1"/>
  <c r="AA219" i="15" s="1"/>
  <c r="AB219" i="15" s="1"/>
  <c r="AC219" i="15" s="1"/>
  <c r="AD219" i="15" s="1"/>
  <c r="AE219" i="15" s="1"/>
  <c r="F249" i="15"/>
  <c r="H249" i="15" s="1"/>
  <c r="I249" i="15" s="1"/>
  <c r="J249" i="15" s="1"/>
  <c r="K249" i="15" s="1"/>
  <c r="L249" i="15" s="1"/>
  <c r="M249" i="15" s="1"/>
  <c r="N249" i="15" s="1"/>
  <c r="O249" i="15" s="1"/>
  <c r="P249" i="15" s="1"/>
  <c r="Q249" i="15" s="1"/>
  <c r="R249" i="15" s="1"/>
  <c r="S249" i="15" s="1"/>
  <c r="T249" i="15" s="1"/>
  <c r="U249" i="15" s="1"/>
  <c r="V249" i="15" s="1"/>
  <c r="W249" i="15" s="1"/>
  <c r="X249" i="15" s="1"/>
  <c r="Y249" i="15" s="1"/>
  <c r="Z249" i="15" s="1"/>
  <c r="AA249" i="15" s="1"/>
  <c r="AB249" i="15" s="1"/>
  <c r="AC249" i="15" s="1"/>
  <c r="AD249" i="15" s="1"/>
  <c r="AE249" i="15" s="1"/>
  <c r="F20" i="15"/>
  <c r="H20" i="15" s="1"/>
  <c r="I20" i="15" s="1"/>
  <c r="J20" i="15" s="1"/>
  <c r="K20" i="15" s="1"/>
  <c r="L20" i="15" s="1"/>
  <c r="M20" i="15" s="1"/>
  <c r="N20" i="15" s="1"/>
  <c r="O20" i="15" s="1"/>
  <c r="P20" i="15" s="1"/>
  <c r="Q20" i="15" s="1"/>
  <c r="R20" i="15" s="1"/>
  <c r="S20" i="15" s="1"/>
  <c r="T20" i="15" s="1"/>
  <c r="U20" i="15" s="1"/>
  <c r="V20" i="15" s="1"/>
  <c r="W20" i="15" s="1"/>
  <c r="X20" i="15" s="1"/>
  <c r="Y20" i="15" s="1"/>
  <c r="Z20" i="15" s="1"/>
  <c r="AA20" i="15" s="1"/>
  <c r="AB20" i="15" s="1"/>
  <c r="AC20" i="15" s="1"/>
  <c r="AD20" i="15" s="1"/>
  <c r="AE20" i="15" s="1"/>
  <c r="F67" i="15"/>
  <c r="H67" i="15" s="1"/>
  <c r="I67" i="15" s="1"/>
  <c r="J67" i="15" s="1"/>
  <c r="K67" i="15" s="1"/>
  <c r="L67" i="15" s="1"/>
  <c r="M67" i="15" s="1"/>
  <c r="N67" i="15" s="1"/>
  <c r="O67" i="15" s="1"/>
  <c r="P67" i="15" s="1"/>
  <c r="Q67" i="15" s="1"/>
  <c r="R67" i="15" s="1"/>
  <c r="S67" i="15" s="1"/>
  <c r="T67" i="15" s="1"/>
  <c r="U67" i="15" s="1"/>
  <c r="V67" i="15" s="1"/>
  <c r="W67" i="15" s="1"/>
  <c r="X67" i="15" s="1"/>
  <c r="Y67" i="15" s="1"/>
  <c r="Z67" i="15" s="1"/>
  <c r="AA67" i="15" s="1"/>
  <c r="AB67" i="15" s="1"/>
  <c r="AC67" i="15" s="1"/>
  <c r="AD67" i="15" s="1"/>
  <c r="AE67" i="15" s="1"/>
  <c r="F130" i="15"/>
  <c r="H130" i="15" s="1"/>
  <c r="I130" i="15" s="1"/>
  <c r="J130" i="15" s="1"/>
  <c r="K130" i="15" s="1"/>
  <c r="L130" i="15" s="1"/>
  <c r="M130" i="15" s="1"/>
  <c r="N130" i="15" s="1"/>
  <c r="O130" i="15" s="1"/>
  <c r="P130" i="15" s="1"/>
  <c r="Q130" i="15" s="1"/>
  <c r="R130" i="15" s="1"/>
  <c r="S130" i="15" s="1"/>
  <c r="T130" i="15" s="1"/>
  <c r="U130" i="15" s="1"/>
  <c r="V130" i="15" s="1"/>
  <c r="W130" i="15" s="1"/>
  <c r="X130" i="15" s="1"/>
  <c r="Y130" i="15" s="1"/>
  <c r="Z130" i="15" s="1"/>
  <c r="AA130" i="15" s="1"/>
  <c r="AB130" i="15" s="1"/>
  <c r="AC130" i="15" s="1"/>
  <c r="AD130" i="15" s="1"/>
  <c r="AE130" i="15" s="1"/>
  <c r="F170" i="15"/>
  <c r="H170" i="15" s="1"/>
  <c r="I170" i="15" s="1"/>
  <c r="J170" i="15" s="1"/>
  <c r="K170" i="15" s="1"/>
  <c r="L170" i="15" s="1"/>
  <c r="M170" i="15" s="1"/>
  <c r="N170" i="15" s="1"/>
  <c r="O170" i="15" s="1"/>
  <c r="P170" i="15" s="1"/>
  <c r="Q170" i="15" s="1"/>
  <c r="R170" i="15" s="1"/>
  <c r="S170" i="15" s="1"/>
  <c r="T170" i="15" s="1"/>
  <c r="U170" i="15" s="1"/>
  <c r="V170" i="15" s="1"/>
  <c r="W170" i="15" s="1"/>
  <c r="X170" i="15" s="1"/>
  <c r="Y170" i="15" s="1"/>
  <c r="Z170" i="15" s="1"/>
  <c r="AA170" i="15" s="1"/>
  <c r="AB170" i="15" s="1"/>
  <c r="AC170" i="15" s="1"/>
  <c r="AD170" i="15" s="1"/>
  <c r="AE170" i="15" s="1"/>
  <c r="F212" i="15"/>
  <c r="H212" i="15" s="1"/>
  <c r="I212" i="15" s="1"/>
  <c r="J212" i="15" s="1"/>
  <c r="K212" i="15" s="1"/>
  <c r="L212" i="15" s="1"/>
  <c r="M212" i="15" s="1"/>
  <c r="N212" i="15" s="1"/>
  <c r="O212" i="15" s="1"/>
  <c r="P212" i="15" s="1"/>
  <c r="Q212" i="15" s="1"/>
  <c r="R212" i="15" s="1"/>
  <c r="S212" i="15" s="1"/>
  <c r="T212" i="15" s="1"/>
  <c r="U212" i="15" s="1"/>
  <c r="V212" i="15" s="1"/>
  <c r="W212" i="15" s="1"/>
  <c r="X212" i="15" s="1"/>
  <c r="Y212" i="15" s="1"/>
  <c r="Z212" i="15" s="1"/>
  <c r="AA212" i="15" s="1"/>
  <c r="AB212" i="15" s="1"/>
  <c r="AC212" i="15" s="1"/>
  <c r="AD212" i="15" s="1"/>
  <c r="AE212" i="15" s="1"/>
  <c r="F141" i="15"/>
  <c r="H141" i="15" s="1"/>
  <c r="I141" i="15" s="1"/>
  <c r="J141" i="15" s="1"/>
  <c r="K141" i="15" s="1"/>
  <c r="L141" i="15" s="1"/>
  <c r="M141" i="15" s="1"/>
  <c r="N141" i="15" s="1"/>
  <c r="O141" i="15" s="1"/>
  <c r="P141" i="15" s="1"/>
  <c r="Q141" i="15" s="1"/>
  <c r="R141" i="15" s="1"/>
  <c r="S141" i="15" s="1"/>
  <c r="T141" i="15" s="1"/>
  <c r="U141" i="15" s="1"/>
  <c r="V141" i="15" s="1"/>
  <c r="W141" i="15" s="1"/>
  <c r="X141" i="15" s="1"/>
  <c r="Y141" i="15" s="1"/>
  <c r="Z141" i="15" s="1"/>
  <c r="AA141" i="15" s="1"/>
  <c r="AB141" i="15" s="1"/>
  <c r="AC141" i="15" s="1"/>
  <c r="AD141" i="15" s="1"/>
  <c r="AE141" i="15" s="1"/>
  <c r="F111" i="15"/>
  <c r="H111" i="15" s="1"/>
  <c r="I111" i="15" s="1"/>
  <c r="J111" i="15" s="1"/>
  <c r="K111" i="15" s="1"/>
  <c r="L111" i="15" s="1"/>
  <c r="M111" i="15" s="1"/>
  <c r="N111" i="15" s="1"/>
  <c r="O111" i="15" s="1"/>
  <c r="P111" i="15" s="1"/>
  <c r="Q111" i="15" s="1"/>
  <c r="R111" i="15" s="1"/>
  <c r="S111" i="15" s="1"/>
  <c r="T111" i="15" s="1"/>
  <c r="U111" i="15" s="1"/>
  <c r="V111" i="15" s="1"/>
  <c r="W111" i="15" s="1"/>
  <c r="X111" i="15" s="1"/>
  <c r="Y111" i="15" s="1"/>
  <c r="Z111" i="15" s="1"/>
  <c r="AA111" i="15" s="1"/>
  <c r="AB111" i="15" s="1"/>
  <c r="AC111" i="15" s="1"/>
  <c r="AD111" i="15" s="1"/>
  <c r="AE111" i="15" s="1"/>
  <c r="F138" i="15"/>
  <c r="H138" i="15" s="1"/>
  <c r="I138" i="15" s="1"/>
  <c r="J138" i="15" s="1"/>
  <c r="K138" i="15" s="1"/>
  <c r="L138" i="15" s="1"/>
  <c r="M138" i="15" s="1"/>
  <c r="N138" i="15" s="1"/>
  <c r="O138" i="15" s="1"/>
  <c r="P138" i="15" s="1"/>
  <c r="Q138" i="15" s="1"/>
  <c r="R138" i="15" s="1"/>
  <c r="S138" i="15" s="1"/>
  <c r="T138" i="15" s="1"/>
  <c r="U138" i="15" s="1"/>
  <c r="V138" i="15" s="1"/>
  <c r="W138" i="15" s="1"/>
  <c r="X138" i="15" s="1"/>
  <c r="Y138" i="15" s="1"/>
  <c r="Z138" i="15" s="1"/>
  <c r="AA138" i="15" s="1"/>
  <c r="AB138" i="15" s="1"/>
  <c r="AC138" i="15" s="1"/>
  <c r="AD138" i="15" s="1"/>
  <c r="AE138" i="15" s="1"/>
  <c r="F251" i="15"/>
  <c r="H251" i="15" s="1"/>
  <c r="I251" i="15" s="1"/>
  <c r="J251" i="15" s="1"/>
  <c r="K251" i="15" s="1"/>
  <c r="L251" i="15" s="1"/>
  <c r="M251" i="15" s="1"/>
  <c r="N251" i="15" s="1"/>
  <c r="O251" i="15" s="1"/>
  <c r="P251" i="15" s="1"/>
  <c r="Q251" i="15" s="1"/>
  <c r="R251" i="15" s="1"/>
  <c r="S251" i="15" s="1"/>
  <c r="T251" i="15" s="1"/>
  <c r="U251" i="15" s="1"/>
  <c r="V251" i="15" s="1"/>
  <c r="W251" i="15" s="1"/>
  <c r="X251" i="15" s="1"/>
  <c r="Y251" i="15" s="1"/>
  <c r="Z251" i="15" s="1"/>
  <c r="AA251" i="15" s="1"/>
  <c r="AB251" i="15" s="1"/>
  <c r="AC251" i="15" s="1"/>
  <c r="AD251" i="15" s="1"/>
  <c r="AE251" i="15" s="1"/>
  <c r="F13" i="15"/>
  <c r="H13" i="15" s="1"/>
  <c r="I13" i="15" s="1"/>
  <c r="J13" i="15" s="1"/>
  <c r="K13" i="15" s="1"/>
  <c r="L13" i="15" s="1"/>
  <c r="M13" i="15" s="1"/>
  <c r="N13" i="15" s="1"/>
  <c r="O13" i="15" s="1"/>
  <c r="P13" i="15" s="1"/>
  <c r="Q13" i="15" s="1"/>
  <c r="R13" i="15" s="1"/>
  <c r="S13" i="15" s="1"/>
  <c r="T13" i="15" s="1"/>
  <c r="U13" i="15" s="1"/>
  <c r="V13" i="15" s="1"/>
  <c r="W13" i="15" s="1"/>
  <c r="X13" i="15" s="1"/>
  <c r="Y13" i="15" s="1"/>
  <c r="Z13" i="15" s="1"/>
  <c r="AA13" i="15" s="1"/>
  <c r="AB13" i="15" s="1"/>
  <c r="AC13" i="15" s="1"/>
  <c r="AD13" i="15" s="1"/>
  <c r="AE13" i="15" s="1"/>
  <c r="F52" i="15"/>
  <c r="H52" i="15" s="1"/>
  <c r="I52" i="15" s="1"/>
  <c r="J52" i="15" s="1"/>
  <c r="K52" i="15" s="1"/>
  <c r="L52" i="15" s="1"/>
  <c r="M52" i="15" s="1"/>
  <c r="N52" i="15" s="1"/>
  <c r="O52" i="15" s="1"/>
  <c r="P52" i="15" s="1"/>
  <c r="Q52" i="15" s="1"/>
  <c r="R52" i="15" s="1"/>
  <c r="S52" i="15" s="1"/>
  <c r="T52" i="15" s="1"/>
  <c r="U52" i="15" s="1"/>
  <c r="V52" i="15" s="1"/>
  <c r="W52" i="15" s="1"/>
  <c r="X52" i="15" s="1"/>
  <c r="Y52" i="15" s="1"/>
  <c r="Z52" i="15" s="1"/>
  <c r="AA52" i="15" s="1"/>
  <c r="AB52" i="15" s="1"/>
  <c r="AC52" i="15" s="1"/>
  <c r="AD52" i="15" s="1"/>
  <c r="AE52" i="15" s="1"/>
  <c r="F135" i="15"/>
  <c r="H135" i="15" s="1"/>
  <c r="I135" i="15" s="1"/>
  <c r="J135" i="15" s="1"/>
  <c r="K135" i="15" s="1"/>
  <c r="L135" i="15" s="1"/>
  <c r="M135" i="15" s="1"/>
  <c r="N135" i="15" s="1"/>
  <c r="O135" i="15" s="1"/>
  <c r="P135" i="15" s="1"/>
  <c r="Q135" i="15" s="1"/>
  <c r="R135" i="15" s="1"/>
  <c r="S135" i="15" s="1"/>
  <c r="T135" i="15" s="1"/>
  <c r="U135" i="15" s="1"/>
  <c r="V135" i="15" s="1"/>
  <c r="W135" i="15" s="1"/>
  <c r="X135" i="15" s="1"/>
  <c r="Y135" i="15" s="1"/>
  <c r="Z135" i="15" s="1"/>
  <c r="AA135" i="15" s="1"/>
  <c r="AB135" i="15" s="1"/>
  <c r="AC135" i="15" s="1"/>
  <c r="AD135" i="15" s="1"/>
  <c r="AE135" i="15" s="1"/>
  <c r="F189" i="15"/>
  <c r="H189" i="15" s="1"/>
  <c r="I189" i="15" s="1"/>
  <c r="J189" i="15" s="1"/>
  <c r="K189" i="15" s="1"/>
  <c r="L189" i="15" s="1"/>
  <c r="M189" i="15" s="1"/>
  <c r="N189" i="15" s="1"/>
  <c r="O189" i="15" s="1"/>
  <c r="P189" i="15" s="1"/>
  <c r="Q189" i="15" s="1"/>
  <c r="R189" i="15" s="1"/>
  <c r="S189" i="15" s="1"/>
  <c r="T189" i="15" s="1"/>
  <c r="U189" i="15" s="1"/>
  <c r="V189" i="15" s="1"/>
  <c r="W189" i="15" s="1"/>
  <c r="X189" i="15" s="1"/>
  <c r="Y189" i="15" s="1"/>
  <c r="Z189" i="15" s="1"/>
  <c r="AA189" i="15" s="1"/>
  <c r="AB189" i="15" s="1"/>
  <c r="AC189" i="15" s="1"/>
  <c r="AD189" i="15" s="1"/>
  <c r="AE189" i="15" s="1"/>
  <c r="F9" i="15"/>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F88" i="15"/>
  <c r="H88" i="15" s="1"/>
  <c r="I88" i="15" s="1"/>
  <c r="J88" i="15" s="1"/>
  <c r="K88" i="15" s="1"/>
  <c r="L88" i="15" s="1"/>
  <c r="M88" i="15" s="1"/>
  <c r="N88" i="15" s="1"/>
  <c r="O88" i="15" s="1"/>
  <c r="P88" i="15" s="1"/>
  <c r="Q88" i="15" s="1"/>
  <c r="R88" i="15" s="1"/>
  <c r="S88" i="15" s="1"/>
  <c r="T88" i="15" s="1"/>
  <c r="U88" i="15" s="1"/>
  <c r="V88" i="15" s="1"/>
  <c r="W88" i="15" s="1"/>
  <c r="X88" i="15" s="1"/>
  <c r="Y88" i="15" s="1"/>
  <c r="Z88" i="15" s="1"/>
  <c r="AA88" i="15" s="1"/>
  <c r="AB88" i="15" s="1"/>
  <c r="AC88" i="15" s="1"/>
  <c r="AD88" i="15" s="1"/>
  <c r="AE88" i="15" s="1"/>
  <c r="F114" i="15"/>
  <c r="H114" i="15" s="1"/>
  <c r="I114" i="15" s="1"/>
  <c r="J114" i="15" s="1"/>
  <c r="K114" i="15" s="1"/>
  <c r="L114" i="15" s="1"/>
  <c r="M114" i="15" s="1"/>
  <c r="N114" i="15" s="1"/>
  <c r="O114" i="15" s="1"/>
  <c r="P114" i="15" s="1"/>
  <c r="Q114" i="15" s="1"/>
  <c r="R114" i="15" s="1"/>
  <c r="S114" i="15" s="1"/>
  <c r="T114" i="15" s="1"/>
  <c r="U114" i="15" s="1"/>
  <c r="V114" i="15" s="1"/>
  <c r="W114" i="15" s="1"/>
  <c r="X114" i="15" s="1"/>
  <c r="Y114" i="15" s="1"/>
  <c r="Z114" i="15" s="1"/>
  <c r="AA114" i="15" s="1"/>
  <c r="AB114" i="15" s="1"/>
  <c r="AC114" i="15" s="1"/>
  <c r="AD114" i="15" s="1"/>
  <c r="AE114" i="15" s="1"/>
  <c r="F155" i="15"/>
  <c r="H155" i="15" s="1"/>
  <c r="I155" i="15" s="1"/>
  <c r="J155" i="15" s="1"/>
  <c r="K155" i="15" s="1"/>
  <c r="L155" i="15" s="1"/>
  <c r="M155" i="15" s="1"/>
  <c r="N155" i="15" s="1"/>
  <c r="O155" i="15" s="1"/>
  <c r="P155" i="15" s="1"/>
  <c r="Q155" i="15" s="1"/>
  <c r="R155" i="15" s="1"/>
  <c r="S155" i="15" s="1"/>
  <c r="T155" i="15" s="1"/>
  <c r="U155" i="15" s="1"/>
  <c r="V155" i="15" s="1"/>
  <c r="W155" i="15" s="1"/>
  <c r="X155" i="15" s="1"/>
  <c r="Y155" i="15" s="1"/>
  <c r="Z155" i="15" s="1"/>
  <c r="AA155" i="15" s="1"/>
  <c r="AB155" i="15" s="1"/>
  <c r="AC155" i="15" s="1"/>
  <c r="AD155" i="15" s="1"/>
  <c r="AE155" i="15" s="1"/>
  <c r="F194" i="15"/>
  <c r="H194" i="15" s="1"/>
  <c r="I194" i="15" s="1"/>
  <c r="J194" i="15" s="1"/>
  <c r="K194" i="15" s="1"/>
  <c r="L194" i="15" s="1"/>
  <c r="M194" i="15" s="1"/>
  <c r="N194" i="15" s="1"/>
  <c r="O194" i="15" s="1"/>
  <c r="P194" i="15" s="1"/>
  <c r="Q194" i="15" s="1"/>
  <c r="R194" i="15" s="1"/>
  <c r="S194" i="15" s="1"/>
  <c r="T194" i="15" s="1"/>
  <c r="U194" i="15" s="1"/>
  <c r="V194" i="15" s="1"/>
  <c r="W194" i="15" s="1"/>
  <c r="X194" i="15" s="1"/>
  <c r="Y194" i="15" s="1"/>
  <c r="Z194" i="15" s="1"/>
  <c r="AA194" i="15" s="1"/>
  <c r="AB194" i="15" s="1"/>
  <c r="AC194" i="15" s="1"/>
  <c r="AD194" i="15" s="1"/>
  <c r="AE194" i="15" s="1"/>
  <c r="F232" i="15"/>
  <c r="H232" i="15" s="1"/>
  <c r="I232" i="15" s="1"/>
  <c r="J232" i="15" s="1"/>
  <c r="K232" i="15" s="1"/>
  <c r="L232" i="15" s="1"/>
  <c r="M232" i="15" s="1"/>
  <c r="N232" i="15" s="1"/>
  <c r="O232" i="15" s="1"/>
  <c r="P232" i="15" s="1"/>
  <c r="Q232" i="15" s="1"/>
  <c r="R232" i="15" s="1"/>
  <c r="S232" i="15" s="1"/>
  <c r="T232" i="15" s="1"/>
  <c r="U232" i="15" s="1"/>
  <c r="V232" i="15" s="1"/>
  <c r="W232" i="15" s="1"/>
  <c r="X232" i="15" s="1"/>
  <c r="Y232" i="15" s="1"/>
  <c r="Z232" i="15" s="1"/>
  <c r="AA232" i="15" s="1"/>
  <c r="AB232" i="15" s="1"/>
  <c r="AC232" i="15" s="1"/>
  <c r="AD232" i="15" s="1"/>
  <c r="AE232" i="15" s="1"/>
  <c r="F257" i="15"/>
  <c r="H257" i="15" s="1"/>
  <c r="I257" i="15" s="1"/>
  <c r="J257" i="15" s="1"/>
  <c r="K257" i="15" s="1"/>
  <c r="L257" i="15" s="1"/>
  <c r="M257" i="15" s="1"/>
  <c r="N257" i="15" s="1"/>
  <c r="O257" i="15" s="1"/>
  <c r="P257" i="15" s="1"/>
  <c r="Q257" i="15" s="1"/>
  <c r="R257" i="15" s="1"/>
  <c r="S257" i="15" s="1"/>
  <c r="T257" i="15" s="1"/>
  <c r="U257" i="15" s="1"/>
  <c r="V257" i="15" s="1"/>
  <c r="W257" i="15" s="1"/>
  <c r="X257" i="15" s="1"/>
  <c r="Y257" i="15" s="1"/>
  <c r="Z257" i="15" s="1"/>
  <c r="AA257" i="15" s="1"/>
  <c r="AB257" i="15" s="1"/>
  <c r="AC257" i="15" s="1"/>
  <c r="AD257" i="15" s="1"/>
  <c r="AE257" i="15" s="1"/>
  <c r="F74" i="15"/>
  <c r="H74" i="15" s="1"/>
  <c r="I74" i="15" s="1"/>
  <c r="J74" i="15" s="1"/>
  <c r="K74" i="15" s="1"/>
  <c r="L74" i="15" s="1"/>
  <c r="M74" i="15" s="1"/>
  <c r="N74" i="15" s="1"/>
  <c r="O74" i="15" s="1"/>
  <c r="P74" i="15" s="1"/>
  <c r="Q74" i="15" s="1"/>
  <c r="R74" i="15" s="1"/>
  <c r="S74" i="15" s="1"/>
  <c r="T74" i="15" s="1"/>
  <c r="U74" i="15" s="1"/>
  <c r="V74" i="15" s="1"/>
  <c r="W74" i="15" s="1"/>
  <c r="X74" i="15" s="1"/>
  <c r="Y74" i="15" s="1"/>
  <c r="Z74" i="15" s="1"/>
  <c r="AA74" i="15" s="1"/>
  <c r="AB74" i="15" s="1"/>
  <c r="AC74" i="15" s="1"/>
  <c r="AD74" i="15" s="1"/>
  <c r="AE74" i="15" s="1"/>
  <c r="F215" i="15"/>
  <c r="H215" i="15" s="1"/>
  <c r="I215" i="15" s="1"/>
  <c r="J215" i="15" s="1"/>
  <c r="K215" i="15" s="1"/>
  <c r="L215" i="15" s="1"/>
  <c r="M215" i="15" s="1"/>
  <c r="N215" i="15" s="1"/>
  <c r="O215" i="15" s="1"/>
  <c r="P215" i="15" s="1"/>
  <c r="Q215" i="15" s="1"/>
  <c r="R215" i="15" s="1"/>
  <c r="S215" i="15" s="1"/>
  <c r="T215" i="15" s="1"/>
  <c r="U215" i="15" s="1"/>
  <c r="V215" i="15" s="1"/>
  <c r="W215" i="15" s="1"/>
  <c r="X215" i="15" s="1"/>
  <c r="Y215" i="15" s="1"/>
  <c r="Z215" i="15" s="1"/>
  <c r="AA215" i="15" s="1"/>
  <c r="AB215" i="15" s="1"/>
  <c r="AC215" i="15" s="1"/>
  <c r="AD215" i="15" s="1"/>
  <c r="AE215" i="15" s="1"/>
  <c r="F261" i="15"/>
  <c r="H261" i="15" s="1"/>
  <c r="I261" i="15" s="1"/>
  <c r="J261" i="15" s="1"/>
  <c r="K261" i="15" s="1"/>
  <c r="L261" i="15" s="1"/>
  <c r="M261" i="15" s="1"/>
  <c r="N261" i="15" s="1"/>
  <c r="O261" i="15" s="1"/>
  <c r="P261" i="15" s="1"/>
  <c r="Q261" i="15" s="1"/>
  <c r="R261" i="15" s="1"/>
  <c r="S261" i="15" s="1"/>
  <c r="T261" i="15" s="1"/>
  <c r="U261" i="15" s="1"/>
  <c r="V261" i="15" s="1"/>
  <c r="W261" i="15" s="1"/>
  <c r="X261" i="15" s="1"/>
  <c r="Y261" i="15" s="1"/>
  <c r="Z261" i="15" s="1"/>
  <c r="AA261" i="15" s="1"/>
  <c r="AB261" i="15" s="1"/>
  <c r="AC261" i="15" s="1"/>
  <c r="AD261" i="15" s="1"/>
  <c r="AE261" i="15" s="1"/>
  <c r="F173" i="15"/>
  <c r="H173" i="15" s="1"/>
  <c r="I173" i="15" s="1"/>
  <c r="J173" i="15" s="1"/>
  <c r="K173" i="15" s="1"/>
  <c r="L173" i="15" s="1"/>
  <c r="M173" i="15" s="1"/>
  <c r="N173" i="15" s="1"/>
  <c r="O173" i="15" s="1"/>
  <c r="P173" i="15" s="1"/>
  <c r="Q173" i="15" s="1"/>
  <c r="R173" i="15" s="1"/>
  <c r="S173" i="15" s="1"/>
  <c r="T173" i="15" s="1"/>
  <c r="U173" i="15" s="1"/>
  <c r="V173" i="15" s="1"/>
  <c r="W173" i="15" s="1"/>
  <c r="X173" i="15" s="1"/>
  <c r="Y173" i="15" s="1"/>
  <c r="Z173" i="15" s="1"/>
  <c r="AA173" i="15" s="1"/>
  <c r="AB173" i="15" s="1"/>
  <c r="AC173" i="15" s="1"/>
  <c r="AD173" i="15" s="1"/>
  <c r="AE173" i="15" s="1"/>
  <c r="F224" i="15"/>
  <c r="H224" i="15" s="1"/>
  <c r="I224" i="15" s="1"/>
  <c r="J224" i="15" s="1"/>
  <c r="K224" i="15" s="1"/>
  <c r="L224" i="15" s="1"/>
  <c r="M224" i="15" s="1"/>
  <c r="N224" i="15" s="1"/>
  <c r="O224" i="15" s="1"/>
  <c r="P224" i="15" s="1"/>
  <c r="Q224" i="15" s="1"/>
  <c r="R224" i="15" s="1"/>
  <c r="S224" i="15" s="1"/>
  <c r="T224" i="15" s="1"/>
  <c r="U224" i="15" s="1"/>
  <c r="V224" i="15" s="1"/>
  <c r="W224" i="15" s="1"/>
  <c r="X224" i="15" s="1"/>
  <c r="Y224" i="15" s="1"/>
  <c r="Z224" i="15" s="1"/>
  <c r="AA224" i="15" s="1"/>
  <c r="AB224" i="15" s="1"/>
  <c r="AC224" i="15" s="1"/>
  <c r="AD224" i="15" s="1"/>
  <c r="AE224" i="15" s="1"/>
  <c r="F272" i="15"/>
  <c r="H272" i="15" s="1"/>
  <c r="I272" i="15" s="1"/>
  <c r="J272" i="15" s="1"/>
  <c r="K272" i="15" s="1"/>
  <c r="L272" i="15" s="1"/>
  <c r="M272" i="15" s="1"/>
  <c r="N272" i="15" s="1"/>
  <c r="O272" i="15" s="1"/>
  <c r="P272" i="15" s="1"/>
  <c r="Q272" i="15" s="1"/>
  <c r="R272" i="15" s="1"/>
  <c r="S272" i="15" s="1"/>
  <c r="T272" i="15" s="1"/>
  <c r="U272" i="15" s="1"/>
  <c r="V272" i="15" s="1"/>
  <c r="W272" i="15" s="1"/>
  <c r="X272" i="15" s="1"/>
  <c r="Y272" i="15" s="1"/>
  <c r="Z272" i="15" s="1"/>
  <c r="AA272" i="15" s="1"/>
  <c r="AB272" i="15" s="1"/>
  <c r="AC272" i="15" s="1"/>
  <c r="AD272" i="15" s="1"/>
  <c r="AE272" i="15" s="1"/>
  <c r="F79" i="15"/>
  <c r="H79" i="15" s="1"/>
  <c r="I79" i="15" s="1"/>
  <c r="J79" i="15" s="1"/>
  <c r="K79" i="15" s="1"/>
  <c r="L79" i="15" s="1"/>
  <c r="M79" i="15" s="1"/>
  <c r="N79" i="15" s="1"/>
  <c r="O79" i="15" s="1"/>
  <c r="P79" i="15" s="1"/>
  <c r="Q79" i="15" s="1"/>
  <c r="R79" i="15" s="1"/>
  <c r="S79" i="15" s="1"/>
  <c r="T79" i="15" s="1"/>
  <c r="U79" i="15" s="1"/>
  <c r="V79" i="15" s="1"/>
  <c r="W79" i="15" s="1"/>
  <c r="X79" i="15" s="1"/>
  <c r="Y79" i="15" s="1"/>
  <c r="Z79" i="15" s="1"/>
  <c r="AA79" i="15" s="1"/>
  <c r="AB79" i="15" s="1"/>
  <c r="AC79" i="15" s="1"/>
  <c r="AD79" i="15" s="1"/>
  <c r="AE79" i="15" s="1"/>
  <c r="F187" i="15"/>
  <c r="H187" i="15" s="1"/>
  <c r="I187" i="15" s="1"/>
  <c r="J187" i="15" s="1"/>
  <c r="K187" i="15" s="1"/>
  <c r="L187" i="15" s="1"/>
  <c r="M187" i="15" s="1"/>
  <c r="N187" i="15" s="1"/>
  <c r="O187" i="15" s="1"/>
  <c r="P187" i="15" s="1"/>
  <c r="Q187" i="15" s="1"/>
  <c r="R187" i="15" s="1"/>
  <c r="S187" i="15" s="1"/>
  <c r="T187" i="15" s="1"/>
  <c r="U187" i="15" s="1"/>
  <c r="V187" i="15" s="1"/>
  <c r="W187" i="15" s="1"/>
  <c r="X187" i="15" s="1"/>
  <c r="Y187" i="15" s="1"/>
  <c r="Z187" i="15" s="1"/>
  <c r="AA187" i="15" s="1"/>
  <c r="AB187" i="15" s="1"/>
  <c r="AC187" i="15" s="1"/>
  <c r="AD187" i="15" s="1"/>
  <c r="AE187" i="15" s="1"/>
  <c r="F10" i="15"/>
  <c r="H10" i="15" s="1"/>
  <c r="I10" i="15" s="1"/>
  <c r="J10" i="15" s="1"/>
  <c r="K10" i="15" s="1"/>
  <c r="L10" i="15" s="1"/>
  <c r="M10" i="15" s="1"/>
  <c r="N10" i="15" s="1"/>
  <c r="O10" i="15" s="1"/>
  <c r="P10" i="15" s="1"/>
  <c r="Q10" i="15" s="1"/>
  <c r="R10" i="15" s="1"/>
  <c r="S10" i="15" s="1"/>
  <c r="T10" i="15" s="1"/>
  <c r="U10" i="15" s="1"/>
  <c r="V10" i="15" s="1"/>
  <c r="W10" i="15" s="1"/>
  <c r="X10" i="15" s="1"/>
  <c r="Y10" i="15" s="1"/>
  <c r="Z10" i="15" s="1"/>
  <c r="AA10" i="15" s="1"/>
  <c r="AB10" i="15" s="1"/>
  <c r="AC10" i="15" s="1"/>
  <c r="AD10" i="15" s="1"/>
  <c r="AE10" i="15" s="1"/>
  <c r="F40" i="15"/>
  <c r="H40" i="15" s="1"/>
  <c r="I40" i="15" s="1"/>
  <c r="J40" i="15" s="1"/>
  <c r="K40" i="15" s="1"/>
  <c r="L40" i="15" s="1"/>
  <c r="M40" i="15" s="1"/>
  <c r="N40" i="15" s="1"/>
  <c r="O40" i="15" s="1"/>
  <c r="P40" i="15" s="1"/>
  <c r="Q40" i="15" s="1"/>
  <c r="R40" i="15" s="1"/>
  <c r="S40" i="15" s="1"/>
  <c r="T40" i="15" s="1"/>
  <c r="U40" i="15" s="1"/>
  <c r="V40" i="15" s="1"/>
  <c r="W40" i="15" s="1"/>
  <c r="X40" i="15" s="1"/>
  <c r="Y40" i="15" s="1"/>
  <c r="Z40" i="15" s="1"/>
  <c r="AA40" i="15" s="1"/>
  <c r="AB40" i="15" s="1"/>
  <c r="AC40" i="15" s="1"/>
  <c r="AD40" i="15" s="1"/>
  <c r="AE40" i="15" s="1"/>
  <c r="F86" i="15"/>
  <c r="H86" i="15" s="1"/>
  <c r="I86" i="15" s="1"/>
  <c r="J86" i="15" s="1"/>
  <c r="K86" i="15" s="1"/>
  <c r="L86" i="15" s="1"/>
  <c r="M86" i="15" s="1"/>
  <c r="N86" i="15" s="1"/>
  <c r="O86" i="15" s="1"/>
  <c r="P86" i="15" s="1"/>
  <c r="Q86" i="15" s="1"/>
  <c r="R86" i="15" s="1"/>
  <c r="S86" i="15" s="1"/>
  <c r="T86" i="15" s="1"/>
  <c r="U86" i="15" s="1"/>
  <c r="V86" i="15" s="1"/>
  <c r="W86" i="15" s="1"/>
  <c r="X86" i="15" s="1"/>
  <c r="Y86" i="15" s="1"/>
  <c r="Z86" i="15" s="1"/>
  <c r="AA86" i="15" s="1"/>
  <c r="AB86" i="15" s="1"/>
  <c r="AC86" i="15" s="1"/>
  <c r="AD86" i="15" s="1"/>
  <c r="AE86" i="15" s="1"/>
  <c r="F179" i="15"/>
  <c r="H179" i="15" s="1"/>
  <c r="I179" i="15" s="1"/>
  <c r="J179" i="15" s="1"/>
  <c r="K179" i="15" s="1"/>
  <c r="L179" i="15" s="1"/>
  <c r="M179" i="15" s="1"/>
  <c r="N179" i="15" s="1"/>
  <c r="O179" i="15" s="1"/>
  <c r="P179" i="15" s="1"/>
  <c r="Q179" i="15" s="1"/>
  <c r="R179" i="15" s="1"/>
  <c r="S179" i="15" s="1"/>
  <c r="T179" i="15" s="1"/>
  <c r="U179" i="15" s="1"/>
  <c r="V179" i="15" s="1"/>
  <c r="W179" i="15" s="1"/>
  <c r="X179" i="15" s="1"/>
  <c r="Y179" i="15" s="1"/>
  <c r="Z179" i="15" s="1"/>
  <c r="AA179" i="15" s="1"/>
  <c r="AB179" i="15" s="1"/>
  <c r="AC179" i="15" s="1"/>
  <c r="AD179" i="15" s="1"/>
  <c r="AE179" i="15" s="1"/>
  <c r="F94" i="15"/>
  <c r="H94" i="15" s="1"/>
  <c r="I94" i="15" s="1"/>
  <c r="J94" i="15" s="1"/>
  <c r="K94" i="15" s="1"/>
  <c r="L94" i="15" s="1"/>
  <c r="M94" i="15" s="1"/>
  <c r="N94" i="15" s="1"/>
  <c r="O94" i="15" s="1"/>
  <c r="P94" i="15" s="1"/>
  <c r="Q94" i="15" s="1"/>
  <c r="R94" i="15" s="1"/>
  <c r="S94" i="15" s="1"/>
  <c r="T94" i="15" s="1"/>
  <c r="U94" i="15" s="1"/>
  <c r="V94" i="15" s="1"/>
  <c r="W94" i="15" s="1"/>
  <c r="X94" i="15" s="1"/>
  <c r="Y94" i="15" s="1"/>
  <c r="Z94" i="15" s="1"/>
  <c r="AA94" i="15" s="1"/>
  <c r="AB94" i="15" s="1"/>
  <c r="AC94" i="15" s="1"/>
  <c r="AD94" i="15" s="1"/>
  <c r="AE94" i="15" s="1"/>
  <c r="F33" i="15"/>
  <c r="H33" i="15" s="1"/>
  <c r="I33" i="15" s="1"/>
  <c r="J33" i="15" s="1"/>
  <c r="K33" i="15" s="1"/>
  <c r="L33" i="15" s="1"/>
  <c r="M33" i="15" s="1"/>
  <c r="N33" i="15" s="1"/>
  <c r="O33" i="15" s="1"/>
  <c r="P33" i="15" s="1"/>
  <c r="Q33" i="15" s="1"/>
  <c r="R33" i="15" s="1"/>
  <c r="S33" i="15" s="1"/>
  <c r="T33" i="15" s="1"/>
  <c r="U33" i="15" s="1"/>
  <c r="V33" i="15" s="1"/>
  <c r="W33" i="15" s="1"/>
  <c r="X33" i="15" s="1"/>
  <c r="Y33" i="15" s="1"/>
  <c r="Z33" i="15" s="1"/>
  <c r="AA33" i="15" s="1"/>
  <c r="AB33" i="15" s="1"/>
  <c r="AC33" i="15" s="1"/>
  <c r="AD33" i="15" s="1"/>
  <c r="AE33" i="15" s="1"/>
  <c r="F73" i="15"/>
  <c r="H73" i="15" s="1"/>
  <c r="I73" i="15" s="1"/>
  <c r="J73" i="15" s="1"/>
  <c r="K73" i="15" s="1"/>
  <c r="L73" i="15" s="1"/>
  <c r="M73" i="15" s="1"/>
  <c r="N73" i="15" s="1"/>
  <c r="O73" i="15" s="1"/>
  <c r="P73" i="15" s="1"/>
  <c r="Q73" i="15" s="1"/>
  <c r="R73" i="15" s="1"/>
  <c r="S73" i="15" s="1"/>
  <c r="T73" i="15" s="1"/>
  <c r="U73" i="15" s="1"/>
  <c r="V73" i="15" s="1"/>
  <c r="W73" i="15" s="1"/>
  <c r="X73" i="15" s="1"/>
  <c r="Y73" i="15" s="1"/>
  <c r="Z73" i="15" s="1"/>
  <c r="AA73" i="15" s="1"/>
  <c r="AB73" i="15" s="1"/>
  <c r="AC73" i="15" s="1"/>
  <c r="AD73" i="15" s="1"/>
  <c r="AE73" i="15" s="1"/>
  <c r="F117" i="15"/>
  <c r="H117" i="15" s="1"/>
  <c r="I117" i="15" s="1"/>
  <c r="J117" i="15" s="1"/>
  <c r="K117" i="15" s="1"/>
  <c r="L117" i="15" s="1"/>
  <c r="M117" i="15" s="1"/>
  <c r="N117" i="15" s="1"/>
  <c r="O117" i="15" s="1"/>
  <c r="P117" i="15" s="1"/>
  <c r="Q117" i="15" s="1"/>
  <c r="R117" i="15" s="1"/>
  <c r="S117" i="15" s="1"/>
  <c r="T117" i="15" s="1"/>
  <c r="U117" i="15" s="1"/>
  <c r="V117" i="15" s="1"/>
  <c r="W117" i="15" s="1"/>
  <c r="X117" i="15" s="1"/>
  <c r="Y117" i="15" s="1"/>
  <c r="Z117" i="15" s="1"/>
  <c r="AA117" i="15" s="1"/>
  <c r="AB117" i="15" s="1"/>
  <c r="AC117" i="15" s="1"/>
  <c r="AD117" i="15" s="1"/>
  <c r="AE117" i="15" s="1"/>
  <c r="F164" i="15"/>
  <c r="H164" i="15" s="1"/>
  <c r="I164" i="15" s="1"/>
  <c r="J164" i="15" s="1"/>
  <c r="K164" i="15" s="1"/>
  <c r="L164" i="15" s="1"/>
  <c r="M164" i="15" s="1"/>
  <c r="N164" i="15" s="1"/>
  <c r="O164" i="15" s="1"/>
  <c r="P164" i="15" s="1"/>
  <c r="Q164" i="15" s="1"/>
  <c r="R164" i="15" s="1"/>
  <c r="S164" i="15" s="1"/>
  <c r="T164" i="15" s="1"/>
  <c r="U164" i="15" s="1"/>
  <c r="V164" i="15" s="1"/>
  <c r="W164" i="15" s="1"/>
  <c r="X164" i="15" s="1"/>
  <c r="Y164" i="15" s="1"/>
  <c r="Z164" i="15" s="1"/>
  <c r="AA164" i="15" s="1"/>
  <c r="AB164" i="15" s="1"/>
  <c r="AC164" i="15" s="1"/>
  <c r="AD164" i="15" s="1"/>
  <c r="AE164" i="15" s="1"/>
  <c r="F222" i="15"/>
  <c r="H222" i="15" s="1"/>
  <c r="I222" i="15" s="1"/>
  <c r="J222" i="15" s="1"/>
  <c r="K222" i="15" s="1"/>
  <c r="L222" i="15" s="1"/>
  <c r="M222" i="15" s="1"/>
  <c r="N222" i="15" s="1"/>
  <c r="O222" i="15" s="1"/>
  <c r="P222" i="15" s="1"/>
  <c r="Q222" i="15" s="1"/>
  <c r="R222" i="15" s="1"/>
  <c r="S222" i="15" s="1"/>
  <c r="T222" i="15" s="1"/>
  <c r="U222" i="15" s="1"/>
  <c r="V222" i="15" s="1"/>
  <c r="W222" i="15" s="1"/>
  <c r="X222" i="15" s="1"/>
  <c r="Y222" i="15" s="1"/>
  <c r="Z222" i="15" s="1"/>
  <c r="AA222" i="15" s="1"/>
  <c r="AB222" i="15" s="1"/>
  <c r="AC222" i="15" s="1"/>
  <c r="AD222" i="15" s="1"/>
  <c r="AE222" i="15" s="1"/>
  <c r="F255" i="15"/>
  <c r="H255" i="15" s="1"/>
  <c r="I255" i="15" s="1"/>
  <c r="J255" i="15" s="1"/>
  <c r="K255" i="15" s="1"/>
  <c r="L255" i="15" s="1"/>
  <c r="M255" i="15" s="1"/>
  <c r="N255" i="15" s="1"/>
  <c r="O255" i="15" s="1"/>
  <c r="P255" i="15" s="1"/>
  <c r="Q255" i="15" s="1"/>
  <c r="R255" i="15" s="1"/>
  <c r="S255" i="15" s="1"/>
  <c r="T255" i="15" s="1"/>
  <c r="U255" i="15" s="1"/>
  <c r="V255" i="15" s="1"/>
  <c r="W255" i="15" s="1"/>
  <c r="X255" i="15" s="1"/>
  <c r="Y255" i="15" s="1"/>
  <c r="Z255" i="15" s="1"/>
  <c r="AA255" i="15" s="1"/>
  <c r="AB255" i="15" s="1"/>
  <c r="AC255" i="15" s="1"/>
  <c r="AD255" i="15" s="1"/>
  <c r="AE255" i="15" s="1"/>
  <c r="F23" i="15"/>
  <c r="H23" i="15" s="1"/>
  <c r="I23" i="15" s="1"/>
  <c r="J23" i="15" s="1"/>
  <c r="K23" i="15" s="1"/>
  <c r="L23" i="15" s="1"/>
  <c r="M23" i="15" s="1"/>
  <c r="N23" i="15" s="1"/>
  <c r="O23" i="15" s="1"/>
  <c r="P23" i="15" s="1"/>
  <c r="Q23" i="15" s="1"/>
  <c r="R23" i="15" s="1"/>
  <c r="S23" i="15" s="1"/>
  <c r="T23" i="15" s="1"/>
  <c r="U23" i="15" s="1"/>
  <c r="V23" i="15" s="1"/>
  <c r="W23" i="15" s="1"/>
  <c r="X23" i="15" s="1"/>
  <c r="Y23" i="15" s="1"/>
  <c r="Z23" i="15" s="1"/>
  <c r="AA23" i="15" s="1"/>
  <c r="AB23" i="15" s="1"/>
  <c r="AC23" i="15" s="1"/>
  <c r="AD23" i="15" s="1"/>
  <c r="AE23" i="15" s="1"/>
  <c r="F68" i="15"/>
  <c r="H68" i="15" s="1"/>
  <c r="I68" i="15" s="1"/>
  <c r="J68" i="15" s="1"/>
  <c r="K68" i="15" s="1"/>
  <c r="L68" i="15" s="1"/>
  <c r="M68" i="15" s="1"/>
  <c r="N68" i="15" s="1"/>
  <c r="O68" i="15" s="1"/>
  <c r="P68" i="15" s="1"/>
  <c r="Q68" i="15" s="1"/>
  <c r="R68" i="15" s="1"/>
  <c r="S68" i="15" s="1"/>
  <c r="T68" i="15" s="1"/>
  <c r="U68" i="15" s="1"/>
  <c r="V68" i="15" s="1"/>
  <c r="W68" i="15" s="1"/>
  <c r="X68" i="15" s="1"/>
  <c r="Y68" i="15" s="1"/>
  <c r="Z68" i="15" s="1"/>
  <c r="AA68" i="15" s="1"/>
  <c r="AB68" i="15" s="1"/>
  <c r="AC68" i="15" s="1"/>
  <c r="AD68" i="15" s="1"/>
  <c r="AE68" i="15" s="1"/>
  <c r="F136" i="15"/>
  <c r="H136" i="15" s="1"/>
  <c r="I136" i="15" s="1"/>
  <c r="J136" i="15" s="1"/>
  <c r="K136" i="15" s="1"/>
  <c r="L136" i="15" s="1"/>
  <c r="M136" i="15" s="1"/>
  <c r="N136" i="15" s="1"/>
  <c r="O136" i="15" s="1"/>
  <c r="P136" i="15" s="1"/>
  <c r="Q136" i="15" s="1"/>
  <c r="R136" i="15" s="1"/>
  <c r="S136" i="15" s="1"/>
  <c r="T136" i="15" s="1"/>
  <c r="U136" i="15" s="1"/>
  <c r="V136" i="15" s="1"/>
  <c r="W136" i="15" s="1"/>
  <c r="X136" i="15" s="1"/>
  <c r="Y136" i="15" s="1"/>
  <c r="Z136" i="15" s="1"/>
  <c r="AA136" i="15" s="1"/>
  <c r="AB136" i="15" s="1"/>
  <c r="AC136" i="15" s="1"/>
  <c r="AD136" i="15" s="1"/>
  <c r="AE136" i="15" s="1"/>
  <c r="F172" i="15"/>
  <c r="H172" i="15" s="1"/>
  <c r="I172" i="15" s="1"/>
  <c r="J172" i="15" s="1"/>
  <c r="K172" i="15" s="1"/>
  <c r="L172" i="15" s="1"/>
  <c r="M172" i="15" s="1"/>
  <c r="N172" i="15" s="1"/>
  <c r="O172" i="15" s="1"/>
  <c r="P172" i="15" s="1"/>
  <c r="Q172" i="15" s="1"/>
  <c r="R172" i="15" s="1"/>
  <c r="S172" i="15" s="1"/>
  <c r="T172" i="15" s="1"/>
  <c r="U172" i="15" s="1"/>
  <c r="V172" i="15" s="1"/>
  <c r="W172" i="15" s="1"/>
  <c r="X172" i="15" s="1"/>
  <c r="Y172" i="15" s="1"/>
  <c r="Z172" i="15" s="1"/>
  <c r="AA172" i="15" s="1"/>
  <c r="AB172" i="15" s="1"/>
  <c r="AC172" i="15" s="1"/>
  <c r="AD172" i="15" s="1"/>
  <c r="AE172" i="15" s="1"/>
  <c r="F258" i="15"/>
  <c r="H258" i="15" s="1"/>
  <c r="I258" i="15" s="1"/>
  <c r="J258" i="15" s="1"/>
  <c r="K258" i="15" s="1"/>
  <c r="L258" i="15" s="1"/>
  <c r="M258" i="15" s="1"/>
  <c r="N258" i="15" s="1"/>
  <c r="O258" i="15" s="1"/>
  <c r="P258" i="15" s="1"/>
  <c r="Q258" i="15" s="1"/>
  <c r="R258" i="15" s="1"/>
  <c r="S258" i="15" s="1"/>
  <c r="T258" i="15" s="1"/>
  <c r="U258" i="15" s="1"/>
  <c r="V258" i="15" s="1"/>
  <c r="W258" i="15" s="1"/>
  <c r="X258" i="15" s="1"/>
  <c r="Y258" i="15" s="1"/>
  <c r="Z258" i="15" s="1"/>
  <c r="AA258" i="15" s="1"/>
  <c r="AB258" i="15" s="1"/>
  <c r="AC258" i="15" s="1"/>
  <c r="AD258" i="15" s="1"/>
  <c r="AE258" i="15" s="1"/>
  <c r="F63" i="15"/>
  <c r="H63" i="15" s="1"/>
  <c r="I63" i="15" s="1"/>
  <c r="J63" i="15" s="1"/>
  <c r="K63" i="15" s="1"/>
  <c r="L63" i="15" s="1"/>
  <c r="M63" i="15" s="1"/>
  <c r="N63" i="15" s="1"/>
  <c r="O63" i="15" s="1"/>
  <c r="P63" i="15" s="1"/>
  <c r="Q63" i="15" s="1"/>
  <c r="R63" i="15" s="1"/>
  <c r="S63" i="15" s="1"/>
  <c r="T63" i="15" s="1"/>
  <c r="U63" i="15" s="1"/>
  <c r="V63" i="15" s="1"/>
  <c r="W63" i="15" s="1"/>
  <c r="X63" i="15" s="1"/>
  <c r="Y63" i="15" s="1"/>
  <c r="Z63" i="15" s="1"/>
  <c r="AA63" i="15" s="1"/>
  <c r="AB63" i="15" s="1"/>
  <c r="AC63" i="15" s="1"/>
  <c r="AD63" i="15" s="1"/>
  <c r="AE63" i="15" s="1"/>
  <c r="F115" i="15"/>
  <c r="H115" i="15" s="1"/>
  <c r="I115" i="15" s="1"/>
  <c r="J115" i="15" s="1"/>
  <c r="K115" i="15" s="1"/>
  <c r="L115" i="15" s="1"/>
  <c r="M115" i="15" s="1"/>
  <c r="N115" i="15" s="1"/>
  <c r="O115" i="15" s="1"/>
  <c r="P115" i="15" s="1"/>
  <c r="Q115" i="15" s="1"/>
  <c r="R115" i="15" s="1"/>
  <c r="S115" i="15" s="1"/>
  <c r="T115" i="15" s="1"/>
  <c r="U115" i="15" s="1"/>
  <c r="V115" i="15" s="1"/>
  <c r="W115" i="15" s="1"/>
  <c r="X115" i="15" s="1"/>
  <c r="Y115" i="15" s="1"/>
  <c r="Z115" i="15" s="1"/>
  <c r="AA115" i="15" s="1"/>
  <c r="AB115" i="15" s="1"/>
  <c r="AC115" i="15" s="1"/>
  <c r="AD115" i="15" s="1"/>
  <c r="AE115" i="15" s="1"/>
  <c r="F150" i="15"/>
  <c r="H150" i="15" s="1"/>
  <c r="I150" i="15" s="1"/>
  <c r="J150" i="15" s="1"/>
  <c r="K150" i="15" s="1"/>
  <c r="L150" i="15" s="1"/>
  <c r="M150" i="15" s="1"/>
  <c r="N150" i="15" s="1"/>
  <c r="O150" i="15" s="1"/>
  <c r="P150" i="15" s="1"/>
  <c r="Q150" i="15" s="1"/>
  <c r="R150" i="15" s="1"/>
  <c r="S150" i="15" s="1"/>
  <c r="T150" i="15" s="1"/>
  <c r="U150" i="15" s="1"/>
  <c r="V150" i="15" s="1"/>
  <c r="W150" i="15" s="1"/>
  <c r="X150" i="15" s="1"/>
  <c r="Y150" i="15" s="1"/>
  <c r="Z150" i="15" s="1"/>
  <c r="AA150" i="15" s="1"/>
  <c r="AB150" i="15" s="1"/>
  <c r="AC150" i="15" s="1"/>
  <c r="AD150" i="15" s="1"/>
  <c r="AE150" i="15" s="1"/>
  <c r="F252" i="15"/>
  <c r="H252" i="15" s="1"/>
  <c r="I252" i="15" s="1"/>
  <c r="J252" i="15" s="1"/>
  <c r="K252" i="15" s="1"/>
  <c r="L252" i="15" s="1"/>
  <c r="M252" i="15" s="1"/>
  <c r="N252" i="15" s="1"/>
  <c r="O252" i="15" s="1"/>
  <c r="P252" i="15" s="1"/>
  <c r="Q252" i="15" s="1"/>
  <c r="R252" i="15" s="1"/>
  <c r="S252" i="15" s="1"/>
  <c r="T252" i="15" s="1"/>
  <c r="U252" i="15" s="1"/>
  <c r="V252" i="15" s="1"/>
  <c r="W252" i="15" s="1"/>
  <c r="X252" i="15" s="1"/>
  <c r="Y252" i="15" s="1"/>
  <c r="Z252" i="15" s="1"/>
  <c r="AA252" i="15" s="1"/>
  <c r="AB252" i="15" s="1"/>
  <c r="AC252" i="15" s="1"/>
  <c r="AD252" i="15" s="1"/>
  <c r="AE252" i="15" s="1"/>
  <c r="F21" i="15"/>
  <c r="H21" i="15" s="1"/>
  <c r="I21" i="15" s="1"/>
  <c r="J21" i="15" s="1"/>
  <c r="K21" i="15" s="1"/>
  <c r="L21" i="15" s="1"/>
  <c r="M21" i="15" s="1"/>
  <c r="N21" i="15" s="1"/>
  <c r="O21" i="15" s="1"/>
  <c r="P21" i="15" s="1"/>
  <c r="Q21" i="15" s="1"/>
  <c r="R21" i="15" s="1"/>
  <c r="S21" i="15" s="1"/>
  <c r="T21" i="15" s="1"/>
  <c r="U21" i="15" s="1"/>
  <c r="V21" i="15" s="1"/>
  <c r="W21" i="15" s="1"/>
  <c r="X21" i="15" s="1"/>
  <c r="Y21" i="15" s="1"/>
  <c r="Z21" i="15" s="1"/>
  <c r="AA21" i="15" s="1"/>
  <c r="AB21" i="15" s="1"/>
  <c r="AC21" i="15" s="1"/>
  <c r="AD21" i="15" s="1"/>
  <c r="AE21" i="15" s="1"/>
  <c r="F55" i="15"/>
  <c r="H55" i="15" s="1"/>
  <c r="I55" i="15" s="1"/>
  <c r="J55" i="15" s="1"/>
  <c r="K55" i="15" s="1"/>
  <c r="L55" i="15" s="1"/>
  <c r="M55" i="15" s="1"/>
  <c r="N55" i="15" s="1"/>
  <c r="O55" i="15" s="1"/>
  <c r="P55" i="15" s="1"/>
  <c r="Q55" i="15" s="1"/>
  <c r="R55" i="15" s="1"/>
  <c r="S55" i="15" s="1"/>
  <c r="T55" i="15" s="1"/>
  <c r="U55" i="15" s="1"/>
  <c r="V55" i="15" s="1"/>
  <c r="W55" i="15" s="1"/>
  <c r="X55" i="15" s="1"/>
  <c r="Y55" i="15" s="1"/>
  <c r="Z55" i="15" s="1"/>
  <c r="AA55" i="15" s="1"/>
  <c r="AB55" i="15" s="1"/>
  <c r="AC55" i="15" s="1"/>
  <c r="AD55" i="15" s="1"/>
  <c r="AE55" i="15" s="1"/>
  <c r="F253" i="15"/>
  <c r="H253" i="15" s="1"/>
  <c r="I253" i="15" s="1"/>
  <c r="J253" i="15" s="1"/>
  <c r="K253" i="15" s="1"/>
  <c r="L253" i="15" s="1"/>
  <c r="M253" i="15" s="1"/>
  <c r="N253" i="15" s="1"/>
  <c r="O253" i="15" s="1"/>
  <c r="P253" i="15" s="1"/>
  <c r="Q253" i="15" s="1"/>
  <c r="R253" i="15" s="1"/>
  <c r="S253" i="15" s="1"/>
  <c r="T253" i="15" s="1"/>
  <c r="U253" i="15" s="1"/>
  <c r="V253" i="15" s="1"/>
  <c r="W253" i="15" s="1"/>
  <c r="X253" i="15" s="1"/>
  <c r="Y253" i="15" s="1"/>
  <c r="Z253" i="15" s="1"/>
  <c r="AA253" i="15" s="1"/>
  <c r="AB253" i="15" s="1"/>
  <c r="AC253" i="15" s="1"/>
  <c r="AD253" i="15" s="1"/>
  <c r="AE253" i="15" s="1"/>
  <c r="F62" i="15"/>
  <c r="H62" i="15" s="1"/>
  <c r="I62" i="15" s="1"/>
  <c r="J62" i="15" s="1"/>
  <c r="K62" i="15" s="1"/>
  <c r="L62" i="15" s="1"/>
  <c r="M62" i="15" s="1"/>
  <c r="N62" i="15" s="1"/>
  <c r="O62" i="15" s="1"/>
  <c r="P62" i="15" s="1"/>
  <c r="Q62" i="15" s="1"/>
  <c r="R62" i="15" s="1"/>
  <c r="S62" i="15" s="1"/>
  <c r="T62" i="15" s="1"/>
  <c r="U62" i="15" s="1"/>
  <c r="V62" i="15" s="1"/>
  <c r="W62" i="15" s="1"/>
  <c r="X62" i="15" s="1"/>
  <c r="Y62" i="15" s="1"/>
  <c r="Z62" i="15" s="1"/>
  <c r="AA62" i="15" s="1"/>
  <c r="AB62" i="15" s="1"/>
  <c r="AC62" i="15" s="1"/>
  <c r="AD62" i="15" s="1"/>
  <c r="AE62" i="15" s="1"/>
  <c r="F91" i="15"/>
  <c r="H91" i="15" s="1"/>
  <c r="I91" i="15" s="1"/>
  <c r="J91" i="15" s="1"/>
  <c r="K91" i="15" s="1"/>
  <c r="L91" i="15" s="1"/>
  <c r="M91" i="15" s="1"/>
  <c r="N91" i="15" s="1"/>
  <c r="O91" i="15" s="1"/>
  <c r="P91" i="15" s="1"/>
  <c r="Q91" i="15" s="1"/>
  <c r="R91" i="15" s="1"/>
  <c r="S91" i="15" s="1"/>
  <c r="T91" i="15" s="1"/>
  <c r="U91" i="15" s="1"/>
  <c r="V91" i="15" s="1"/>
  <c r="W91" i="15" s="1"/>
  <c r="X91" i="15" s="1"/>
  <c r="Y91" i="15" s="1"/>
  <c r="Z91" i="15" s="1"/>
  <c r="AA91" i="15" s="1"/>
  <c r="AB91" i="15" s="1"/>
  <c r="AC91" i="15" s="1"/>
  <c r="AD91" i="15" s="1"/>
  <c r="AE91" i="15" s="1"/>
  <c r="F121" i="15"/>
  <c r="H121" i="15" s="1"/>
  <c r="I121" i="15" s="1"/>
  <c r="J121" i="15" s="1"/>
  <c r="K121" i="15" s="1"/>
  <c r="L121" i="15" s="1"/>
  <c r="M121" i="15" s="1"/>
  <c r="N121" i="15" s="1"/>
  <c r="O121" i="15" s="1"/>
  <c r="P121" i="15" s="1"/>
  <c r="Q121" i="15" s="1"/>
  <c r="R121" i="15" s="1"/>
  <c r="S121" i="15" s="1"/>
  <c r="T121" i="15" s="1"/>
  <c r="U121" i="15" s="1"/>
  <c r="V121" i="15" s="1"/>
  <c r="W121" i="15" s="1"/>
  <c r="X121" i="15" s="1"/>
  <c r="Y121" i="15" s="1"/>
  <c r="Z121" i="15" s="1"/>
  <c r="AA121" i="15" s="1"/>
  <c r="AB121" i="15" s="1"/>
  <c r="AC121" i="15" s="1"/>
  <c r="AD121" i="15" s="1"/>
  <c r="AE121" i="15" s="1"/>
  <c r="F156" i="15"/>
  <c r="H156" i="15" s="1"/>
  <c r="I156" i="15" s="1"/>
  <c r="J156" i="15" s="1"/>
  <c r="K156" i="15" s="1"/>
  <c r="L156" i="15" s="1"/>
  <c r="M156" i="15" s="1"/>
  <c r="N156" i="15" s="1"/>
  <c r="O156" i="15" s="1"/>
  <c r="P156" i="15" s="1"/>
  <c r="Q156" i="15" s="1"/>
  <c r="R156" i="15" s="1"/>
  <c r="S156" i="15" s="1"/>
  <c r="T156" i="15" s="1"/>
  <c r="U156" i="15" s="1"/>
  <c r="V156" i="15" s="1"/>
  <c r="W156" i="15" s="1"/>
  <c r="X156" i="15" s="1"/>
  <c r="Y156" i="15" s="1"/>
  <c r="Z156" i="15" s="1"/>
  <c r="AA156" i="15" s="1"/>
  <c r="AB156" i="15" s="1"/>
  <c r="AC156" i="15" s="1"/>
  <c r="AD156" i="15" s="1"/>
  <c r="AE156" i="15" s="1"/>
  <c r="F200" i="15"/>
  <c r="H200" i="15" s="1"/>
  <c r="I200" i="15" s="1"/>
  <c r="J200" i="15" s="1"/>
  <c r="K200" i="15" s="1"/>
  <c r="L200" i="15" s="1"/>
  <c r="M200" i="15" s="1"/>
  <c r="N200" i="15" s="1"/>
  <c r="O200" i="15" s="1"/>
  <c r="P200" i="15" s="1"/>
  <c r="Q200" i="15" s="1"/>
  <c r="R200" i="15" s="1"/>
  <c r="S200" i="15" s="1"/>
  <c r="T200" i="15" s="1"/>
  <c r="U200" i="15" s="1"/>
  <c r="V200" i="15" s="1"/>
  <c r="W200" i="15" s="1"/>
  <c r="X200" i="15" s="1"/>
  <c r="Y200" i="15" s="1"/>
  <c r="Z200" i="15" s="1"/>
  <c r="AA200" i="15" s="1"/>
  <c r="AB200" i="15" s="1"/>
  <c r="AC200" i="15" s="1"/>
  <c r="AD200" i="15" s="1"/>
  <c r="AE200" i="15" s="1"/>
  <c r="F235" i="15"/>
  <c r="H235" i="15" s="1"/>
  <c r="I235" i="15" s="1"/>
  <c r="J235" i="15" s="1"/>
  <c r="K235" i="15" s="1"/>
  <c r="L235" i="15" s="1"/>
  <c r="M235" i="15" s="1"/>
  <c r="N235" i="15" s="1"/>
  <c r="O235" i="15" s="1"/>
  <c r="P235" i="15" s="1"/>
  <c r="Q235" i="15" s="1"/>
  <c r="R235" i="15" s="1"/>
  <c r="S235" i="15" s="1"/>
  <c r="T235" i="15" s="1"/>
  <c r="U235" i="15" s="1"/>
  <c r="V235" i="15" s="1"/>
  <c r="W235" i="15" s="1"/>
  <c r="X235" i="15" s="1"/>
  <c r="Y235" i="15" s="1"/>
  <c r="Z235" i="15" s="1"/>
  <c r="AA235" i="15" s="1"/>
  <c r="AB235" i="15" s="1"/>
  <c r="AC235" i="15" s="1"/>
  <c r="AD235" i="15" s="1"/>
  <c r="AE235" i="15" s="1"/>
  <c r="F260" i="15"/>
  <c r="H260" i="15" s="1"/>
  <c r="I260" i="15" s="1"/>
  <c r="J260" i="15" s="1"/>
  <c r="K260" i="15" s="1"/>
  <c r="L260" i="15" s="1"/>
  <c r="M260" i="15" s="1"/>
  <c r="N260" i="15" s="1"/>
  <c r="O260" i="15" s="1"/>
  <c r="P260" i="15" s="1"/>
  <c r="Q260" i="15" s="1"/>
  <c r="R260" i="15" s="1"/>
  <c r="S260" i="15" s="1"/>
  <c r="T260" i="15" s="1"/>
  <c r="U260" i="15" s="1"/>
  <c r="V260" i="15" s="1"/>
  <c r="W260" i="15" s="1"/>
  <c r="X260" i="15" s="1"/>
  <c r="Y260" i="15" s="1"/>
  <c r="Z260" i="15" s="1"/>
  <c r="AA260" i="15" s="1"/>
  <c r="AB260" i="15" s="1"/>
  <c r="AC260" i="15" s="1"/>
  <c r="AD260" i="15" s="1"/>
  <c r="AE260" i="15" s="1"/>
  <c r="F17" i="15"/>
  <c r="H17" i="15" s="1"/>
  <c r="I17" i="15" s="1"/>
  <c r="J17" i="15" s="1"/>
  <c r="K17" i="15" s="1"/>
  <c r="L17" i="15" s="1"/>
  <c r="M17" i="15" s="1"/>
  <c r="N17" i="15" s="1"/>
  <c r="O17" i="15" s="1"/>
  <c r="P17" i="15" s="1"/>
  <c r="Q17" i="15" s="1"/>
  <c r="R17" i="15" s="1"/>
  <c r="S17" i="15" s="1"/>
  <c r="T17" i="15" s="1"/>
  <c r="U17" i="15" s="1"/>
  <c r="V17" i="15" s="1"/>
  <c r="W17" i="15" s="1"/>
  <c r="X17" i="15" s="1"/>
  <c r="Y17" i="15" s="1"/>
  <c r="Z17" i="15" s="1"/>
  <c r="AA17" i="15" s="1"/>
  <c r="AB17" i="15" s="1"/>
  <c r="AC17" i="15" s="1"/>
  <c r="AD17" i="15" s="1"/>
  <c r="AE17" i="15" s="1"/>
  <c r="F167" i="15"/>
  <c r="H167" i="15" s="1"/>
  <c r="I167" i="15" s="1"/>
  <c r="J167" i="15" s="1"/>
  <c r="K167" i="15" s="1"/>
  <c r="L167" i="15" s="1"/>
  <c r="M167" i="15" s="1"/>
  <c r="N167" i="15" s="1"/>
  <c r="O167" i="15" s="1"/>
  <c r="P167" i="15" s="1"/>
  <c r="Q167" i="15" s="1"/>
  <c r="R167" i="15" s="1"/>
  <c r="S167" i="15" s="1"/>
  <c r="T167" i="15" s="1"/>
  <c r="U167" i="15" s="1"/>
  <c r="V167" i="15" s="1"/>
  <c r="W167" i="15" s="1"/>
  <c r="X167" i="15" s="1"/>
  <c r="Y167" i="15" s="1"/>
  <c r="Z167" i="15" s="1"/>
  <c r="AA167" i="15" s="1"/>
  <c r="AB167" i="15" s="1"/>
  <c r="AC167" i="15" s="1"/>
  <c r="AD167" i="15" s="1"/>
  <c r="AE167" i="15" s="1"/>
  <c r="F228" i="15"/>
  <c r="H228" i="15" s="1"/>
  <c r="I228" i="15" s="1"/>
  <c r="J228" i="15" s="1"/>
  <c r="K228" i="15" s="1"/>
  <c r="L228" i="15" s="1"/>
  <c r="M228" i="15" s="1"/>
  <c r="N228" i="15" s="1"/>
  <c r="O228" i="15" s="1"/>
  <c r="P228" i="15" s="1"/>
  <c r="Q228" i="15" s="1"/>
  <c r="R228" i="15" s="1"/>
  <c r="S228" i="15" s="1"/>
  <c r="T228" i="15" s="1"/>
  <c r="U228" i="15" s="1"/>
  <c r="V228" i="15" s="1"/>
  <c r="W228" i="15" s="1"/>
  <c r="X228" i="15" s="1"/>
  <c r="Y228" i="15" s="1"/>
  <c r="Z228" i="15" s="1"/>
  <c r="AA228" i="15" s="1"/>
  <c r="AB228" i="15" s="1"/>
  <c r="AC228" i="15" s="1"/>
  <c r="AD228" i="15" s="1"/>
  <c r="AE228" i="15" s="1"/>
  <c r="F183" i="15"/>
  <c r="H183" i="15" s="1"/>
  <c r="I183" i="15" s="1"/>
  <c r="J183" i="15" s="1"/>
  <c r="K183" i="15" s="1"/>
  <c r="L183" i="15" s="1"/>
  <c r="M183" i="15" s="1"/>
  <c r="N183" i="15" s="1"/>
  <c r="O183" i="15" s="1"/>
  <c r="P183" i="15" s="1"/>
  <c r="Q183" i="15" s="1"/>
  <c r="R183" i="15" s="1"/>
  <c r="S183" i="15" s="1"/>
  <c r="T183" i="15" s="1"/>
  <c r="U183" i="15" s="1"/>
  <c r="V183" i="15" s="1"/>
  <c r="W183" i="15" s="1"/>
  <c r="X183" i="15" s="1"/>
  <c r="Y183" i="15" s="1"/>
  <c r="Z183" i="15" s="1"/>
  <c r="AA183" i="15" s="1"/>
  <c r="AB183" i="15" s="1"/>
  <c r="AC183" i="15" s="1"/>
  <c r="AD183" i="15" s="1"/>
  <c r="AE183" i="15" s="1"/>
  <c r="F226" i="15"/>
  <c r="H226" i="15" s="1"/>
  <c r="I226" i="15" s="1"/>
  <c r="J226" i="15" s="1"/>
  <c r="K226" i="15" s="1"/>
  <c r="L226" i="15" s="1"/>
  <c r="M226" i="15" s="1"/>
  <c r="N226" i="15" s="1"/>
  <c r="O226" i="15" s="1"/>
  <c r="P226" i="15" s="1"/>
  <c r="Q226" i="15" s="1"/>
  <c r="R226" i="15" s="1"/>
  <c r="S226" i="15" s="1"/>
  <c r="T226" i="15" s="1"/>
  <c r="U226" i="15" s="1"/>
  <c r="V226" i="15" s="1"/>
  <c r="W226" i="15" s="1"/>
  <c r="X226" i="15" s="1"/>
  <c r="Y226" i="15" s="1"/>
  <c r="Z226" i="15" s="1"/>
  <c r="AA226" i="15" s="1"/>
  <c r="AB226" i="15" s="1"/>
  <c r="AC226" i="15" s="1"/>
  <c r="AD226" i="15" s="1"/>
  <c r="AE226" i="15" s="1"/>
  <c r="F274" i="15"/>
  <c r="H274" i="15" s="1"/>
  <c r="I274" i="15" s="1"/>
  <c r="J274" i="15" s="1"/>
  <c r="K274" i="15" s="1"/>
  <c r="L274" i="15" s="1"/>
  <c r="M274" i="15" s="1"/>
  <c r="N274" i="15" s="1"/>
  <c r="O274" i="15" s="1"/>
  <c r="P274" i="15" s="1"/>
  <c r="Q274" i="15" s="1"/>
  <c r="R274" i="15" s="1"/>
  <c r="S274" i="15" s="1"/>
  <c r="T274" i="15" s="1"/>
  <c r="U274" i="15" s="1"/>
  <c r="V274" i="15" s="1"/>
  <c r="W274" i="15" s="1"/>
  <c r="X274" i="15" s="1"/>
  <c r="Y274" i="15" s="1"/>
  <c r="Z274" i="15" s="1"/>
  <c r="AA274" i="15" s="1"/>
  <c r="AB274" i="15" s="1"/>
  <c r="AC274" i="15" s="1"/>
  <c r="AD274" i="15" s="1"/>
  <c r="AE274" i="15" s="1"/>
  <c r="F105" i="15"/>
  <c r="H105" i="15" s="1"/>
  <c r="I105" i="15" s="1"/>
  <c r="J105" i="15" s="1"/>
  <c r="K105" i="15" s="1"/>
  <c r="L105" i="15" s="1"/>
  <c r="M105" i="15" s="1"/>
  <c r="N105" i="15" s="1"/>
  <c r="O105" i="15" s="1"/>
  <c r="P105" i="15" s="1"/>
  <c r="Q105" i="15" s="1"/>
  <c r="R105" i="15" s="1"/>
  <c r="S105" i="15" s="1"/>
  <c r="T105" i="15" s="1"/>
  <c r="U105" i="15" s="1"/>
  <c r="V105" i="15" s="1"/>
  <c r="W105" i="15" s="1"/>
  <c r="X105" i="15" s="1"/>
  <c r="Y105" i="15" s="1"/>
  <c r="Z105" i="15" s="1"/>
  <c r="AA105" i="15" s="1"/>
  <c r="AB105" i="15" s="1"/>
  <c r="AC105" i="15" s="1"/>
  <c r="AD105" i="15" s="1"/>
  <c r="AE105" i="15" s="1"/>
  <c r="F125" i="15"/>
  <c r="H125" i="15" s="1"/>
  <c r="I125" i="15" s="1"/>
  <c r="J125" i="15" s="1"/>
  <c r="K125" i="15" s="1"/>
  <c r="L125" i="15" s="1"/>
  <c r="M125" i="15" s="1"/>
  <c r="N125" i="15" s="1"/>
  <c r="O125" i="15" s="1"/>
  <c r="P125" i="15" s="1"/>
  <c r="Q125" i="15" s="1"/>
  <c r="R125" i="15" s="1"/>
  <c r="S125" i="15" s="1"/>
  <c r="T125" i="15" s="1"/>
  <c r="U125" i="15" s="1"/>
  <c r="V125" i="15" s="1"/>
  <c r="W125" i="15" s="1"/>
  <c r="X125" i="15" s="1"/>
  <c r="Y125" i="15" s="1"/>
  <c r="Z125" i="15" s="1"/>
  <c r="AA125" i="15" s="1"/>
  <c r="AB125" i="15" s="1"/>
  <c r="AC125" i="15" s="1"/>
  <c r="AD125" i="15" s="1"/>
  <c r="AE125" i="15" s="1"/>
  <c r="F89" i="15"/>
  <c r="H89" i="15" s="1"/>
  <c r="I89" i="15" s="1"/>
  <c r="J89" i="15" s="1"/>
  <c r="K89" i="15" s="1"/>
  <c r="L89" i="15" s="1"/>
  <c r="M89" i="15" s="1"/>
  <c r="N89" i="15" s="1"/>
  <c r="O89" i="15" s="1"/>
  <c r="P89" i="15" s="1"/>
  <c r="Q89" i="15" s="1"/>
  <c r="R89" i="15" s="1"/>
  <c r="S89" i="15" s="1"/>
  <c r="T89" i="15" s="1"/>
  <c r="U89" i="15" s="1"/>
  <c r="V89" i="15" s="1"/>
  <c r="W89" i="15" s="1"/>
  <c r="X89" i="15" s="1"/>
  <c r="Y89" i="15" s="1"/>
  <c r="Z89" i="15" s="1"/>
  <c r="AA89" i="15" s="1"/>
  <c r="AB89" i="15" s="1"/>
  <c r="AC89" i="15" s="1"/>
  <c r="AD89" i="15" s="1"/>
  <c r="AE89" i="15" s="1"/>
  <c r="F193" i="15"/>
  <c r="H193" i="15" s="1"/>
  <c r="I193" i="15" s="1"/>
  <c r="J193" i="15" s="1"/>
  <c r="K193" i="15" s="1"/>
  <c r="L193" i="15" s="1"/>
  <c r="M193" i="15" s="1"/>
  <c r="N193" i="15" s="1"/>
  <c r="O193" i="15" s="1"/>
  <c r="P193" i="15" s="1"/>
  <c r="Q193" i="15" s="1"/>
  <c r="R193" i="15" s="1"/>
  <c r="S193" i="15" s="1"/>
  <c r="T193" i="15" s="1"/>
  <c r="U193" i="15" s="1"/>
  <c r="V193" i="15" s="1"/>
  <c r="W193" i="15" s="1"/>
  <c r="X193" i="15" s="1"/>
  <c r="Y193" i="15" s="1"/>
  <c r="Z193" i="15" s="1"/>
  <c r="AA193" i="15" s="1"/>
  <c r="AB193" i="15" s="1"/>
  <c r="AC193" i="15" s="1"/>
  <c r="AD193" i="15" s="1"/>
  <c r="AE193" i="15" s="1"/>
  <c r="F182" i="15"/>
  <c r="H182" i="15" s="1"/>
  <c r="I182" i="15" s="1"/>
  <c r="J182" i="15" s="1"/>
  <c r="K182" i="15" s="1"/>
  <c r="L182" i="15" s="1"/>
  <c r="M182" i="15" s="1"/>
  <c r="N182" i="15" s="1"/>
  <c r="O182" i="15" s="1"/>
  <c r="P182" i="15" s="1"/>
  <c r="Q182" i="15" s="1"/>
  <c r="R182" i="15" s="1"/>
  <c r="S182" i="15" s="1"/>
  <c r="T182" i="15" s="1"/>
  <c r="U182" i="15" s="1"/>
  <c r="V182" i="15" s="1"/>
  <c r="W182" i="15" s="1"/>
  <c r="X182" i="15" s="1"/>
  <c r="Y182" i="15" s="1"/>
  <c r="Z182" i="15" s="1"/>
  <c r="AA182" i="15" s="1"/>
  <c r="AB182" i="15" s="1"/>
  <c r="AC182" i="15" s="1"/>
  <c r="AD182" i="15" s="1"/>
  <c r="AE182" i="15" s="1"/>
  <c r="F84" i="15"/>
  <c r="H84" i="15" s="1"/>
  <c r="I84" i="15" s="1"/>
  <c r="J84" i="15" s="1"/>
  <c r="K84" i="15" s="1"/>
  <c r="L84" i="15" s="1"/>
  <c r="M84" i="15" s="1"/>
  <c r="N84" i="15" s="1"/>
  <c r="O84" i="15" s="1"/>
  <c r="P84" i="15" s="1"/>
  <c r="Q84" i="15" s="1"/>
  <c r="R84" i="15" s="1"/>
  <c r="S84" i="15" s="1"/>
  <c r="T84" i="15" s="1"/>
  <c r="U84" i="15" s="1"/>
  <c r="V84" i="15" s="1"/>
  <c r="W84" i="15" s="1"/>
  <c r="X84" i="15" s="1"/>
  <c r="Y84" i="15" s="1"/>
  <c r="Z84" i="15" s="1"/>
  <c r="AA84" i="15" s="1"/>
  <c r="AB84" i="15" s="1"/>
  <c r="AC84" i="15" s="1"/>
  <c r="AD84" i="15" s="1"/>
  <c r="AE84" i="15" s="1"/>
  <c r="F70" i="15"/>
  <c r="H70" i="15" s="1"/>
  <c r="I70" i="15" s="1"/>
  <c r="J70" i="15" s="1"/>
  <c r="K70" i="15" s="1"/>
  <c r="L70" i="15" s="1"/>
  <c r="M70" i="15" s="1"/>
  <c r="N70" i="15" s="1"/>
  <c r="O70" i="15" s="1"/>
  <c r="P70" i="15" s="1"/>
  <c r="Q70" i="15" s="1"/>
  <c r="R70" i="15" s="1"/>
  <c r="S70" i="15" s="1"/>
  <c r="T70" i="15" s="1"/>
  <c r="U70" i="15" s="1"/>
  <c r="V70" i="15" s="1"/>
  <c r="W70" i="15" s="1"/>
  <c r="X70" i="15" s="1"/>
  <c r="Y70" i="15" s="1"/>
  <c r="Z70" i="15" s="1"/>
  <c r="AA70" i="15" s="1"/>
  <c r="AB70" i="15" s="1"/>
  <c r="AC70" i="15" s="1"/>
  <c r="AD70" i="15" s="1"/>
  <c r="AE70" i="15" s="1"/>
  <c r="F268" i="15"/>
  <c r="H268" i="15" s="1"/>
  <c r="I268" i="15" s="1"/>
  <c r="J268" i="15" s="1"/>
  <c r="K268" i="15" s="1"/>
  <c r="L268" i="15" s="1"/>
  <c r="M268" i="15" s="1"/>
  <c r="N268" i="15" s="1"/>
  <c r="O268" i="15" s="1"/>
  <c r="P268" i="15" s="1"/>
  <c r="Q268" i="15" s="1"/>
  <c r="R268" i="15" s="1"/>
  <c r="S268" i="15" s="1"/>
  <c r="T268" i="15" s="1"/>
  <c r="U268" i="15" s="1"/>
  <c r="V268" i="15" s="1"/>
  <c r="W268" i="15" s="1"/>
  <c r="X268" i="15" s="1"/>
  <c r="Y268" i="15" s="1"/>
  <c r="Z268" i="15" s="1"/>
  <c r="AA268" i="15" s="1"/>
  <c r="AB268" i="15" s="1"/>
  <c r="AC268" i="15" s="1"/>
  <c r="AD268" i="15" s="1"/>
  <c r="AE268" i="15" s="1"/>
  <c r="F116" i="15"/>
  <c r="H116" i="15" s="1"/>
  <c r="I116" i="15" s="1"/>
  <c r="J116" i="15" s="1"/>
  <c r="K116" i="15" s="1"/>
  <c r="L116" i="15" s="1"/>
  <c r="M116" i="15" s="1"/>
  <c r="N116" i="15" s="1"/>
  <c r="O116" i="15" s="1"/>
  <c r="P116" i="15" s="1"/>
  <c r="Q116" i="15" s="1"/>
  <c r="R116" i="15" s="1"/>
  <c r="S116" i="15" s="1"/>
  <c r="T116" i="15" s="1"/>
  <c r="U116" i="15" s="1"/>
  <c r="V116" i="15" s="1"/>
  <c r="W116" i="15" s="1"/>
  <c r="X116" i="15" s="1"/>
  <c r="Y116" i="15" s="1"/>
  <c r="Z116" i="15" s="1"/>
  <c r="AA116" i="15" s="1"/>
  <c r="AB116" i="15" s="1"/>
  <c r="AC116" i="15" s="1"/>
  <c r="AD116" i="15" s="1"/>
  <c r="AE116" i="15" s="1"/>
  <c r="F76" i="15"/>
  <c r="H76" i="15" s="1"/>
  <c r="I76" i="15" s="1"/>
  <c r="J76" i="15" s="1"/>
  <c r="K76" i="15" s="1"/>
  <c r="L76" i="15" s="1"/>
  <c r="M76" i="15" s="1"/>
  <c r="N76" i="15" s="1"/>
  <c r="O76" i="15" s="1"/>
  <c r="P76" i="15" s="1"/>
  <c r="Q76" i="15" s="1"/>
  <c r="R76" i="15" s="1"/>
  <c r="S76" i="15" s="1"/>
  <c r="T76" i="15" s="1"/>
  <c r="U76" i="15" s="1"/>
  <c r="V76" i="15" s="1"/>
  <c r="W76" i="15" s="1"/>
  <c r="X76" i="15" s="1"/>
  <c r="Y76" i="15" s="1"/>
  <c r="Z76" i="15" s="1"/>
  <c r="AA76" i="15" s="1"/>
  <c r="AB76" i="15" s="1"/>
  <c r="AC76" i="15" s="1"/>
  <c r="AD76" i="15" s="1"/>
  <c r="AE76" i="15" s="1"/>
  <c r="F123" i="15"/>
  <c r="H123" i="15" s="1"/>
  <c r="I123" i="15" s="1"/>
  <c r="J123" i="15" s="1"/>
  <c r="K123" i="15" s="1"/>
  <c r="L123" i="15" s="1"/>
  <c r="M123" i="15" s="1"/>
  <c r="N123" i="15" s="1"/>
  <c r="O123" i="15" s="1"/>
  <c r="P123" i="15" s="1"/>
  <c r="Q123" i="15" s="1"/>
  <c r="R123" i="15" s="1"/>
  <c r="S123" i="15" s="1"/>
  <c r="T123" i="15" s="1"/>
  <c r="U123" i="15" s="1"/>
  <c r="V123" i="15" s="1"/>
  <c r="W123" i="15" s="1"/>
  <c r="X123" i="15" s="1"/>
  <c r="Y123" i="15" s="1"/>
  <c r="Z123" i="15" s="1"/>
  <c r="AA123" i="15" s="1"/>
  <c r="AB123" i="15" s="1"/>
  <c r="AC123" i="15" s="1"/>
  <c r="AD123" i="15" s="1"/>
  <c r="AE123" i="15" s="1"/>
  <c r="F166" i="15"/>
  <c r="H166" i="15" s="1"/>
  <c r="I166" i="15" s="1"/>
  <c r="J166" i="15" s="1"/>
  <c r="K166" i="15" s="1"/>
  <c r="L166" i="15" s="1"/>
  <c r="M166" i="15" s="1"/>
  <c r="N166" i="15" s="1"/>
  <c r="O166" i="15" s="1"/>
  <c r="P166" i="15" s="1"/>
  <c r="Q166" i="15" s="1"/>
  <c r="R166" i="15" s="1"/>
  <c r="S166" i="15" s="1"/>
  <c r="T166" i="15" s="1"/>
  <c r="U166" i="15" s="1"/>
  <c r="V166" i="15" s="1"/>
  <c r="W166" i="15" s="1"/>
  <c r="X166" i="15" s="1"/>
  <c r="Y166" i="15" s="1"/>
  <c r="Z166" i="15" s="1"/>
  <c r="AA166" i="15" s="1"/>
  <c r="AB166" i="15" s="1"/>
  <c r="AC166" i="15" s="1"/>
  <c r="AD166" i="15" s="1"/>
  <c r="AE166" i="15" s="1"/>
  <c r="F24" i="15"/>
  <c r="H24" i="15" s="1"/>
  <c r="I24" i="15" s="1"/>
  <c r="J24" i="15" s="1"/>
  <c r="K24" i="15" s="1"/>
  <c r="L24" i="15" s="1"/>
  <c r="M24" i="15" s="1"/>
  <c r="N24" i="15" s="1"/>
  <c r="O24" i="15" s="1"/>
  <c r="P24" i="15" s="1"/>
  <c r="Q24" i="15" s="1"/>
  <c r="R24" i="15" s="1"/>
  <c r="S24" i="15" s="1"/>
  <c r="T24" i="15" s="1"/>
  <c r="U24" i="15" s="1"/>
  <c r="V24" i="15" s="1"/>
  <c r="W24" i="15" s="1"/>
  <c r="X24" i="15" s="1"/>
  <c r="Y24" i="15" s="1"/>
  <c r="Z24" i="15" s="1"/>
  <c r="AA24" i="15" s="1"/>
  <c r="AB24" i="15" s="1"/>
  <c r="AC24" i="15" s="1"/>
  <c r="AD24" i="15" s="1"/>
  <c r="AE24" i="15" s="1"/>
  <c r="F78" i="15"/>
  <c r="H78" i="15" s="1"/>
  <c r="I78" i="15" s="1"/>
  <c r="J78" i="15" s="1"/>
  <c r="K78" i="15" s="1"/>
  <c r="L78" i="15" s="1"/>
  <c r="M78" i="15" s="1"/>
  <c r="N78" i="15" s="1"/>
  <c r="O78" i="15" s="1"/>
  <c r="P78" i="15" s="1"/>
  <c r="Q78" i="15" s="1"/>
  <c r="R78" i="15" s="1"/>
  <c r="S78" i="15" s="1"/>
  <c r="T78" i="15" s="1"/>
  <c r="U78" i="15" s="1"/>
  <c r="V78" i="15" s="1"/>
  <c r="W78" i="15" s="1"/>
  <c r="X78" i="15" s="1"/>
  <c r="Y78" i="15" s="1"/>
  <c r="Z78" i="15" s="1"/>
  <c r="AA78" i="15" s="1"/>
  <c r="AB78" i="15" s="1"/>
  <c r="AC78" i="15" s="1"/>
  <c r="AD78" i="15" s="1"/>
  <c r="AE78" i="15" s="1"/>
  <c r="F140" i="15"/>
  <c r="H140" i="15" s="1"/>
  <c r="I140" i="15" s="1"/>
  <c r="J140" i="15" s="1"/>
  <c r="K140" i="15" s="1"/>
  <c r="L140" i="15" s="1"/>
  <c r="M140" i="15" s="1"/>
  <c r="N140" i="15" s="1"/>
  <c r="O140" i="15" s="1"/>
  <c r="P140" i="15" s="1"/>
  <c r="Q140" i="15" s="1"/>
  <c r="R140" i="15" s="1"/>
  <c r="S140" i="15" s="1"/>
  <c r="T140" i="15" s="1"/>
  <c r="U140" i="15" s="1"/>
  <c r="V140" i="15" s="1"/>
  <c r="W140" i="15" s="1"/>
  <c r="X140" i="15" s="1"/>
  <c r="Y140" i="15" s="1"/>
  <c r="Z140" i="15" s="1"/>
  <c r="AA140" i="15" s="1"/>
  <c r="AB140" i="15" s="1"/>
  <c r="AC140" i="15" s="1"/>
  <c r="AD140" i="15" s="1"/>
  <c r="AE140" i="15" s="1"/>
  <c r="F174" i="15"/>
  <c r="H174" i="15" s="1"/>
  <c r="I174" i="15" s="1"/>
  <c r="J174" i="15" s="1"/>
  <c r="K174" i="15" s="1"/>
  <c r="L174" i="15" s="1"/>
  <c r="M174" i="15" s="1"/>
  <c r="N174" i="15" s="1"/>
  <c r="O174" i="15" s="1"/>
  <c r="P174" i="15" s="1"/>
  <c r="Q174" i="15" s="1"/>
  <c r="R174" i="15" s="1"/>
  <c r="S174" i="15" s="1"/>
  <c r="T174" i="15" s="1"/>
  <c r="U174" i="15" s="1"/>
  <c r="V174" i="15" s="1"/>
  <c r="W174" i="15" s="1"/>
  <c r="X174" i="15" s="1"/>
  <c r="Y174" i="15" s="1"/>
  <c r="Z174" i="15" s="1"/>
  <c r="AA174" i="15" s="1"/>
  <c r="AB174" i="15" s="1"/>
  <c r="AC174" i="15" s="1"/>
  <c r="AD174" i="15" s="1"/>
  <c r="AE174" i="15" s="1"/>
  <c r="F11" i="15"/>
  <c r="H11" i="15" s="1"/>
  <c r="I11" i="15" s="1"/>
  <c r="J11" i="15" s="1"/>
  <c r="K11" i="15" s="1"/>
  <c r="L11" i="15" s="1"/>
  <c r="M11" i="15" s="1"/>
  <c r="N11" i="15" s="1"/>
  <c r="O11" i="15" s="1"/>
  <c r="P11" i="15" s="1"/>
  <c r="Q11" i="15" s="1"/>
  <c r="R11" i="15" s="1"/>
  <c r="S11" i="15" s="1"/>
  <c r="T11" i="15" s="1"/>
  <c r="U11" i="15" s="1"/>
  <c r="V11" i="15" s="1"/>
  <c r="W11" i="15" s="1"/>
  <c r="X11" i="15" s="1"/>
  <c r="Y11" i="15" s="1"/>
  <c r="Z11" i="15" s="1"/>
  <c r="AA11" i="15" s="1"/>
  <c r="AB11" i="15" s="1"/>
  <c r="AC11" i="15" s="1"/>
  <c r="AD11" i="15" s="1"/>
  <c r="AE11" i="15" s="1"/>
  <c r="F72" i="15"/>
  <c r="H72" i="15" s="1"/>
  <c r="I72" i="15" s="1"/>
  <c r="J72" i="15" s="1"/>
  <c r="K72" i="15" s="1"/>
  <c r="L72" i="15" s="1"/>
  <c r="M72" i="15" s="1"/>
  <c r="N72" i="15" s="1"/>
  <c r="O72" i="15" s="1"/>
  <c r="P72" i="15" s="1"/>
  <c r="Q72" i="15" s="1"/>
  <c r="R72" i="15" s="1"/>
  <c r="S72" i="15" s="1"/>
  <c r="T72" i="15" s="1"/>
  <c r="U72" i="15" s="1"/>
  <c r="V72" i="15" s="1"/>
  <c r="W72" i="15" s="1"/>
  <c r="X72" i="15" s="1"/>
  <c r="Y72" i="15" s="1"/>
  <c r="Z72" i="15" s="1"/>
  <c r="AA72" i="15" s="1"/>
  <c r="AB72" i="15" s="1"/>
  <c r="AC72" i="15" s="1"/>
  <c r="AD72" i="15" s="1"/>
  <c r="AE72" i="15" s="1"/>
  <c r="F119" i="15"/>
  <c r="H119" i="15" s="1"/>
  <c r="I119" i="15" s="1"/>
  <c r="J119" i="15" s="1"/>
  <c r="K119" i="15" s="1"/>
  <c r="L119" i="15" s="1"/>
  <c r="M119" i="15" s="1"/>
  <c r="N119" i="15" s="1"/>
  <c r="O119" i="15" s="1"/>
  <c r="P119" i="15" s="1"/>
  <c r="Q119" i="15" s="1"/>
  <c r="R119" i="15" s="1"/>
  <c r="S119" i="15" s="1"/>
  <c r="T119" i="15" s="1"/>
  <c r="U119" i="15" s="1"/>
  <c r="V119" i="15" s="1"/>
  <c r="W119" i="15" s="1"/>
  <c r="X119" i="15" s="1"/>
  <c r="Y119" i="15" s="1"/>
  <c r="Z119" i="15" s="1"/>
  <c r="AA119" i="15" s="1"/>
  <c r="AB119" i="15" s="1"/>
  <c r="AC119" i="15" s="1"/>
  <c r="AD119" i="15" s="1"/>
  <c r="AE119" i="15" s="1"/>
  <c r="F159" i="15"/>
  <c r="H159" i="15" s="1"/>
  <c r="I159" i="15" s="1"/>
  <c r="J159" i="15" s="1"/>
  <c r="K159" i="15" s="1"/>
  <c r="L159" i="15" s="1"/>
  <c r="M159" i="15" s="1"/>
  <c r="N159" i="15" s="1"/>
  <c r="O159" i="15" s="1"/>
  <c r="P159" i="15" s="1"/>
  <c r="Q159" i="15" s="1"/>
  <c r="R159" i="15" s="1"/>
  <c r="S159" i="15" s="1"/>
  <c r="T159" i="15" s="1"/>
  <c r="U159" i="15" s="1"/>
  <c r="V159" i="15" s="1"/>
  <c r="W159" i="15" s="1"/>
  <c r="X159" i="15" s="1"/>
  <c r="Y159" i="15" s="1"/>
  <c r="Z159" i="15" s="1"/>
  <c r="AA159" i="15" s="1"/>
  <c r="AB159" i="15" s="1"/>
  <c r="AC159" i="15" s="1"/>
  <c r="AD159" i="15" s="1"/>
  <c r="AE159" i="15" s="1"/>
  <c r="F266" i="15"/>
  <c r="H266" i="15" s="1"/>
  <c r="I266" i="15" s="1"/>
  <c r="J266" i="15" s="1"/>
  <c r="K266" i="15" s="1"/>
  <c r="L266" i="15" s="1"/>
  <c r="M266" i="15" s="1"/>
  <c r="N266" i="15" s="1"/>
  <c r="O266" i="15" s="1"/>
  <c r="P266" i="15" s="1"/>
  <c r="Q266" i="15" s="1"/>
  <c r="R266" i="15" s="1"/>
  <c r="S266" i="15" s="1"/>
  <c r="T266" i="15" s="1"/>
  <c r="U266" i="15" s="1"/>
  <c r="V266" i="15" s="1"/>
  <c r="W266" i="15" s="1"/>
  <c r="X266" i="15" s="1"/>
  <c r="Y266" i="15" s="1"/>
  <c r="Z266" i="15" s="1"/>
  <c r="AA266" i="15" s="1"/>
  <c r="AB266" i="15" s="1"/>
  <c r="AC266" i="15" s="1"/>
  <c r="AD266" i="15" s="1"/>
  <c r="AE266" i="15" s="1"/>
  <c r="F22" i="15"/>
  <c r="H22" i="15" s="1"/>
  <c r="I22" i="15" s="1"/>
  <c r="J22" i="15" s="1"/>
  <c r="K22" i="15" s="1"/>
  <c r="L22" i="15" s="1"/>
  <c r="M22" i="15" s="1"/>
  <c r="N22" i="15" s="1"/>
  <c r="O22" i="15" s="1"/>
  <c r="P22" i="15" s="1"/>
  <c r="Q22" i="15" s="1"/>
  <c r="R22" i="15" s="1"/>
  <c r="S22" i="15" s="1"/>
  <c r="T22" i="15" s="1"/>
  <c r="U22" i="15" s="1"/>
  <c r="V22" i="15" s="1"/>
  <c r="W22" i="15" s="1"/>
  <c r="X22" i="15" s="1"/>
  <c r="Y22" i="15" s="1"/>
  <c r="Z22" i="15" s="1"/>
  <c r="AA22" i="15" s="1"/>
  <c r="AB22" i="15" s="1"/>
  <c r="AC22" i="15" s="1"/>
  <c r="AD22" i="15" s="1"/>
  <c r="AE22" i="15" s="1"/>
  <c r="F57" i="15"/>
  <c r="H57" i="15" s="1"/>
  <c r="I57" i="15" s="1"/>
  <c r="J57" i="15" s="1"/>
  <c r="K57" i="15" s="1"/>
  <c r="L57" i="15" s="1"/>
  <c r="M57" i="15" s="1"/>
  <c r="N57" i="15" s="1"/>
  <c r="O57" i="15" s="1"/>
  <c r="P57" i="15" s="1"/>
  <c r="Q57" i="15" s="1"/>
  <c r="R57" i="15" s="1"/>
  <c r="S57" i="15" s="1"/>
  <c r="T57" i="15" s="1"/>
  <c r="U57" i="15" s="1"/>
  <c r="V57" i="15" s="1"/>
  <c r="W57" i="15" s="1"/>
  <c r="X57" i="15" s="1"/>
  <c r="Y57" i="15" s="1"/>
  <c r="Z57" i="15" s="1"/>
  <c r="AA57" i="15" s="1"/>
  <c r="AB57" i="15" s="1"/>
  <c r="AC57" i="15" s="1"/>
  <c r="AD57" i="15" s="1"/>
  <c r="AE57" i="15" s="1"/>
  <c r="F262" i="15"/>
  <c r="H262" i="15" s="1"/>
  <c r="I262" i="15" s="1"/>
  <c r="J262" i="15" s="1"/>
  <c r="K262" i="15" s="1"/>
  <c r="L262" i="15" s="1"/>
  <c r="M262" i="15" s="1"/>
  <c r="N262" i="15" s="1"/>
  <c r="O262" i="15" s="1"/>
  <c r="P262" i="15" s="1"/>
  <c r="Q262" i="15" s="1"/>
  <c r="R262" i="15" s="1"/>
  <c r="S262" i="15" s="1"/>
  <c r="T262" i="15" s="1"/>
  <c r="U262" i="15" s="1"/>
  <c r="V262" i="15" s="1"/>
  <c r="W262" i="15" s="1"/>
  <c r="X262" i="15" s="1"/>
  <c r="Y262" i="15" s="1"/>
  <c r="Z262" i="15" s="1"/>
  <c r="AA262" i="15" s="1"/>
  <c r="AB262" i="15" s="1"/>
  <c r="AC262" i="15" s="1"/>
  <c r="AD262" i="15" s="1"/>
  <c r="AE262" i="15" s="1"/>
  <c r="F15" i="15"/>
  <c r="H15" i="15" s="1"/>
  <c r="I15" i="15" s="1"/>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F65" i="15"/>
  <c r="H65" i="15" s="1"/>
  <c r="I65" i="15" s="1"/>
  <c r="J65" i="15" s="1"/>
  <c r="K65" i="15" s="1"/>
  <c r="L65" i="15" s="1"/>
  <c r="M65" i="15" s="1"/>
  <c r="N65" i="15" s="1"/>
  <c r="O65" i="15" s="1"/>
  <c r="P65" i="15" s="1"/>
  <c r="Q65" i="15" s="1"/>
  <c r="R65" i="15" s="1"/>
  <c r="S65" i="15" s="1"/>
  <c r="T65" i="15" s="1"/>
  <c r="U65" i="15" s="1"/>
  <c r="V65" i="15" s="1"/>
  <c r="W65" i="15" s="1"/>
  <c r="X65" i="15" s="1"/>
  <c r="Y65" i="15" s="1"/>
  <c r="Z65" i="15" s="1"/>
  <c r="AA65" i="15" s="1"/>
  <c r="AB65" i="15" s="1"/>
  <c r="AC65" i="15" s="1"/>
  <c r="AD65" i="15" s="1"/>
  <c r="AE65" i="15" s="1"/>
  <c r="F126" i="15"/>
  <c r="H126" i="15" s="1"/>
  <c r="I126" i="15" s="1"/>
  <c r="J126" i="15" s="1"/>
  <c r="K126" i="15" s="1"/>
  <c r="L126" i="15" s="1"/>
  <c r="M126" i="15" s="1"/>
  <c r="N126" i="15" s="1"/>
  <c r="O126" i="15" s="1"/>
  <c r="P126" i="15" s="1"/>
  <c r="Q126" i="15" s="1"/>
  <c r="R126" i="15" s="1"/>
  <c r="S126" i="15" s="1"/>
  <c r="T126" i="15" s="1"/>
  <c r="U126" i="15" s="1"/>
  <c r="V126" i="15" s="1"/>
  <c r="W126" i="15" s="1"/>
  <c r="X126" i="15" s="1"/>
  <c r="Y126" i="15" s="1"/>
  <c r="Z126" i="15" s="1"/>
  <c r="AA126" i="15" s="1"/>
  <c r="AB126" i="15" s="1"/>
  <c r="AC126" i="15" s="1"/>
  <c r="AD126" i="15" s="1"/>
  <c r="AE126" i="15" s="1"/>
  <c r="F175" i="15"/>
  <c r="H175" i="15" s="1"/>
  <c r="I175" i="15" s="1"/>
  <c r="J175" i="15" s="1"/>
  <c r="K175" i="15" s="1"/>
  <c r="L175" i="15" s="1"/>
  <c r="M175" i="15" s="1"/>
  <c r="N175" i="15" s="1"/>
  <c r="O175" i="15" s="1"/>
  <c r="P175" i="15" s="1"/>
  <c r="Q175" i="15" s="1"/>
  <c r="R175" i="15" s="1"/>
  <c r="S175" i="15" s="1"/>
  <c r="T175" i="15" s="1"/>
  <c r="U175" i="15" s="1"/>
  <c r="V175" i="15" s="1"/>
  <c r="W175" i="15" s="1"/>
  <c r="X175" i="15" s="1"/>
  <c r="Y175" i="15" s="1"/>
  <c r="Z175" i="15" s="1"/>
  <c r="AA175" i="15" s="1"/>
  <c r="AB175" i="15" s="1"/>
  <c r="AC175" i="15" s="1"/>
  <c r="AD175" i="15" s="1"/>
  <c r="AE175" i="15" s="1"/>
  <c r="F202" i="15"/>
  <c r="H202" i="15" s="1"/>
  <c r="I202" i="15" s="1"/>
  <c r="J202" i="15" s="1"/>
  <c r="K202" i="15" s="1"/>
  <c r="L202" i="15" s="1"/>
  <c r="M202" i="15" s="1"/>
  <c r="N202" i="15" s="1"/>
  <c r="O202" i="15" s="1"/>
  <c r="P202" i="15" s="1"/>
  <c r="Q202" i="15" s="1"/>
  <c r="R202" i="15" s="1"/>
  <c r="S202" i="15" s="1"/>
  <c r="T202" i="15" s="1"/>
  <c r="U202" i="15" s="1"/>
  <c r="V202" i="15" s="1"/>
  <c r="W202" i="15" s="1"/>
  <c r="X202" i="15" s="1"/>
  <c r="Y202" i="15" s="1"/>
  <c r="Z202" i="15" s="1"/>
  <c r="AA202" i="15" s="1"/>
  <c r="AB202" i="15" s="1"/>
  <c r="AC202" i="15" s="1"/>
  <c r="AD202" i="15" s="1"/>
  <c r="AE202" i="15" s="1"/>
  <c r="F239" i="15"/>
  <c r="H239" i="15" s="1"/>
  <c r="I239" i="15" s="1"/>
  <c r="J239" i="15" s="1"/>
  <c r="K239" i="15" s="1"/>
  <c r="L239" i="15" s="1"/>
  <c r="M239" i="15" s="1"/>
  <c r="N239" i="15" s="1"/>
  <c r="O239" i="15" s="1"/>
  <c r="P239" i="15" s="1"/>
  <c r="Q239" i="15" s="1"/>
  <c r="R239" i="15" s="1"/>
  <c r="S239" i="15" s="1"/>
  <c r="T239" i="15" s="1"/>
  <c r="U239" i="15" s="1"/>
  <c r="V239" i="15" s="1"/>
  <c r="W239" i="15" s="1"/>
  <c r="X239" i="15" s="1"/>
  <c r="Y239" i="15" s="1"/>
  <c r="Z239" i="15" s="1"/>
  <c r="AA239" i="15" s="1"/>
  <c r="AB239" i="15" s="1"/>
  <c r="AC239" i="15" s="1"/>
  <c r="AD239" i="15" s="1"/>
  <c r="AE239" i="15" s="1"/>
  <c r="F264" i="15"/>
  <c r="H264" i="15" s="1"/>
  <c r="I264" i="15" s="1"/>
  <c r="J264" i="15" s="1"/>
  <c r="K264" i="15" s="1"/>
  <c r="L264" i="15" s="1"/>
  <c r="M264" i="15" s="1"/>
  <c r="N264" i="15" s="1"/>
  <c r="O264" i="15" s="1"/>
  <c r="P264" i="15" s="1"/>
  <c r="Q264" i="15" s="1"/>
  <c r="R264" i="15" s="1"/>
  <c r="S264" i="15" s="1"/>
  <c r="T264" i="15" s="1"/>
  <c r="U264" i="15" s="1"/>
  <c r="V264" i="15" s="1"/>
  <c r="W264" i="15" s="1"/>
  <c r="X264" i="15" s="1"/>
  <c r="Y264" i="15" s="1"/>
  <c r="Z264" i="15" s="1"/>
  <c r="AA264" i="15" s="1"/>
  <c r="AB264" i="15" s="1"/>
  <c r="AC264" i="15" s="1"/>
  <c r="AD264" i="15" s="1"/>
  <c r="AE264" i="15" s="1"/>
  <c r="F90" i="15"/>
  <c r="H90" i="15" s="1"/>
  <c r="I90" i="15" s="1"/>
  <c r="J90" i="15" s="1"/>
  <c r="K90" i="15" s="1"/>
  <c r="L90" i="15" s="1"/>
  <c r="M90" i="15" s="1"/>
  <c r="N90" i="15" s="1"/>
  <c r="O90" i="15" s="1"/>
  <c r="P90" i="15" s="1"/>
  <c r="Q90" i="15" s="1"/>
  <c r="R90" i="15" s="1"/>
  <c r="S90" i="15" s="1"/>
  <c r="T90" i="15" s="1"/>
  <c r="U90" i="15" s="1"/>
  <c r="V90" i="15" s="1"/>
  <c r="W90" i="15" s="1"/>
  <c r="X90" i="15" s="1"/>
  <c r="Y90" i="15" s="1"/>
  <c r="Z90" i="15" s="1"/>
  <c r="AA90" i="15" s="1"/>
  <c r="AB90" i="15" s="1"/>
  <c r="AC90" i="15" s="1"/>
  <c r="AD90" i="15" s="1"/>
  <c r="AE90" i="15" s="1"/>
  <c r="F178" i="15"/>
  <c r="H178" i="15" s="1"/>
  <c r="I178" i="15" s="1"/>
  <c r="J178" i="15" s="1"/>
  <c r="K178" i="15" s="1"/>
  <c r="L178" i="15" s="1"/>
  <c r="M178" i="15" s="1"/>
  <c r="N178" i="15" s="1"/>
  <c r="O178" i="15" s="1"/>
  <c r="P178" i="15" s="1"/>
  <c r="Q178" i="15" s="1"/>
  <c r="R178" i="15" s="1"/>
  <c r="S178" i="15" s="1"/>
  <c r="T178" i="15" s="1"/>
  <c r="U178" i="15" s="1"/>
  <c r="V178" i="15" s="1"/>
  <c r="W178" i="15" s="1"/>
  <c r="X178" i="15" s="1"/>
  <c r="Y178" i="15" s="1"/>
  <c r="Z178" i="15" s="1"/>
  <c r="AA178" i="15" s="1"/>
  <c r="AB178" i="15" s="1"/>
  <c r="AC178" i="15" s="1"/>
  <c r="AD178" i="15" s="1"/>
  <c r="AE178" i="15" s="1"/>
  <c r="F233" i="15"/>
  <c r="H233" i="15" s="1"/>
  <c r="I233" i="15" s="1"/>
  <c r="J233" i="15" s="1"/>
  <c r="K233" i="15" s="1"/>
  <c r="L233" i="15" s="1"/>
  <c r="M233" i="15" s="1"/>
  <c r="N233" i="15" s="1"/>
  <c r="O233" i="15" s="1"/>
  <c r="P233" i="15" s="1"/>
  <c r="Q233" i="15" s="1"/>
  <c r="R233" i="15" s="1"/>
  <c r="S233" i="15" s="1"/>
  <c r="T233" i="15" s="1"/>
  <c r="U233" i="15" s="1"/>
  <c r="V233" i="15" s="1"/>
  <c r="W233" i="15" s="1"/>
  <c r="X233" i="15" s="1"/>
  <c r="Y233" i="15" s="1"/>
  <c r="Z233" i="15" s="1"/>
  <c r="AA233" i="15" s="1"/>
  <c r="AB233" i="15" s="1"/>
  <c r="AC233" i="15" s="1"/>
  <c r="AD233" i="15" s="1"/>
  <c r="AE233" i="15" s="1"/>
  <c r="F80" i="15"/>
  <c r="F191" i="15"/>
  <c r="H191" i="15" s="1"/>
  <c r="I191" i="15" s="1"/>
  <c r="J191" i="15" s="1"/>
  <c r="K191" i="15" s="1"/>
  <c r="L191" i="15" s="1"/>
  <c r="M191" i="15" s="1"/>
  <c r="N191" i="15" s="1"/>
  <c r="O191" i="15" s="1"/>
  <c r="P191" i="15" s="1"/>
  <c r="Q191" i="15" s="1"/>
  <c r="R191" i="15" s="1"/>
  <c r="S191" i="15" s="1"/>
  <c r="T191" i="15" s="1"/>
  <c r="U191" i="15" s="1"/>
  <c r="V191" i="15" s="1"/>
  <c r="W191" i="15" s="1"/>
  <c r="X191" i="15" s="1"/>
  <c r="Y191" i="15" s="1"/>
  <c r="Z191" i="15" s="1"/>
  <c r="AA191" i="15" s="1"/>
  <c r="AB191" i="15" s="1"/>
  <c r="AC191" i="15" s="1"/>
  <c r="AD191" i="15" s="1"/>
  <c r="AE191" i="15" s="1"/>
  <c r="F227" i="15"/>
  <c r="H227" i="15" s="1"/>
  <c r="I227" i="15" s="1"/>
  <c r="J227" i="15" s="1"/>
  <c r="K227" i="15" s="1"/>
  <c r="L227" i="15" s="1"/>
  <c r="M227" i="15" s="1"/>
  <c r="N227" i="15" s="1"/>
  <c r="O227" i="15" s="1"/>
  <c r="P227" i="15" s="1"/>
  <c r="Q227" i="15" s="1"/>
  <c r="R227" i="15" s="1"/>
  <c r="S227" i="15" s="1"/>
  <c r="T227" i="15" s="1"/>
  <c r="U227" i="15" s="1"/>
  <c r="V227" i="15" s="1"/>
  <c r="W227" i="15" s="1"/>
  <c r="X227" i="15" s="1"/>
  <c r="Y227" i="15" s="1"/>
  <c r="Z227" i="15" s="1"/>
  <c r="AA227" i="15" s="1"/>
  <c r="AB227" i="15" s="1"/>
  <c r="AC227" i="15" s="1"/>
  <c r="AD227" i="15" s="1"/>
  <c r="AE227" i="15" s="1"/>
  <c r="F276" i="15"/>
  <c r="H276" i="15" s="1"/>
  <c r="I276" i="15" s="1"/>
  <c r="J276" i="15" s="1"/>
  <c r="K276" i="15" s="1"/>
  <c r="L276" i="15" s="1"/>
  <c r="M276" i="15" s="1"/>
  <c r="N276" i="15" s="1"/>
  <c r="O276" i="15" s="1"/>
  <c r="P276" i="15" s="1"/>
  <c r="Q276" i="15" s="1"/>
  <c r="R276" i="15" s="1"/>
  <c r="S276" i="15" s="1"/>
  <c r="T276" i="15" s="1"/>
  <c r="U276" i="15" s="1"/>
  <c r="V276" i="15" s="1"/>
  <c r="W276" i="15" s="1"/>
  <c r="X276" i="15" s="1"/>
  <c r="Y276" i="15" s="1"/>
  <c r="Z276" i="15" s="1"/>
  <c r="AA276" i="15" s="1"/>
  <c r="AB276" i="15" s="1"/>
  <c r="AC276" i="15" s="1"/>
  <c r="AD276" i="15" s="1"/>
  <c r="AE276" i="15" s="1"/>
  <c r="F110" i="15"/>
  <c r="H110" i="15" s="1"/>
  <c r="I110" i="15" s="1"/>
  <c r="J110" i="15" s="1"/>
  <c r="K110" i="15" s="1"/>
  <c r="L110" i="15" s="1"/>
  <c r="M110" i="15" s="1"/>
  <c r="N110" i="15" s="1"/>
  <c r="O110" i="15" s="1"/>
  <c r="P110" i="15" s="1"/>
  <c r="Q110" i="15" s="1"/>
  <c r="R110" i="15" s="1"/>
  <c r="S110" i="15" s="1"/>
  <c r="T110" i="15" s="1"/>
  <c r="U110" i="15" s="1"/>
  <c r="V110" i="15" s="1"/>
  <c r="W110" i="15" s="1"/>
  <c r="X110" i="15" s="1"/>
  <c r="Y110" i="15" s="1"/>
  <c r="Z110" i="15" s="1"/>
  <c r="AA110" i="15" s="1"/>
  <c r="AB110" i="15" s="1"/>
  <c r="AC110" i="15" s="1"/>
  <c r="AD110" i="15" s="1"/>
  <c r="AE110" i="15" s="1"/>
  <c r="F196" i="15"/>
  <c r="H196" i="15" s="1"/>
  <c r="I196" i="15" s="1"/>
  <c r="J196" i="15" s="1"/>
  <c r="K196" i="15" s="1"/>
  <c r="L196" i="15" s="1"/>
  <c r="M196" i="15" s="1"/>
  <c r="N196" i="15" s="1"/>
  <c r="O196" i="15" s="1"/>
  <c r="P196" i="15" s="1"/>
  <c r="Q196" i="15" s="1"/>
  <c r="R196" i="15" s="1"/>
  <c r="S196" i="15" s="1"/>
  <c r="T196" i="15" s="1"/>
  <c r="U196" i="15" s="1"/>
  <c r="V196" i="15" s="1"/>
  <c r="W196" i="15" s="1"/>
  <c r="X196" i="15" s="1"/>
  <c r="Y196" i="15" s="1"/>
  <c r="Z196" i="15" s="1"/>
  <c r="AA196" i="15" s="1"/>
  <c r="AB196" i="15" s="1"/>
  <c r="AC196" i="15" s="1"/>
  <c r="AD196" i="15" s="1"/>
  <c r="AE196" i="15" s="1"/>
  <c r="AS11" i="1"/>
  <c r="AU11" i="1" s="1"/>
  <c r="AU4" i="1"/>
  <c r="AL7" i="1"/>
  <c r="AT9" i="1"/>
  <c r="AU12" i="1"/>
  <c r="AM4" i="1"/>
  <c r="AN4" i="1" s="1"/>
  <c r="AL8" i="1"/>
  <c r="AS9" i="1"/>
  <c r="AM12" i="1"/>
  <c r="AN12" i="1" s="1"/>
  <c r="AN9" i="1"/>
  <c r="F320" i="1" s="1"/>
  <c r="H320" i="1" s="1"/>
  <c r="I320" i="1" s="1"/>
  <c r="J320" i="1" s="1"/>
  <c r="K320" i="1" s="1"/>
  <c r="L320" i="1" s="1"/>
  <c r="M320" i="1" s="1"/>
  <c r="N320" i="1" s="1"/>
  <c r="O320" i="1" s="1"/>
  <c r="P320" i="1" s="1"/>
  <c r="Q320" i="1" s="1"/>
  <c r="R320" i="1" s="1"/>
  <c r="S320" i="1" s="1"/>
  <c r="T320" i="1" s="1"/>
  <c r="U320" i="1" s="1"/>
  <c r="V320" i="1" s="1"/>
  <c r="W320" i="1" s="1"/>
  <c r="X320" i="1" s="1"/>
  <c r="Y320" i="1" s="1"/>
  <c r="Z320" i="1" s="1"/>
  <c r="AA320" i="1" s="1"/>
  <c r="AB320" i="1" s="1"/>
  <c r="AC320" i="1" s="1"/>
  <c r="AD320" i="1" s="1"/>
  <c r="AN10" i="1"/>
  <c r="F313" i="1" s="1"/>
  <c r="H313" i="1" s="1"/>
  <c r="I313" i="1" s="1"/>
  <c r="J313" i="1" s="1"/>
  <c r="K313" i="1" s="1"/>
  <c r="L313" i="1" s="1"/>
  <c r="M313" i="1" s="1"/>
  <c r="N313" i="1" s="1"/>
  <c r="O313" i="1" s="1"/>
  <c r="P313" i="1" s="1"/>
  <c r="Q313" i="1" s="1"/>
  <c r="R313" i="1" s="1"/>
  <c r="S313" i="1" s="1"/>
  <c r="T313" i="1" s="1"/>
  <c r="U313" i="1" s="1"/>
  <c r="V313" i="1" s="1"/>
  <c r="W313" i="1" s="1"/>
  <c r="X313" i="1" s="1"/>
  <c r="Y313" i="1" s="1"/>
  <c r="Z313" i="1" s="1"/>
  <c r="AA313" i="1" s="1"/>
  <c r="AB313" i="1" s="1"/>
  <c r="AC313" i="1" s="1"/>
  <c r="AD313" i="1" s="1"/>
  <c r="AM8" i="1"/>
  <c r="AM11" i="1"/>
  <c r="AN11" i="1" s="1"/>
  <c r="AL5" i="1"/>
  <c r="AN5" i="1" s="1"/>
  <c r="F222" i="1" s="1"/>
  <c r="H222" i="1" s="1"/>
  <c r="I222" i="1" s="1"/>
  <c r="J222" i="1" s="1"/>
  <c r="K222" i="1" s="1"/>
  <c r="L222" i="1" s="1"/>
  <c r="M222" i="1" s="1"/>
  <c r="N222" i="1" s="1"/>
  <c r="O222" i="1" s="1"/>
  <c r="P222" i="1" s="1"/>
  <c r="Q222" i="1" s="1"/>
  <c r="R222" i="1" s="1"/>
  <c r="S222" i="1" s="1"/>
  <c r="T222" i="1" s="1"/>
  <c r="U222" i="1" s="1"/>
  <c r="V222" i="1" s="1"/>
  <c r="W222" i="1" s="1"/>
  <c r="X222" i="1" s="1"/>
  <c r="Y222" i="1" s="1"/>
  <c r="Z222" i="1" s="1"/>
  <c r="AA222" i="1" s="1"/>
  <c r="AB222" i="1" s="1"/>
  <c r="AC222" i="1" s="1"/>
  <c r="AD222" i="1" s="1"/>
  <c r="AU7" i="1"/>
  <c r="AU5" i="1"/>
  <c r="AT6" i="1"/>
  <c r="AU6" i="1" s="1"/>
  <c r="AU8" i="1"/>
  <c r="AN6" i="1"/>
  <c r="F294" i="1" s="1"/>
  <c r="H294" i="1" s="1"/>
  <c r="I294" i="1" s="1"/>
  <c r="J294" i="1" s="1"/>
  <c r="K294" i="1" s="1"/>
  <c r="L294" i="1" s="1"/>
  <c r="M294" i="1" s="1"/>
  <c r="N294" i="1" s="1"/>
  <c r="O294" i="1" s="1"/>
  <c r="P294" i="1" s="1"/>
  <c r="Q294" i="1" s="1"/>
  <c r="R294" i="1" s="1"/>
  <c r="S294" i="1" s="1"/>
  <c r="T294" i="1" s="1"/>
  <c r="U294" i="1" s="1"/>
  <c r="V294" i="1" s="1"/>
  <c r="W294" i="1" s="1"/>
  <c r="X294" i="1" s="1"/>
  <c r="Y294" i="1" s="1"/>
  <c r="Z294" i="1" s="1"/>
  <c r="AA294" i="1" s="1"/>
  <c r="AB294" i="1" s="1"/>
  <c r="AC294" i="1" s="1"/>
  <c r="AD294" i="1" s="1"/>
  <c r="AM7" i="1"/>
  <c r="AU10" i="1"/>
  <c r="F289" i="1"/>
  <c r="H289" i="1" s="1"/>
  <c r="I289" i="1" s="1"/>
  <c r="J289" i="1" s="1"/>
  <c r="K289" i="1" s="1"/>
  <c r="L289" i="1" s="1"/>
  <c r="M289" i="1" s="1"/>
  <c r="N289" i="1" s="1"/>
  <c r="O289" i="1" s="1"/>
  <c r="P289" i="1" s="1"/>
  <c r="Q289" i="1" s="1"/>
  <c r="R289" i="1" s="1"/>
  <c r="S289" i="1" s="1"/>
  <c r="T289" i="1" s="1"/>
  <c r="U289" i="1" s="1"/>
  <c r="V289" i="1" s="1"/>
  <c r="W289" i="1" s="1"/>
  <c r="X289" i="1" s="1"/>
  <c r="Y289" i="1" s="1"/>
  <c r="Z289" i="1" s="1"/>
  <c r="AA289" i="1" s="1"/>
  <c r="AB289" i="1" s="1"/>
  <c r="AC289" i="1" s="1"/>
  <c r="AD289" i="1" s="1"/>
  <c r="F281" i="1"/>
  <c r="H281" i="1" s="1"/>
  <c r="I281" i="1" s="1"/>
  <c r="J281" i="1" s="1"/>
  <c r="K281" i="1" s="1"/>
  <c r="L281" i="1" s="1"/>
  <c r="M281" i="1" s="1"/>
  <c r="N281" i="1" s="1"/>
  <c r="O281" i="1" s="1"/>
  <c r="P281" i="1" s="1"/>
  <c r="Q281" i="1" s="1"/>
  <c r="R281" i="1" s="1"/>
  <c r="S281" i="1" s="1"/>
  <c r="T281" i="1" s="1"/>
  <c r="U281" i="1" s="1"/>
  <c r="V281" i="1" s="1"/>
  <c r="W281" i="1" s="1"/>
  <c r="X281" i="1" s="1"/>
  <c r="Y281" i="1" s="1"/>
  <c r="Z281" i="1" s="1"/>
  <c r="AA281" i="1" s="1"/>
  <c r="AB281" i="1" s="1"/>
  <c r="AC281" i="1" s="1"/>
  <c r="AD281" i="1" s="1"/>
  <c r="F218" i="1"/>
  <c r="H218" i="1" s="1"/>
  <c r="I218" i="1" s="1"/>
  <c r="J218" i="1" s="1"/>
  <c r="K218" i="1" s="1"/>
  <c r="L218" i="1" s="1"/>
  <c r="M218" i="1" s="1"/>
  <c r="N218" i="1" s="1"/>
  <c r="O218" i="1" s="1"/>
  <c r="P218" i="1" s="1"/>
  <c r="Q218" i="1" s="1"/>
  <c r="R218" i="1" s="1"/>
  <c r="S218" i="1" s="1"/>
  <c r="T218" i="1" s="1"/>
  <c r="U218" i="1" s="1"/>
  <c r="V218" i="1" s="1"/>
  <c r="W218" i="1" s="1"/>
  <c r="X218" i="1" s="1"/>
  <c r="Y218" i="1" s="1"/>
  <c r="Z218" i="1" s="1"/>
  <c r="AA218" i="1" s="1"/>
  <c r="AB218" i="1" s="1"/>
  <c r="AC218" i="1" s="1"/>
  <c r="AD218" i="1" s="1"/>
  <c r="F235" i="1"/>
  <c r="H235" i="1" s="1"/>
  <c r="I235" i="1" s="1"/>
  <c r="J235" i="1" s="1"/>
  <c r="K235" i="1" s="1"/>
  <c r="L235" i="1" s="1"/>
  <c r="M235" i="1" s="1"/>
  <c r="N235" i="1" s="1"/>
  <c r="O235" i="1" s="1"/>
  <c r="P235" i="1" s="1"/>
  <c r="Q235" i="1" s="1"/>
  <c r="R235" i="1" s="1"/>
  <c r="S235" i="1" s="1"/>
  <c r="T235" i="1" s="1"/>
  <c r="U235" i="1" s="1"/>
  <c r="V235" i="1" s="1"/>
  <c r="W235" i="1" s="1"/>
  <c r="X235" i="1" s="1"/>
  <c r="Y235" i="1" s="1"/>
  <c r="Z235" i="1" s="1"/>
  <c r="AA235" i="1" s="1"/>
  <c r="AB235" i="1" s="1"/>
  <c r="AC235" i="1" s="1"/>
  <c r="AD235" i="1" s="1"/>
  <c r="F173" i="1"/>
  <c r="H173" i="1" s="1"/>
  <c r="I173" i="1" s="1"/>
  <c r="J173" i="1" s="1"/>
  <c r="K173" i="1" s="1"/>
  <c r="L173" i="1" s="1"/>
  <c r="M173" i="1" s="1"/>
  <c r="N173" i="1" s="1"/>
  <c r="O173" i="1" s="1"/>
  <c r="P173" i="1" s="1"/>
  <c r="Q173" i="1" s="1"/>
  <c r="R173" i="1" s="1"/>
  <c r="S173" i="1" s="1"/>
  <c r="T173" i="1" s="1"/>
  <c r="U173" i="1" s="1"/>
  <c r="V173" i="1" s="1"/>
  <c r="W173" i="1" s="1"/>
  <c r="X173" i="1" s="1"/>
  <c r="Y173" i="1" s="1"/>
  <c r="Z173" i="1" s="1"/>
  <c r="AA173" i="1" s="1"/>
  <c r="AB173" i="1" s="1"/>
  <c r="AC173" i="1" s="1"/>
  <c r="AD173" i="1" s="1"/>
  <c r="F165" i="1"/>
  <c r="H165" i="1" s="1"/>
  <c r="I165" i="1" s="1"/>
  <c r="J165" i="1" s="1"/>
  <c r="K165" i="1" s="1"/>
  <c r="L165" i="1" s="1"/>
  <c r="M165" i="1" s="1"/>
  <c r="N165" i="1" s="1"/>
  <c r="O165" i="1" s="1"/>
  <c r="P165" i="1" s="1"/>
  <c r="Q165" i="1" s="1"/>
  <c r="R165" i="1" s="1"/>
  <c r="S165" i="1" s="1"/>
  <c r="T165" i="1" s="1"/>
  <c r="U165" i="1" s="1"/>
  <c r="V165" i="1" s="1"/>
  <c r="W165" i="1" s="1"/>
  <c r="X165" i="1" s="1"/>
  <c r="Y165" i="1" s="1"/>
  <c r="Z165" i="1" s="1"/>
  <c r="AA165" i="1" s="1"/>
  <c r="AB165" i="1" s="1"/>
  <c r="AC165" i="1" s="1"/>
  <c r="AD165" i="1" s="1"/>
  <c r="F94" i="1"/>
  <c r="H94" i="1" s="1"/>
  <c r="I94" i="1" s="1"/>
  <c r="J94" i="1" s="1"/>
  <c r="K94" i="1" s="1"/>
  <c r="L94" i="1" s="1"/>
  <c r="M94" i="1" s="1"/>
  <c r="N94" i="1" s="1"/>
  <c r="O94" i="1" s="1"/>
  <c r="P94" i="1" s="1"/>
  <c r="Q94" i="1" s="1"/>
  <c r="R94" i="1" s="1"/>
  <c r="S94" i="1" s="1"/>
  <c r="T94" i="1" s="1"/>
  <c r="U94" i="1" s="1"/>
  <c r="V94" i="1" s="1"/>
  <c r="W94" i="1" s="1"/>
  <c r="X94" i="1" s="1"/>
  <c r="Y94" i="1" s="1"/>
  <c r="Z94" i="1" s="1"/>
  <c r="AA94" i="1" s="1"/>
  <c r="AB94" i="1" s="1"/>
  <c r="AC94" i="1" s="1"/>
  <c r="AD94" i="1" s="1"/>
  <c r="F104" i="1"/>
  <c r="H104" i="1" s="1"/>
  <c r="I104" i="1" s="1"/>
  <c r="F102" i="1"/>
  <c r="H102" i="1" s="1"/>
  <c r="I102" i="1" s="1"/>
  <c r="J102" i="1" s="1"/>
  <c r="K102" i="1" s="1"/>
  <c r="L102" i="1" s="1"/>
  <c r="M102" i="1" s="1"/>
  <c r="N102" i="1" s="1"/>
  <c r="O102" i="1" s="1"/>
  <c r="P102" i="1" s="1"/>
  <c r="Q102" i="1" s="1"/>
  <c r="R102" i="1" s="1"/>
  <c r="S102" i="1" s="1"/>
  <c r="T102" i="1" s="1"/>
  <c r="U102" i="1" s="1"/>
  <c r="V102" i="1" s="1"/>
  <c r="W102" i="1" s="1"/>
  <c r="X102" i="1" s="1"/>
  <c r="Y102" i="1" s="1"/>
  <c r="Z102" i="1" s="1"/>
  <c r="AA102" i="1" s="1"/>
  <c r="AB102" i="1" s="1"/>
  <c r="AC102" i="1" s="1"/>
  <c r="AD102" i="1" s="1"/>
  <c r="F93" i="1"/>
  <c r="H93" i="1" s="1"/>
  <c r="I93" i="1" s="1"/>
  <c r="J93" i="1" s="1"/>
  <c r="K93" i="1" s="1"/>
  <c r="L93" i="1" s="1"/>
  <c r="M93" i="1" s="1"/>
  <c r="N93" i="1" s="1"/>
  <c r="O93" i="1" s="1"/>
  <c r="P93" i="1" s="1"/>
  <c r="Q93" i="1" s="1"/>
  <c r="R93" i="1" s="1"/>
  <c r="S93" i="1" s="1"/>
  <c r="T93" i="1" s="1"/>
  <c r="U93" i="1" s="1"/>
  <c r="V93" i="1" s="1"/>
  <c r="W93" i="1" s="1"/>
  <c r="X93" i="1" s="1"/>
  <c r="Y93" i="1" s="1"/>
  <c r="Z93" i="1" s="1"/>
  <c r="AA93" i="1" s="1"/>
  <c r="AB93" i="1" s="1"/>
  <c r="AC93" i="1" s="1"/>
  <c r="AD93" i="1" s="1"/>
  <c r="F36" i="1"/>
  <c r="H36" i="1" s="1"/>
  <c r="I36" i="1" s="1"/>
  <c r="J36" i="1" s="1"/>
  <c r="K36" i="1" s="1"/>
  <c r="L36" i="1" s="1"/>
  <c r="M36" i="1" s="1"/>
  <c r="N36" i="1" s="1"/>
  <c r="O36" i="1" s="1"/>
  <c r="P36" i="1" s="1"/>
  <c r="Q36" i="1" s="1"/>
  <c r="R36" i="1" s="1"/>
  <c r="S36" i="1" s="1"/>
  <c r="T36" i="1" s="1"/>
  <c r="U36" i="1" s="1"/>
  <c r="V36" i="1" s="1"/>
  <c r="W36" i="1" s="1"/>
  <c r="X36" i="1" s="1"/>
  <c r="Y36" i="1" s="1"/>
  <c r="Z36" i="1" s="1"/>
  <c r="AA36" i="1" s="1"/>
  <c r="AB36" i="1" s="1"/>
  <c r="AC36" i="1" s="1"/>
  <c r="AD36" i="1" s="1"/>
  <c r="F75" i="1"/>
  <c r="H75" i="1" s="1"/>
  <c r="I75" i="1" s="1"/>
  <c r="J75" i="1" s="1"/>
  <c r="K75" i="1" s="1"/>
  <c r="L75" i="1" s="1"/>
  <c r="M75" i="1" s="1"/>
  <c r="N75" i="1" s="1"/>
  <c r="O75" i="1" s="1"/>
  <c r="P75" i="1" s="1"/>
  <c r="Q75" i="1" s="1"/>
  <c r="R75" i="1" s="1"/>
  <c r="S75" i="1" s="1"/>
  <c r="T75" i="1" s="1"/>
  <c r="U75" i="1" s="1"/>
  <c r="V75" i="1" s="1"/>
  <c r="W75" i="1" s="1"/>
  <c r="X75" i="1" s="1"/>
  <c r="Y75" i="1" s="1"/>
  <c r="Z75" i="1" s="1"/>
  <c r="AA75" i="1" s="1"/>
  <c r="AB75" i="1" s="1"/>
  <c r="AC75" i="1" s="1"/>
  <c r="AD75" i="1" s="1"/>
  <c r="F71" i="1"/>
  <c r="H71" i="1" s="1"/>
  <c r="I71" i="1" s="1"/>
  <c r="J71" i="1" s="1"/>
  <c r="K71" i="1" s="1"/>
  <c r="L71" i="1" s="1"/>
  <c r="M71" i="1" s="1"/>
  <c r="N71" i="1" s="1"/>
  <c r="O71" i="1" s="1"/>
  <c r="P71" i="1" s="1"/>
  <c r="Q71" i="1" s="1"/>
  <c r="R71" i="1" s="1"/>
  <c r="S71" i="1" s="1"/>
  <c r="T71" i="1" s="1"/>
  <c r="U71" i="1" s="1"/>
  <c r="V71" i="1" s="1"/>
  <c r="W71" i="1" s="1"/>
  <c r="X71" i="1" s="1"/>
  <c r="Y71" i="1" s="1"/>
  <c r="Z71" i="1" s="1"/>
  <c r="AA71" i="1" s="1"/>
  <c r="AB71" i="1" s="1"/>
  <c r="AC71" i="1" s="1"/>
  <c r="AD71" i="1" s="1"/>
  <c r="F4" i="1"/>
  <c r="F10" i="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F286" i="1"/>
  <c r="H286" i="1" s="1"/>
  <c r="I286" i="1" s="1"/>
  <c r="J286" i="1" s="1"/>
  <c r="K286" i="1" s="1"/>
  <c r="L286" i="1" s="1"/>
  <c r="M286" i="1" s="1"/>
  <c r="N286" i="1" s="1"/>
  <c r="O286" i="1" s="1"/>
  <c r="P286" i="1" s="1"/>
  <c r="Q286" i="1" s="1"/>
  <c r="R286" i="1" s="1"/>
  <c r="S286" i="1" s="1"/>
  <c r="T286" i="1" s="1"/>
  <c r="U286" i="1" s="1"/>
  <c r="V286" i="1" s="1"/>
  <c r="W286" i="1" s="1"/>
  <c r="X286" i="1" s="1"/>
  <c r="Y286" i="1" s="1"/>
  <c r="Z286" i="1" s="1"/>
  <c r="AA286" i="1" s="1"/>
  <c r="AB286" i="1" s="1"/>
  <c r="AC286" i="1" s="1"/>
  <c r="AD286" i="1" s="1"/>
  <c r="C75" i="5"/>
  <c r="F9" i="1" l="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F114" i="1"/>
  <c r="H114" i="1" s="1"/>
  <c r="I114" i="1" s="1"/>
  <c r="J114" i="1" s="1"/>
  <c r="K114" i="1" s="1"/>
  <c r="L114" i="1" s="1"/>
  <c r="M114" i="1" s="1"/>
  <c r="N114" i="1" s="1"/>
  <c r="O114" i="1" s="1"/>
  <c r="P114" i="1" s="1"/>
  <c r="Q114" i="1" s="1"/>
  <c r="R114" i="1" s="1"/>
  <c r="S114" i="1" s="1"/>
  <c r="T114" i="1" s="1"/>
  <c r="U114" i="1" s="1"/>
  <c r="V114" i="1" s="1"/>
  <c r="W114" i="1" s="1"/>
  <c r="X114" i="1" s="1"/>
  <c r="Y114" i="1" s="1"/>
  <c r="Z114" i="1" s="1"/>
  <c r="AA114" i="1" s="1"/>
  <c r="AB114" i="1" s="1"/>
  <c r="AC114" i="1" s="1"/>
  <c r="AD114" i="1" s="1"/>
  <c r="F63" i="1"/>
  <c r="H63" i="1" s="1"/>
  <c r="I63" i="1" s="1"/>
  <c r="J63" i="1" s="1"/>
  <c r="K63" i="1" s="1"/>
  <c r="L63" i="1" s="1"/>
  <c r="M63" i="1" s="1"/>
  <c r="N63" i="1" s="1"/>
  <c r="O63" i="1" s="1"/>
  <c r="P63" i="1" s="1"/>
  <c r="Q63" i="1" s="1"/>
  <c r="R63" i="1" s="1"/>
  <c r="S63" i="1" s="1"/>
  <c r="T63" i="1" s="1"/>
  <c r="U63" i="1" s="1"/>
  <c r="V63" i="1" s="1"/>
  <c r="W63" i="1" s="1"/>
  <c r="X63" i="1" s="1"/>
  <c r="Y63" i="1" s="1"/>
  <c r="Z63" i="1" s="1"/>
  <c r="AA63" i="1" s="1"/>
  <c r="AB63" i="1" s="1"/>
  <c r="AC63" i="1" s="1"/>
  <c r="AD63" i="1" s="1"/>
  <c r="F213" i="1"/>
  <c r="H213" i="1" s="1"/>
  <c r="I213" i="1" s="1"/>
  <c r="J213" i="1" s="1"/>
  <c r="K213" i="1" s="1"/>
  <c r="L213" i="1" s="1"/>
  <c r="M213" i="1" s="1"/>
  <c r="N213" i="1" s="1"/>
  <c r="O213" i="1" s="1"/>
  <c r="P213" i="1" s="1"/>
  <c r="Q213" i="1" s="1"/>
  <c r="R213" i="1" s="1"/>
  <c r="S213" i="1" s="1"/>
  <c r="T213" i="1" s="1"/>
  <c r="U213" i="1" s="1"/>
  <c r="V213" i="1" s="1"/>
  <c r="W213" i="1" s="1"/>
  <c r="X213" i="1" s="1"/>
  <c r="Y213" i="1" s="1"/>
  <c r="Z213" i="1" s="1"/>
  <c r="AA213" i="1" s="1"/>
  <c r="AB213" i="1" s="1"/>
  <c r="AC213" i="1" s="1"/>
  <c r="AD213" i="1" s="1"/>
  <c r="F180" i="1"/>
  <c r="H180" i="1" s="1"/>
  <c r="I180" i="1" s="1"/>
  <c r="J180" i="1" s="1"/>
  <c r="K180" i="1" s="1"/>
  <c r="L180" i="1" s="1"/>
  <c r="M180" i="1" s="1"/>
  <c r="N180" i="1" s="1"/>
  <c r="O180" i="1" s="1"/>
  <c r="P180" i="1" s="1"/>
  <c r="Q180" i="1" s="1"/>
  <c r="R180" i="1" s="1"/>
  <c r="S180" i="1" s="1"/>
  <c r="T180" i="1" s="1"/>
  <c r="U180" i="1" s="1"/>
  <c r="V180" i="1" s="1"/>
  <c r="W180" i="1" s="1"/>
  <c r="X180" i="1" s="1"/>
  <c r="Y180" i="1" s="1"/>
  <c r="Z180" i="1" s="1"/>
  <c r="AA180" i="1" s="1"/>
  <c r="AB180" i="1" s="1"/>
  <c r="AC180" i="1" s="1"/>
  <c r="AD180" i="1" s="1"/>
  <c r="F181" i="1"/>
  <c r="H181" i="1" s="1"/>
  <c r="I181" i="1" s="1"/>
  <c r="J181" i="1" s="1"/>
  <c r="K181" i="1" s="1"/>
  <c r="L181" i="1" s="1"/>
  <c r="M181" i="1" s="1"/>
  <c r="N181" i="1" s="1"/>
  <c r="O181" i="1" s="1"/>
  <c r="P181" i="1" s="1"/>
  <c r="Q181" i="1" s="1"/>
  <c r="R181" i="1" s="1"/>
  <c r="S181" i="1" s="1"/>
  <c r="T181" i="1" s="1"/>
  <c r="U181" i="1" s="1"/>
  <c r="V181" i="1" s="1"/>
  <c r="W181" i="1" s="1"/>
  <c r="X181" i="1" s="1"/>
  <c r="Y181" i="1" s="1"/>
  <c r="Z181" i="1" s="1"/>
  <c r="AA181" i="1" s="1"/>
  <c r="AB181" i="1" s="1"/>
  <c r="AC181" i="1" s="1"/>
  <c r="AD181" i="1" s="1"/>
  <c r="F188" i="1"/>
  <c r="H188" i="1" s="1"/>
  <c r="I188" i="1" s="1"/>
  <c r="J188" i="1" s="1"/>
  <c r="K188" i="1" s="1"/>
  <c r="L188" i="1" s="1"/>
  <c r="M188" i="1" s="1"/>
  <c r="N188" i="1" s="1"/>
  <c r="O188" i="1" s="1"/>
  <c r="P188" i="1" s="1"/>
  <c r="Q188" i="1" s="1"/>
  <c r="R188" i="1" s="1"/>
  <c r="S188" i="1" s="1"/>
  <c r="T188" i="1" s="1"/>
  <c r="U188" i="1" s="1"/>
  <c r="V188" i="1" s="1"/>
  <c r="W188" i="1" s="1"/>
  <c r="X188" i="1" s="1"/>
  <c r="Y188" i="1" s="1"/>
  <c r="Z188" i="1" s="1"/>
  <c r="AA188" i="1" s="1"/>
  <c r="AB188" i="1" s="1"/>
  <c r="AC188" i="1" s="1"/>
  <c r="AD188" i="1" s="1"/>
  <c r="F55" i="1"/>
  <c r="H55" i="1" s="1"/>
  <c r="I55" i="1" s="1"/>
  <c r="J55" i="1" s="1"/>
  <c r="K55" i="1" s="1"/>
  <c r="L55" i="1" s="1"/>
  <c r="M55" i="1" s="1"/>
  <c r="N55" i="1" s="1"/>
  <c r="O55" i="1" s="1"/>
  <c r="P55" i="1" s="1"/>
  <c r="Q55" i="1" s="1"/>
  <c r="R55" i="1" s="1"/>
  <c r="S55" i="1" s="1"/>
  <c r="T55" i="1" s="1"/>
  <c r="U55" i="1" s="1"/>
  <c r="V55" i="1" s="1"/>
  <c r="W55" i="1" s="1"/>
  <c r="X55" i="1" s="1"/>
  <c r="Y55" i="1" s="1"/>
  <c r="Z55" i="1" s="1"/>
  <c r="AA55" i="1" s="1"/>
  <c r="AB55" i="1" s="1"/>
  <c r="AC55" i="1" s="1"/>
  <c r="AD55" i="1" s="1"/>
  <c r="F306" i="1"/>
  <c r="H306" i="1" s="1"/>
  <c r="I306" i="1" s="1"/>
  <c r="J306" i="1" s="1"/>
  <c r="K306" i="1" s="1"/>
  <c r="L306" i="1" s="1"/>
  <c r="M306" i="1" s="1"/>
  <c r="N306" i="1" s="1"/>
  <c r="O306" i="1" s="1"/>
  <c r="P306" i="1" s="1"/>
  <c r="Q306" i="1" s="1"/>
  <c r="R306" i="1" s="1"/>
  <c r="S306" i="1" s="1"/>
  <c r="T306" i="1" s="1"/>
  <c r="U306" i="1" s="1"/>
  <c r="V306" i="1" s="1"/>
  <c r="W306" i="1" s="1"/>
  <c r="X306" i="1" s="1"/>
  <c r="Y306" i="1" s="1"/>
  <c r="Z306" i="1" s="1"/>
  <c r="AA306" i="1" s="1"/>
  <c r="AB306" i="1" s="1"/>
  <c r="AC306" i="1" s="1"/>
  <c r="AD306" i="1" s="1"/>
  <c r="F240" i="1"/>
  <c r="H240" i="1" s="1"/>
  <c r="I240" i="1" s="1"/>
  <c r="J240" i="1" s="1"/>
  <c r="K240" i="1" s="1"/>
  <c r="L240" i="1" s="1"/>
  <c r="M240" i="1" s="1"/>
  <c r="N240" i="1" s="1"/>
  <c r="O240" i="1" s="1"/>
  <c r="P240" i="1" s="1"/>
  <c r="Q240" i="1" s="1"/>
  <c r="R240" i="1" s="1"/>
  <c r="S240" i="1" s="1"/>
  <c r="T240" i="1" s="1"/>
  <c r="U240" i="1" s="1"/>
  <c r="V240" i="1" s="1"/>
  <c r="W240" i="1" s="1"/>
  <c r="X240" i="1" s="1"/>
  <c r="Y240" i="1" s="1"/>
  <c r="Z240" i="1" s="1"/>
  <c r="AA240" i="1" s="1"/>
  <c r="AB240" i="1" s="1"/>
  <c r="AC240" i="1" s="1"/>
  <c r="AD240" i="1" s="1"/>
  <c r="F37" i="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F271" i="1"/>
  <c r="H271" i="1" s="1"/>
  <c r="I271" i="1" s="1"/>
  <c r="J271" i="1" s="1"/>
  <c r="K271" i="1" s="1"/>
  <c r="L271" i="1" s="1"/>
  <c r="M271" i="1" s="1"/>
  <c r="N271" i="1" s="1"/>
  <c r="O271" i="1" s="1"/>
  <c r="P271" i="1" s="1"/>
  <c r="Q271" i="1" s="1"/>
  <c r="R271" i="1" s="1"/>
  <c r="S271" i="1" s="1"/>
  <c r="T271" i="1" s="1"/>
  <c r="U271" i="1" s="1"/>
  <c r="V271" i="1" s="1"/>
  <c r="W271" i="1" s="1"/>
  <c r="X271" i="1" s="1"/>
  <c r="Y271" i="1" s="1"/>
  <c r="Z271" i="1" s="1"/>
  <c r="AA271" i="1" s="1"/>
  <c r="AB271" i="1" s="1"/>
  <c r="AC271" i="1" s="1"/>
  <c r="AD271" i="1" s="1"/>
  <c r="F219" i="1"/>
  <c r="H219" i="1" s="1"/>
  <c r="I219" i="1" s="1"/>
  <c r="J219" i="1" s="1"/>
  <c r="K219" i="1" s="1"/>
  <c r="L219" i="1" s="1"/>
  <c r="M219" i="1" s="1"/>
  <c r="N219" i="1" s="1"/>
  <c r="O219" i="1" s="1"/>
  <c r="P219" i="1" s="1"/>
  <c r="Q219" i="1" s="1"/>
  <c r="R219" i="1" s="1"/>
  <c r="S219" i="1" s="1"/>
  <c r="T219" i="1" s="1"/>
  <c r="U219" i="1" s="1"/>
  <c r="V219" i="1" s="1"/>
  <c r="W219" i="1" s="1"/>
  <c r="X219" i="1" s="1"/>
  <c r="Y219" i="1" s="1"/>
  <c r="Z219" i="1" s="1"/>
  <c r="AA219" i="1" s="1"/>
  <c r="AB219" i="1" s="1"/>
  <c r="AC219" i="1" s="1"/>
  <c r="AD219" i="1" s="1"/>
  <c r="F186" i="1"/>
  <c r="H186" i="1" s="1"/>
  <c r="I186" i="1" s="1"/>
  <c r="J186" i="1" s="1"/>
  <c r="K186" i="1" s="1"/>
  <c r="L186" i="1" s="1"/>
  <c r="M186" i="1" s="1"/>
  <c r="N186" i="1" s="1"/>
  <c r="O186" i="1" s="1"/>
  <c r="P186" i="1" s="1"/>
  <c r="Q186" i="1" s="1"/>
  <c r="R186" i="1" s="1"/>
  <c r="S186" i="1" s="1"/>
  <c r="T186" i="1" s="1"/>
  <c r="U186" i="1" s="1"/>
  <c r="V186" i="1" s="1"/>
  <c r="W186" i="1" s="1"/>
  <c r="X186" i="1" s="1"/>
  <c r="Y186" i="1" s="1"/>
  <c r="Z186" i="1" s="1"/>
  <c r="AA186" i="1" s="1"/>
  <c r="AB186" i="1" s="1"/>
  <c r="AC186" i="1" s="1"/>
  <c r="AD186" i="1" s="1"/>
  <c r="F147" i="1"/>
  <c r="H147" i="1" s="1"/>
  <c r="I147" i="1" s="1"/>
  <c r="J147" i="1" s="1"/>
  <c r="K147" i="1" s="1"/>
  <c r="L147" i="1" s="1"/>
  <c r="M147" i="1" s="1"/>
  <c r="N147" i="1" s="1"/>
  <c r="O147" i="1" s="1"/>
  <c r="P147" i="1" s="1"/>
  <c r="Q147" i="1" s="1"/>
  <c r="R147" i="1" s="1"/>
  <c r="S147" i="1" s="1"/>
  <c r="T147" i="1" s="1"/>
  <c r="U147" i="1" s="1"/>
  <c r="V147" i="1" s="1"/>
  <c r="W147" i="1" s="1"/>
  <c r="X147" i="1" s="1"/>
  <c r="Y147" i="1" s="1"/>
  <c r="Z147" i="1" s="1"/>
  <c r="AA147" i="1" s="1"/>
  <c r="AB147" i="1" s="1"/>
  <c r="AC147" i="1" s="1"/>
  <c r="AD147" i="1" s="1"/>
  <c r="F122" i="1"/>
  <c r="H122" i="1" s="1"/>
  <c r="I122" i="1" s="1"/>
  <c r="J122" i="1" s="1"/>
  <c r="K122" i="1" s="1"/>
  <c r="L122" i="1" s="1"/>
  <c r="M122" i="1" s="1"/>
  <c r="N122" i="1" s="1"/>
  <c r="O122" i="1" s="1"/>
  <c r="P122" i="1" s="1"/>
  <c r="Q122" i="1" s="1"/>
  <c r="R122" i="1" s="1"/>
  <c r="S122" i="1" s="1"/>
  <c r="T122" i="1" s="1"/>
  <c r="U122" i="1" s="1"/>
  <c r="V122" i="1" s="1"/>
  <c r="W122" i="1" s="1"/>
  <c r="X122" i="1" s="1"/>
  <c r="Y122" i="1" s="1"/>
  <c r="Z122" i="1" s="1"/>
  <c r="AA122" i="1" s="1"/>
  <c r="AB122" i="1" s="1"/>
  <c r="AC122" i="1" s="1"/>
  <c r="AD122" i="1" s="1"/>
  <c r="F70" i="1"/>
  <c r="H70" i="1" s="1"/>
  <c r="I70" i="1" s="1"/>
  <c r="J70" i="1" s="1"/>
  <c r="K70" i="1" s="1"/>
  <c r="L70" i="1" s="1"/>
  <c r="M70" i="1" s="1"/>
  <c r="N70" i="1" s="1"/>
  <c r="O70" i="1" s="1"/>
  <c r="P70" i="1" s="1"/>
  <c r="Q70" i="1" s="1"/>
  <c r="R70" i="1" s="1"/>
  <c r="S70" i="1" s="1"/>
  <c r="T70" i="1" s="1"/>
  <c r="U70" i="1" s="1"/>
  <c r="V70" i="1" s="1"/>
  <c r="W70" i="1" s="1"/>
  <c r="X70" i="1" s="1"/>
  <c r="Y70" i="1" s="1"/>
  <c r="Z70" i="1" s="1"/>
  <c r="AA70" i="1" s="1"/>
  <c r="AB70" i="1" s="1"/>
  <c r="AC70" i="1" s="1"/>
  <c r="AD70" i="1" s="1"/>
  <c r="F225" i="1"/>
  <c r="H225" i="1" s="1"/>
  <c r="I225" i="1" s="1"/>
  <c r="J225" i="1" s="1"/>
  <c r="K225" i="1" s="1"/>
  <c r="L225" i="1" s="1"/>
  <c r="M225" i="1" s="1"/>
  <c r="N225" i="1" s="1"/>
  <c r="O225" i="1" s="1"/>
  <c r="P225" i="1" s="1"/>
  <c r="Q225" i="1" s="1"/>
  <c r="R225" i="1" s="1"/>
  <c r="S225" i="1" s="1"/>
  <c r="T225" i="1" s="1"/>
  <c r="U225" i="1" s="1"/>
  <c r="V225" i="1" s="1"/>
  <c r="W225" i="1" s="1"/>
  <c r="X225" i="1" s="1"/>
  <c r="Y225" i="1" s="1"/>
  <c r="Z225" i="1" s="1"/>
  <c r="AA225" i="1" s="1"/>
  <c r="AB225" i="1" s="1"/>
  <c r="AC225" i="1" s="1"/>
  <c r="AD225" i="1" s="1"/>
  <c r="F151" i="1"/>
  <c r="H151" i="1" s="1"/>
  <c r="I151" i="1" s="1"/>
  <c r="J151" i="1" s="1"/>
  <c r="K151" i="1" s="1"/>
  <c r="L151" i="1" s="1"/>
  <c r="M151" i="1" s="1"/>
  <c r="N151" i="1" s="1"/>
  <c r="O151" i="1" s="1"/>
  <c r="P151" i="1" s="1"/>
  <c r="Q151" i="1" s="1"/>
  <c r="R151" i="1" s="1"/>
  <c r="S151" i="1" s="1"/>
  <c r="T151" i="1" s="1"/>
  <c r="U151" i="1" s="1"/>
  <c r="V151" i="1" s="1"/>
  <c r="W151" i="1" s="1"/>
  <c r="X151" i="1" s="1"/>
  <c r="Y151" i="1" s="1"/>
  <c r="Z151" i="1" s="1"/>
  <c r="AA151" i="1" s="1"/>
  <c r="AB151" i="1" s="1"/>
  <c r="AC151" i="1" s="1"/>
  <c r="AD151" i="1" s="1"/>
  <c r="F278" i="1"/>
  <c r="H278" i="1" s="1"/>
  <c r="I278" i="1" s="1"/>
  <c r="J278" i="1" s="1"/>
  <c r="K278" i="1" s="1"/>
  <c r="L278" i="1" s="1"/>
  <c r="M278" i="1" s="1"/>
  <c r="N278" i="1" s="1"/>
  <c r="O278" i="1" s="1"/>
  <c r="P278" i="1" s="1"/>
  <c r="Q278" i="1" s="1"/>
  <c r="R278" i="1" s="1"/>
  <c r="S278" i="1" s="1"/>
  <c r="T278" i="1" s="1"/>
  <c r="U278" i="1" s="1"/>
  <c r="V278" i="1" s="1"/>
  <c r="W278" i="1" s="1"/>
  <c r="X278" i="1" s="1"/>
  <c r="Y278" i="1" s="1"/>
  <c r="Z278" i="1" s="1"/>
  <c r="AA278" i="1" s="1"/>
  <c r="AB278" i="1" s="1"/>
  <c r="AC278" i="1" s="1"/>
  <c r="AD278" i="1" s="1"/>
  <c r="F256" i="1"/>
  <c r="H256" i="1" s="1"/>
  <c r="I256" i="1" s="1"/>
  <c r="J256" i="1" s="1"/>
  <c r="K256" i="1" s="1"/>
  <c r="L256" i="1" s="1"/>
  <c r="M256" i="1" s="1"/>
  <c r="N256" i="1" s="1"/>
  <c r="O256" i="1" s="1"/>
  <c r="P256" i="1" s="1"/>
  <c r="Q256" i="1" s="1"/>
  <c r="R256" i="1" s="1"/>
  <c r="S256" i="1" s="1"/>
  <c r="T256" i="1" s="1"/>
  <c r="U256" i="1" s="1"/>
  <c r="V256" i="1" s="1"/>
  <c r="W256" i="1" s="1"/>
  <c r="X256" i="1" s="1"/>
  <c r="Y256" i="1" s="1"/>
  <c r="Z256" i="1" s="1"/>
  <c r="AA256" i="1" s="1"/>
  <c r="AB256" i="1" s="1"/>
  <c r="AC256" i="1" s="1"/>
  <c r="AD256" i="1" s="1"/>
  <c r="F138" i="1"/>
  <c r="H138" i="1" s="1"/>
  <c r="I138" i="1" s="1"/>
  <c r="J138" i="1" s="1"/>
  <c r="K138" i="1" s="1"/>
  <c r="L138" i="1" s="1"/>
  <c r="M138" i="1" s="1"/>
  <c r="N138" i="1" s="1"/>
  <c r="O138" i="1" s="1"/>
  <c r="P138" i="1" s="1"/>
  <c r="Q138" i="1" s="1"/>
  <c r="R138" i="1" s="1"/>
  <c r="S138" i="1" s="1"/>
  <c r="T138" i="1" s="1"/>
  <c r="U138" i="1" s="1"/>
  <c r="V138" i="1" s="1"/>
  <c r="W138" i="1" s="1"/>
  <c r="X138" i="1" s="1"/>
  <c r="Y138" i="1" s="1"/>
  <c r="Z138" i="1" s="1"/>
  <c r="AA138" i="1" s="1"/>
  <c r="AB138" i="1" s="1"/>
  <c r="AC138" i="1" s="1"/>
  <c r="AD138" i="1" s="1"/>
  <c r="F51" i="1"/>
  <c r="H51" i="1" s="1"/>
  <c r="I51" i="1" s="1"/>
  <c r="J51" i="1" s="1"/>
  <c r="K51" i="1" s="1"/>
  <c r="L51" i="1" s="1"/>
  <c r="M51" i="1" s="1"/>
  <c r="N51" i="1" s="1"/>
  <c r="O51" i="1" s="1"/>
  <c r="P51" i="1" s="1"/>
  <c r="Q51" i="1" s="1"/>
  <c r="R51" i="1" s="1"/>
  <c r="S51" i="1" s="1"/>
  <c r="T51" i="1" s="1"/>
  <c r="U51" i="1" s="1"/>
  <c r="V51" i="1" s="1"/>
  <c r="W51" i="1" s="1"/>
  <c r="X51" i="1" s="1"/>
  <c r="Y51" i="1" s="1"/>
  <c r="Z51" i="1" s="1"/>
  <c r="AA51" i="1" s="1"/>
  <c r="AB51" i="1" s="1"/>
  <c r="AC51" i="1" s="1"/>
  <c r="AD51" i="1" s="1"/>
  <c r="F20" i="1"/>
  <c r="H20" i="1" s="1"/>
  <c r="I20" i="1" s="1"/>
  <c r="J20" i="1" s="1"/>
  <c r="K20" i="1" s="1"/>
  <c r="L20" i="1" s="1"/>
  <c r="M20" i="1" s="1"/>
  <c r="N20" i="1" s="1"/>
  <c r="O20" i="1" s="1"/>
  <c r="P20" i="1" s="1"/>
  <c r="Q20" i="1" s="1"/>
  <c r="R20" i="1" s="1"/>
  <c r="S20" i="1" s="1"/>
  <c r="T20" i="1" s="1"/>
  <c r="U20" i="1" s="1"/>
  <c r="V20" i="1" s="1"/>
  <c r="W20" i="1" s="1"/>
  <c r="X20" i="1" s="1"/>
  <c r="Y20" i="1" s="1"/>
  <c r="Z20" i="1" s="1"/>
  <c r="AA20" i="1" s="1"/>
  <c r="AB20" i="1" s="1"/>
  <c r="AC20" i="1" s="1"/>
  <c r="AD20" i="1" s="1"/>
  <c r="F216" i="1"/>
  <c r="H216" i="1" s="1"/>
  <c r="I216" i="1" s="1"/>
  <c r="J216" i="1" s="1"/>
  <c r="K216" i="1" s="1"/>
  <c r="L216" i="1" s="1"/>
  <c r="M216" i="1" s="1"/>
  <c r="N216" i="1" s="1"/>
  <c r="O216" i="1" s="1"/>
  <c r="P216" i="1" s="1"/>
  <c r="Q216" i="1" s="1"/>
  <c r="R216" i="1" s="1"/>
  <c r="S216" i="1" s="1"/>
  <c r="T216" i="1" s="1"/>
  <c r="U216" i="1" s="1"/>
  <c r="V216" i="1" s="1"/>
  <c r="W216" i="1" s="1"/>
  <c r="X216" i="1" s="1"/>
  <c r="Y216" i="1" s="1"/>
  <c r="Z216" i="1" s="1"/>
  <c r="AA216" i="1" s="1"/>
  <c r="AB216" i="1" s="1"/>
  <c r="AC216" i="1" s="1"/>
  <c r="AD216" i="1" s="1"/>
  <c r="F130" i="1"/>
  <c r="H130" i="1" s="1"/>
  <c r="I130" i="1" s="1"/>
  <c r="J130" i="1" s="1"/>
  <c r="K130" i="1" s="1"/>
  <c r="L130" i="1" s="1"/>
  <c r="M130" i="1" s="1"/>
  <c r="N130" i="1" s="1"/>
  <c r="O130" i="1" s="1"/>
  <c r="P130" i="1" s="1"/>
  <c r="Q130" i="1" s="1"/>
  <c r="R130" i="1" s="1"/>
  <c r="S130" i="1" s="1"/>
  <c r="T130" i="1" s="1"/>
  <c r="U130" i="1" s="1"/>
  <c r="V130" i="1" s="1"/>
  <c r="W130" i="1" s="1"/>
  <c r="X130" i="1" s="1"/>
  <c r="Y130" i="1" s="1"/>
  <c r="Z130" i="1" s="1"/>
  <c r="AA130" i="1" s="1"/>
  <c r="AB130" i="1" s="1"/>
  <c r="AC130" i="1" s="1"/>
  <c r="AD130" i="1" s="1"/>
  <c r="F32" i="1"/>
  <c r="H32" i="1" s="1"/>
  <c r="I32" i="1" s="1"/>
  <c r="J32" i="1" s="1"/>
  <c r="K32" i="1" s="1"/>
  <c r="L32" i="1" s="1"/>
  <c r="M32" i="1" s="1"/>
  <c r="N32" i="1" s="1"/>
  <c r="O32" i="1" s="1"/>
  <c r="P32" i="1" s="1"/>
  <c r="Q32" i="1" s="1"/>
  <c r="R32" i="1" s="1"/>
  <c r="S32" i="1" s="1"/>
  <c r="T32" i="1" s="1"/>
  <c r="U32" i="1" s="1"/>
  <c r="V32" i="1" s="1"/>
  <c r="W32" i="1" s="1"/>
  <c r="X32" i="1" s="1"/>
  <c r="Y32" i="1" s="1"/>
  <c r="Z32" i="1" s="1"/>
  <c r="AA32" i="1" s="1"/>
  <c r="AB32" i="1" s="1"/>
  <c r="AC32" i="1" s="1"/>
  <c r="AD32" i="1" s="1"/>
  <c r="F299" i="1"/>
  <c r="H299" i="1" s="1"/>
  <c r="I299" i="1" s="1"/>
  <c r="J299" i="1" s="1"/>
  <c r="K299" i="1" s="1"/>
  <c r="L299" i="1" s="1"/>
  <c r="M299" i="1" s="1"/>
  <c r="N299" i="1" s="1"/>
  <c r="O299" i="1" s="1"/>
  <c r="P299" i="1" s="1"/>
  <c r="Q299" i="1" s="1"/>
  <c r="R299" i="1" s="1"/>
  <c r="S299" i="1" s="1"/>
  <c r="T299" i="1" s="1"/>
  <c r="U299" i="1" s="1"/>
  <c r="V299" i="1" s="1"/>
  <c r="W299" i="1" s="1"/>
  <c r="X299" i="1" s="1"/>
  <c r="Y299" i="1" s="1"/>
  <c r="Z299" i="1" s="1"/>
  <c r="AA299" i="1" s="1"/>
  <c r="AB299" i="1" s="1"/>
  <c r="AC299" i="1" s="1"/>
  <c r="AD299" i="1" s="1"/>
  <c r="F194" i="1"/>
  <c r="H194" i="1" s="1"/>
  <c r="I194" i="1" s="1"/>
  <c r="J194" i="1" s="1"/>
  <c r="K194" i="1" s="1"/>
  <c r="L194" i="1" s="1"/>
  <c r="M194" i="1" s="1"/>
  <c r="N194" i="1" s="1"/>
  <c r="O194" i="1" s="1"/>
  <c r="P194" i="1" s="1"/>
  <c r="Q194" i="1" s="1"/>
  <c r="R194" i="1" s="1"/>
  <c r="S194" i="1" s="1"/>
  <c r="T194" i="1" s="1"/>
  <c r="U194" i="1" s="1"/>
  <c r="V194" i="1" s="1"/>
  <c r="W194" i="1" s="1"/>
  <c r="X194" i="1" s="1"/>
  <c r="Y194" i="1" s="1"/>
  <c r="Z194" i="1" s="1"/>
  <c r="AA194" i="1" s="1"/>
  <c r="AB194" i="1" s="1"/>
  <c r="AC194" i="1" s="1"/>
  <c r="AD194" i="1" s="1"/>
  <c r="F52" i="1"/>
  <c r="H52" i="1" s="1"/>
  <c r="I52" i="1" s="1"/>
  <c r="J52" i="1" s="1"/>
  <c r="K52" i="1" s="1"/>
  <c r="L52" i="1" s="1"/>
  <c r="M52" i="1" s="1"/>
  <c r="N52" i="1" s="1"/>
  <c r="O52" i="1" s="1"/>
  <c r="P52" i="1" s="1"/>
  <c r="Q52" i="1" s="1"/>
  <c r="R52" i="1" s="1"/>
  <c r="S52" i="1" s="1"/>
  <c r="T52" i="1" s="1"/>
  <c r="U52" i="1" s="1"/>
  <c r="V52" i="1" s="1"/>
  <c r="W52" i="1" s="1"/>
  <c r="X52" i="1" s="1"/>
  <c r="Y52" i="1" s="1"/>
  <c r="Z52" i="1" s="1"/>
  <c r="AA52" i="1" s="1"/>
  <c r="AB52" i="1" s="1"/>
  <c r="AC52" i="1" s="1"/>
  <c r="AD52" i="1" s="1"/>
  <c r="F16" i="1"/>
  <c r="H16" i="1" s="1"/>
  <c r="I16" i="1" s="1"/>
  <c r="J16" i="1" s="1"/>
  <c r="K16" i="1" s="1"/>
  <c r="L16" i="1" s="1"/>
  <c r="M16" i="1" s="1"/>
  <c r="N16" i="1" s="1"/>
  <c r="O16" i="1" s="1"/>
  <c r="P16" i="1" s="1"/>
  <c r="Q16" i="1" s="1"/>
  <c r="R16" i="1" s="1"/>
  <c r="S16" i="1" s="1"/>
  <c r="T16" i="1" s="1"/>
  <c r="U16" i="1" s="1"/>
  <c r="V16" i="1" s="1"/>
  <c r="W16" i="1" s="1"/>
  <c r="X16" i="1" s="1"/>
  <c r="Y16" i="1" s="1"/>
  <c r="Z16" i="1" s="1"/>
  <c r="AA16" i="1" s="1"/>
  <c r="AB16" i="1" s="1"/>
  <c r="AC16" i="1" s="1"/>
  <c r="AD16" i="1" s="1"/>
  <c r="F84" i="1"/>
  <c r="H84" i="1" s="1"/>
  <c r="I84" i="1" s="1"/>
  <c r="J84" i="1" s="1"/>
  <c r="K84" i="1" s="1"/>
  <c r="L84" i="1" s="1"/>
  <c r="M84" i="1" s="1"/>
  <c r="N84" i="1" s="1"/>
  <c r="O84" i="1" s="1"/>
  <c r="P84" i="1" s="1"/>
  <c r="Q84" i="1" s="1"/>
  <c r="R84" i="1" s="1"/>
  <c r="S84" i="1" s="1"/>
  <c r="T84" i="1" s="1"/>
  <c r="U84" i="1" s="1"/>
  <c r="V84" i="1" s="1"/>
  <c r="W84" i="1" s="1"/>
  <c r="X84" i="1" s="1"/>
  <c r="Y84" i="1" s="1"/>
  <c r="Z84" i="1" s="1"/>
  <c r="AA84" i="1" s="1"/>
  <c r="AB84" i="1" s="1"/>
  <c r="AC84" i="1" s="1"/>
  <c r="AD84" i="1" s="1"/>
  <c r="F290" i="1"/>
  <c r="H290" i="1" s="1"/>
  <c r="I290" i="1" s="1"/>
  <c r="J290" i="1" s="1"/>
  <c r="K290" i="1" s="1"/>
  <c r="L290" i="1" s="1"/>
  <c r="M290" i="1" s="1"/>
  <c r="N290" i="1" s="1"/>
  <c r="O290" i="1" s="1"/>
  <c r="P290" i="1" s="1"/>
  <c r="Q290" i="1" s="1"/>
  <c r="R290" i="1" s="1"/>
  <c r="S290" i="1" s="1"/>
  <c r="T290" i="1" s="1"/>
  <c r="U290" i="1" s="1"/>
  <c r="V290" i="1" s="1"/>
  <c r="W290" i="1" s="1"/>
  <c r="X290" i="1" s="1"/>
  <c r="Y290" i="1" s="1"/>
  <c r="Z290" i="1" s="1"/>
  <c r="AA290" i="1" s="1"/>
  <c r="AB290" i="1" s="1"/>
  <c r="AC290" i="1" s="1"/>
  <c r="AD290" i="1" s="1"/>
  <c r="F161" i="1"/>
  <c r="H161" i="1" s="1"/>
  <c r="I161" i="1" s="1"/>
  <c r="J161" i="1" s="1"/>
  <c r="K161" i="1" s="1"/>
  <c r="L161" i="1" s="1"/>
  <c r="M161" i="1" s="1"/>
  <c r="N161" i="1" s="1"/>
  <c r="O161" i="1" s="1"/>
  <c r="P161" i="1" s="1"/>
  <c r="Q161" i="1" s="1"/>
  <c r="R161" i="1" s="1"/>
  <c r="S161" i="1" s="1"/>
  <c r="T161" i="1" s="1"/>
  <c r="U161" i="1" s="1"/>
  <c r="V161" i="1" s="1"/>
  <c r="W161" i="1" s="1"/>
  <c r="X161" i="1" s="1"/>
  <c r="Y161" i="1" s="1"/>
  <c r="Z161" i="1" s="1"/>
  <c r="AA161" i="1" s="1"/>
  <c r="AB161" i="1" s="1"/>
  <c r="AC161" i="1" s="1"/>
  <c r="AD161" i="1" s="1"/>
  <c r="F46" i="1"/>
  <c r="H46" i="1" s="1"/>
  <c r="I46" i="1" s="1"/>
  <c r="F245" i="1"/>
  <c r="H245" i="1" s="1"/>
  <c r="I245" i="1" s="1"/>
  <c r="J245" i="1" s="1"/>
  <c r="K245" i="1" s="1"/>
  <c r="L245" i="1" s="1"/>
  <c r="M245" i="1" s="1"/>
  <c r="N245" i="1" s="1"/>
  <c r="O245" i="1" s="1"/>
  <c r="P245" i="1" s="1"/>
  <c r="Q245" i="1" s="1"/>
  <c r="R245" i="1" s="1"/>
  <c r="S245" i="1" s="1"/>
  <c r="T245" i="1" s="1"/>
  <c r="U245" i="1" s="1"/>
  <c r="V245" i="1" s="1"/>
  <c r="W245" i="1" s="1"/>
  <c r="X245" i="1" s="1"/>
  <c r="Y245" i="1" s="1"/>
  <c r="Z245" i="1" s="1"/>
  <c r="AA245" i="1" s="1"/>
  <c r="AB245" i="1" s="1"/>
  <c r="AC245" i="1" s="1"/>
  <c r="AD245" i="1" s="1"/>
  <c r="F282" i="1"/>
  <c r="H282" i="1" s="1"/>
  <c r="I282" i="1" s="1"/>
  <c r="J282" i="1" s="1"/>
  <c r="K282" i="1" s="1"/>
  <c r="L282" i="1" s="1"/>
  <c r="M282" i="1" s="1"/>
  <c r="N282" i="1" s="1"/>
  <c r="O282" i="1" s="1"/>
  <c r="P282" i="1" s="1"/>
  <c r="Q282" i="1" s="1"/>
  <c r="R282" i="1" s="1"/>
  <c r="S282" i="1" s="1"/>
  <c r="T282" i="1" s="1"/>
  <c r="U282" i="1" s="1"/>
  <c r="V282" i="1" s="1"/>
  <c r="W282" i="1" s="1"/>
  <c r="X282" i="1" s="1"/>
  <c r="Y282" i="1" s="1"/>
  <c r="Z282" i="1" s="1"/>
  <c r="AA282" i="1" s="1"/>
  <c r="AB282" i="1" s="1"/>
  <c r="AC282" i="1" s="1"/>
  <c r="AD282" i="1" s="1"/>
  <c r="F201" i="1"/>
  <c r="H201" i="1" s="1"/>
  <c r="I201" i="1" s="1"/>
  <c r="J201" i="1" s="1"/>
  <c r="K201" i="1" s="1"/>
  <c r="L201" i="1" s="1"/>
  <c r="M201" i="1" s="1"/>
  <c r="N201" i="1" s="1"/>
  <c r="O201" i="1" s="1"/>
  <c r="P201" i="1" s="1"/>
  <c r="Q201" i="1" s="1"/>
  <c r="R201" i="1" s="1"/>
  <c r="S201" i="1" s="1"/>
  <c r="T201" i="1" s="1"/>
  <c r="U201" i="1" s="1"/>
  <c r="V201" i="1" s="1"/>
  <c r="W201" i="1" s="1"/>
  <c r="X201" i="1" s="1"/>
  <c r="Y201" i="1" s="1"/>
  <c r="Z201" i="1" s="1"/>
  <c r="AA201" i="1" s="1"/>
  <c r="AB201" i="1" s="1"/>
  <c r="AC201" i="1" s="1"/>
  <c r="AD201" i="1" s="1"/>
  <c r="F38" i="1"/>
  <c r="H38" i="1" s="1"/>
  <c r="I38" i="1" s="1"/>
  <c r="J38" i="1" s="1"/>
  <c r="K38" i="1" s="1"/>
  <c r="L38" i="1" s="1"/>
  <c r="M38" i="1" s="1"/>
  <c r="N38" i="1" s="1"/>
  <c r="O38" i="1" s="1"/>
  <c r="P38" i="1" s="1"/>
  <c r="Q38" i="1" s="1"/>
  <c r="R38" i="1" s="1"/>
  <c r="S38" i="1" s="1"/>
  <c r="T38" i="1" s="1"/>
  <c r="U38" i="1" s="1"/>
  <c r="V38" i="1" s="1"/>
  <c r="W38" i="1" s="1"/>
  <c r="X38" i="1" s="1"/>
  <c r="Y38" i="1" s="1"/>
  <c r="Z38" i="1" s="1"/>
  <c r="AA38" i="1" s="1"/>
  <c r="AB38" i="1" s="1"/>
  <c r="AC38" i="1" s="1"/>
  <c r="AD38" i="1" s="1"/>
  <c r="F257" i="1"/>
  <c r="H257" i="1" s="1"/>
  <c r="I257" i="1" s="1"/>
  <c r="J257" i="1" s="1"/>
  <c r="K257" i="1" s="1"/>
  <c r="L257" i="1" s="1"/>
  <c r="M257" i="1" s="1"/>
  <c r="N257" i="1" s="1"/>
  <c r="O257" i="1" s="1"/>
  <c r="P257" i="1" s="1"/>
  <c r="Q257" i="1" s="1"/>
  <c r="R257" i="1" s="1"/>
  <c r="S257" i="1" s="1"/>
  <c r="T257" i="1" s="1"/>
  <c r="U257" i="1" s="1"/>
  <c r="V257" i="1" s="1"/>
  <c r="W257" i="1" s="1"/>
  <c r="X257" i="1" s="1"/>
  <c r="Y257" i="1" s="1"/>
  <c r="Z257" i="1" s="1"/>
  <c r="AA257" i="1" s="1"/>
  <c r="AB257" i="1" s="1"/>
  <c r="AC257" i="1" s="1"/>
  <c r="AD257" i="1" s="1"/>
  <c r="F136" i="1"/>
  <c r="H136" i="1" s="1"/>
  <c r="I136" i="1" s="1"/>
  <c r="J136" i="1" s="1"/>
  <c r="K136" i="1" s="1"/>
  <c r="L136" i="1" s="1"/>
  <c r="M136" i="1" s="1"/>
  <c r="N136" i="1" s="1"/>
  <c r="O136" i="1" s="1"/>
  <c r="P136" i="1" s="1"/>
  <c r="Q136" i="1" s="1"/>
  <c r="R136" i="1" s="1"/>
  <c r="S136" i="1" s="1"/>
  <c r="T136" i="1" s="1"/>
  <c r="U136" i="1" s="1"/>
  <c r="V136" i="1" s="1"/>
  <c r="W136" i="1" s="1"/>
  <c r="X136" i="1" s="1"/>
  <c r="Y136" i="1" s="1"/>
  <c r="Z136" i="1" s="1"/>
  <c r="AA136" i="1" s="1"/>
  <c r="AB136" i="1" s="1"/>
  <c r="AC136" i="1" s="1"/>
  <c r="AD136" i="1" s="1"/>
  <c r="F33" i="1"/>
  <c r="H33" i="1" s="1"/>
  <c r="I33" i="1" s="1"/>
  <c r="J33" i="1" s="1"/>
  <c r="K33" i="1" s="1"/>
  <c r="L33" i="1" s="1"/>
  <c r="M33" i="1" s="1"/>
  <c r="N33" i="1" s="1"/>
  <c r="O33" i="1" s="1"/>
  <c r="P33" i="1" s="1"/>
  <c r="Q33" i="1" s="1"/>
  <c r="R33" i="1" s="1"/>
  <c r="S33" i="1" s="1"/>
  <c r="T33" i="1" s="1"/>
  <c r="U33" i="1" s="1"/>
  <c r="V33" i="1" s="1"/>
  <c r="W33" i="1" s="1"/>
  <c r="X33" i="1" s="1"/>
  <c r="Y33" i="1" s="1"/>
  <c r="Z33" i="1" s="1"/>
  <c r="AA33" i="1" s="1"/>
  <c r="AB33" i="1" s="1"/>
  <c r="AC33" i="1" s="1"/>
  <c r="AD33" i="1" s="1"/>
  <c r="F283" i="1"/>
  <c r="H283" i="1" s="1"/>
  <c r="I283" i="1" s="1"/>
  <c r="J283" i="1" s="1"/>
  <c r="K283" i="1" s="1"/>
  <c r="L283" i="1" s="1"/>
  <c r="M283" i="1" s="1"/>
  <c r="N283" i="1" s="1"/>
  <c r="O283" i="1" s="1"/>
  <c r="P283" i="1" s="1"/>
  <c r="Q283" i="1" s="1"/>
  <c r="R283" i="1" s="1"/>
  <c r="S283" i="1" s="1"/>
  <c r="T283" i="1" s="1"/>
  <c r="U283" i="1" s="1"/>
  <c r="V283" i="1" s="1"/>
  <c r="W283" i="1" s="1"/>
  <c r="X283" i="1" s="1"/>
  <c r="Y283" i="1" s="1"/>
  <c r="Z283" i="1" s="1"/>
  <c r="AA283" i="1" s="1"/>
  <c r="AB283" i="1" s="1"/>
  <c r="AC283" i="1" s="1"/>
  <c r="AD283" i="1" s="1"/>
  <c r="F144" i="1"/>
  <c r="H144" i="1" s="1"/>
  <c r="I144" i="1" s="1"/>
  <c r="J144" i="1" s="1"/>
  <c r="K144" i="1" s="1"/>
  <c r="L144" i="1" s="1"/>
  <c r="M144" i="1" s="1"/>
  <c r="N144" i="1" s="1"/>
  <c r="O144" i="1" s="1"/>
  <c r="P144" i="1" s="1"/>
  <c r="Q144" i="1" s="1"/>
  <c r="R144" i="1" s="1"/>
  <c r="S144" i="1" s="1"/>
  <c r="T144" i="1" s="1"/>
  <c r="U144" i="1" s="1"/>
  <c r="V144" i="1" s="1"/>
  <c r="W144" i="1" s="1"/>
  <c r="X144" i="1" s="1"/>
  <c r="Y144" i="1" s="1"/>
  <c r="Z144" i="1" s="1"/>
  <c r="AA144" i="1" s="1"/>
  <c r="AB144" i="1" s="1"/>
  <c r="AC144" i="1" s="1"/>
  <c r="AD144" i="1" s="1"/>
  <c r="F54" i="1"/>
  <c r="H54" i="1" s="1"/>
  <c r="I54" i="1" s="1"/>
  <c r="J54" i="1" s="1"/>
  <c r="K54" i="1" s="1"/>
  <c r="L54" i="1" s="1"/>
  <c r="M54" i="1" s="1"/>
  <c r="N54" i="1" s="1"/>
  <c r="O54" i="1" s="1"/>
  <c r="P54" i="1" s="1"/>
  <c r="Q54" i="1" s="1"/>
  <c r="R54" i="1" s="1"/>
  <c r="S54" i="1" s="1"/>
  <c r="T54" i="1" s="1"/>
  <c r="U54" i="1" s="1"/>
  <c r="V54" i="1" s="1"/>
  <c r="W54" i="1" s="1"/>
  <c r="X54" i="1" s="1"/>
  <c r="Y54" i="1" s="1"/>
  <c r="Z54" i="1" s="1"/>
  <c r="AA54" i="1" s="1"/>
  <c r="AB54" i="1" s="1"/>
  <c r="AC54" i="1" s="1"/>
  <c r="AD54" i="1" s="1"/>
  <c r="AU9" i="1"/>
  <c r="AN8" i="1"/>
  <c r="F95" i="1" s="1"/>
  <c r="H95" i="1" s="1"/>
  <c r="I95" i="1" s="1"/>
  <c r="J95" i="1" s="1"/>
  <c r="K95" i="1" s="1"/>
  <c r="L95" i="1" s="1"/>
  <c r="M95" i="1" s="1"/>
  <c r="N95" i="1" s="1"/>
  <c r="O95" i="1" s="1"/>
  <c r="P95" i="1" s="1"/>
  <c r="Q95" i="1" s="1"/>
  <c r="R95" i="1" s="1"/>
  <c r="S95" i="1" s="1"/>
  <c r="T95" i="1" s="1"/>
  <c r="U95" i="1" s="1"/>
  <c r="V95" i="1" s="1"/>
  <c r="W95" i="1" s="1"/>
  <c r="X95" i="1" s="1"/>
  <c r="Y95" i="1" s="1"/>
  <c r="Z95" i="1" s="1"/>
  <c r="AA95" i="1" s="1"/>
  <c r="AB95" i="1" s="1"/>
  <c r="AC95" i="1" s="1"/>
  <c r="AD95" i="1" s="1"/>
  <c r="K31" i="15"/>
  <c r="F31" i="1"/>
  <c r="H31" i="1" s="1"/>
  <c r="I31" i="1" s="1"/>
  <c r="J31" i="1" s="1"/>
  <c r="K31" i="1" s="1"/>
  <c r="L31" i="1" s="1"/>
  <c r="M31" i="1" s="1"/>
  <c r="N31" i="1" s="1"/>
  <c r="O31" i="1" s="1"/>
  <c r="P31" i="1" s="1"/>
  <c r="Q31" i="1" s="1"/>
  <c r="R31" i="1" s="1"/>
  <c r="S31" i="1" s="1"/>
  <c r="T31" i="1" s="1"/>
  <c r="U31" i="1" s="1"/>
  <c r="V31" i="1" s="1"/>
  <c r="W31" i="1" s="1"/>
  <c r="X31" i="1" s="1"/>
  <c r="Y31" i="1" s="1"/>
  <c r="Z31" i="1" s="1"/>
  <c r="AA31" i="1" s="1"/>
  <c r="AB31" i="1" s="1"/>
  <c r="AC31" i="1" s="1"/>
  <c r="AD31" i="1" s="1"/>
  <c r="F292" i="1"/>
  <c r="H292" i="1" s="1"/>
  <c r="I292" i="1" s="1"/>
  <c r="J292" i="1" s="1"/>
  <c r="K292" i="1" s="1"/>
  <c r="L292" i="1" s="1"/>
  <c r="M292" i="1" s="1"/>
  <c r="N292" i="1" s="1"/>
  <c r="O292" i="1" s="1"/>
  <c r="P292" i="1" s="1"/>
  <c r="Q292" i="1" s="1"/>
  <c r="R292" i="1" s="1"/>
  <c r="S292" i="1" s="1"/>
  <c r="T292" i="1" s="1"/>
  <c r="U292" i="1" s="1"/>
  <c r="V292" i="1" s="1"/>
  <c r="W292" i="1" s="1"/>
  <c r="X292" i="1" s="1"/>
  <c r="Y292" i="1" s="1"/>
  <c r="Z292" i="1" s="1"/>
  <c r="AA292" i="1" s="1"/>
  <c r="AB292" i="1" s="1"/>
  <c r="AC292" i="1" s="1"/>
  <c r="AD292" i="1" s="1"/>
  <c r="F60" i="1"/>
  <c r="H60" i="1" s="1"/>
  <c r="I60" i="1" s="1"/>
  <c r="J60" i="1" s="1"/>
  <c r="K60" i="1" s="1"/>
  <c r="L60" i="1" s="1"/>
  <c r="M60" i="1" s="1"/>
  <c r="N60" i="1" s="1"/>
  <c r="O60" i="1" s="1"/>
  <c r="P60" i="1" s="1"/>
  <c r="Q60" i="1" s="1"/>
  <c r="R60" i="1" s="1"/>
  <c r="S60" i="1" s="1"/>
  <c r="T60" i="1" s="1"/>
  <c r="U60" i="1" s="1"/>
  <c r="V60" i="1" s="1"/>
  <c r="W60" i="1" s="1"/>
  <c r="X60" i="1" s="1"/>
  <c r="Y60" i="1" s="1"/>
  <c r="Z60" i="1" s="1"/>
  <c r="AA60" i="1" s="1"/>
  <c r="AB60" i="1" s="1"/>
  <c r="AC60" i="1" s="1"/>
  <c r="AD60" i="1" s="1"/>
  <c r="F124" i="1"/>
  <c r="H124" i="1" s="1"/>
  <c r="I124" i="1" s="1"/>
  <c r="J124" i="1" s="1"/>
  <c r="K124" i="1" s="1"/>
  <c r="L124" i="1" s="1"/>
  <c r="M124" i="1" s="1"/>
  <c r="N124" i="1" s="1"/>
  <c r="O124" i="1" s="1"/>
  <c r="P124" i="1" s="1"/>
  <c r="Q124" i="1" s="1"/>
  <c r="R124" i="1" s="1"/>
  <c r="S124" i="1" s="1"/>
  <c r="T124" i="1" s="1"/>
  <c r="U124" i="1" s="1"/>
  <c r="V124" i="1" s="1"/>
  <c r="W124" i="1" s="1"/>
  <c r="X124" i="1" s="1"/>
  <c r="Y124" i="1" s="1"/>
  <c r="Z124" i="1" s="1"/>
  <c r="AA124" i="1" s="1"/>
  <c r="AB124" i="1" s="1"/>
  <c r="AC124" i="1" s="1"/>
  <c r="AD124" i="1" s="1"/>
  <c r="F131" i="1"/>
  <c r="H131" i="1" s="1"/>
  <c r="I131" i="1" s="1"/>
  <c r="J131" i="1" s="1"/>
  <c r="K131" i="1" s="1"/>
  <c r="L131" i="1" s="1"/>
  <c r="M131" i="1" s="1"/>
  <c r="N131" i="1" s="1"/>
  <c r="O131" i="1" s="1"/>
  <c r="P131" i="1" s="1"/>
  <c r="Q131" i="1" s="1"/>
  <c r="R131" i="1" s="1"/>
  <c r="S131" i="1" s="1"/>
  <c r="T131" i="1" s="1"/>
  <c r="U131" i="1" s="1"/>
  <c r="V131" i="1" s="1"/>
  <c r="W131" i="1" s="1"/>
  <c r="X131" i="1" s="1"/>
  <c r="Y131" i="1" s="1"/>
  <c r="Z131" i="1" s="1"/>
  <c r="AA131" i="1" s="1"/>
  <c r="AB131" i="1" s="1"/>
  <c r="AC131" i="1" s="1"/>
  <c r="AD131" i="1" s="1"/>
  <c r="F45" i="1"/>
  <c r="H45" i="1" s="1"/>
  <c r="I45" i="1" s="1"/>
  <c r="J45" i="1" s="1"/>
  <c r="K45" i="1" s="1"/>
  <c r="L45" i="1" s="1"/>
  <c r="M45" i="1" s="1"/>
  <c r="N45" i="1" s="1"/>
  <c r="O45" i="1" s="1"/>
  <c r="P45" i="1" s="1"/>
  <c r="Q45" i="1" s="1"/>
  <c r="R45" i="1" s="1"/>
  <c r="S45" i="1" s="1"/>
  <c r="T45" i="1" s="1"/>
  <c r="U45" i="1" s="1"/>
  <c r="V45" i="1" s="1"/>
  <c r="W45" i="1" s="1"/>
  <c r="X45" i="1" s="1"/>
  <c r="Y45" i="1" s="1"/>
  <c r="Z45" i="1" s="1"/>
  <c r="AA45" i="1" s="1"/>
  <c r="AB45" i="1" s="1"/>
  <c r="AC45" i="1" s="1"/>
  <c r="AD45" i="1" s="1"/>
  <c r="F328" i="1"/>
  <c r="H328" i="1" s="1"/>
  <c r="I328" i="1" s="1"/>
  <c r="J328" i="1" s="1"/>
  <c r="K328" i="1" s="1"/>
  <c r="L328" i="1" s="1"/>
  <c r="M328" i="1" s="1"/>
  <c r="N328" i="1" s="1"/>
  <c r="O328" i="1" s="1"/>
  <c r="P328" i="1" s="1"/>
  <c r="Q328" i="1" s="1"/>
  <c r="R328" i="1" s="1"/>
  <c r="S328" i="1" s="1"/>
  <c r="T328" i="1" s="1"/>
  <c r="U328" i="1" s="1"/>
  <c r="V328" i="1" s="1"/>
  <c r="W328" i="1" s="1"/>
  <c r="X328" i="1" s="1"/>
  <c r="Y328" i="1" s="1"/>
  <c r="Z328" i="1" s="1"/>
  <c r="AA328" i="1" s="1"/>
  <c r="AB328" i="1" s="1"/>
  <c r="AC328" i="1" s="1"/>
  <c r="AD328" i="1" s="1"/>
  <c r="F61" i="1"/>
  <c r="H61" i="1" s="1"/>
  <c r="I61" i="1" s="1"/>
  <c r="J61" i="1" s="1"/>
  <c r="K61" i="1" s="1"/>
  <c r="L61" i="1" s="1"/>
  <c r="M61" i="1" s="1"/>
  <c r="N61" i="1" s="1"/>
  <c r="O61" i="1" s="1"/>
  <c r="P61" i="1" s="1"/>
  <c r="Q61" i="1" s="1"/>
  <c r="R61" i="1" s="1"/>
  <c r="S61" i="1" s="1"/>
  <c r="T61" i="1" s="1"/>
  <c r="U61" i="1" s="1"/>
  <c r="V61" i="1" s="1"/>
  <c r="W61" i="1" s="1"/>
  <c r="X61" i="1" s="1"/>
  <c r="Y61" i="1" s="1"/>
  <c r="Z61" i="1" s="1"/>
  <c r="AA61" i="1" s="1"/>
  <c r="AB61" i="1" s="1"/>
  <c r="AC61" i="1" s="1"/>
  <c r="AD61" i="1" s="1"/>
  <c r="F153" i="1"/>
  <c r="H153" i="1" s="1"/>
  <c r="I153" i="1" s="1"/>
  <c r="J153" i="1" s="1"/>
  <c r="K153" i="1" s="1"/>
  <c r="L153" i="1" s="1"/>
  <c r="M153" i="1" s="1"/>
  <c r="N153" i="1" s="1"/>
  <c r="O153" i="1" s="1"/>
  <c r="P153" i="1" s="1"/>
  <c r="Q153" i="1" s="1"/>
  <c r="R153" i="1" s="1"/>
  <c r="S153" i="1" s="1"/>
  <c r="T153" i="1" s="1"/>
  <c r="U153" i="1" s="1"/>
  <c r="V153" i="1" s="1"/>
  <c r="W153" i="1" s="1"/>
  <c r="X153" i="1" s="1"/>
  <c r="Y153" i="1" s="1"/>
  <c r="Z153" i="1" s="1"/>
  <c r="AA153" i="1" s="1"/>
  <c r="AB153" i="1" s="1"/>
  <c r="AC153" i="1" s="1"/>
  <c r="AD153" i="1" s="1"/>
  <c r="F192" i="1"/>
  <c r="H192" i="1" s="1"/>
  <c r="I192" i="1" s="1"/>
  <c r="J192" i="1" s="1"/>
  <c r="K192" i="1" s="1"/>
  <c r="L192" i="1" s="1"/>
  <c r="M192" i="1" s="1"/>
  <c r="N192" i="1" s="1"/>
  <c r="O192" i="1" s="1"/>
  <c r="P192" i="1" s="1"/>
  <c r="Q192" i="1" s="1"/>
  <c r="R192" i="1" s="1"/>
  <c r="S192" i="1" s="1"/>
  <c r="T192" i="1" s="1"/>
  <c r="U192" i="1" s="1"/>
  <c r="V192" i="1" s="1"/>
  <c r="W192" i="1" s="1"/>
  <c r="X192" i="1" s="1"/>
  <c r="Y192" i="1" s="1"/>
  <c r="Z192" i="1" s="1"/>
  <c r="AA192" i="1" s="1"/>
  <c r="AB192" i="1" s="1"/>
  <c r="AC192" i="1" s="1"/>
  <c r="AD192" i="1" s="1"/>
  <c r="F308" i="1"/>
  <c r="H308" i="1" s="1"/>
  <c r="I308" i="1" s="1"/>
  <c r="J308" i="1" s="1"/>
  <c r="K308" i="1" s="1"/>
  <c r="L308" i="1" s="1"/>
  <c r="M308" i="1" s="1"/>
  <c r="N308" i="1" s="1"/>
  <c r="O308" i="1" s="1"/>
  <c r="P308" i="1" s="1"/>
  <c r="Q308" i="1" s="1"/>
  <c r="R308" i="1" s="1"/>
  <c r="S308" i="1" s="1"/>
  <c r="T308" i="1" s="1"/>
  <c r="U308" i="1" s="1"/>
  <c r="V308" i="1" s="1"/>
  <c r="W308" i="1" s="1"/>
  <c r="X308" i="1" s="1"/>
  <c r="Y308" i="1" s="1"/>
  <c r="Z308" i="1" s="1"/>
  <c r="AA308" i="1" s="1"/>
  <c r="AB308" i="1" s="1"/>
  <c r="AC308" i="1" s="1"/>
  <c r="AD308" i="1" s="1"/>
  <c r="F66" i="1"/>
  <c r="H66" i="1" s="1"/>
  <c r="I66" i="1" s="1"/>
  <c r="J66" i="1" s="1"/>
  <c r="K66" i="1" s="1"/>
  <c r="L66" i="1" s="1"/>
  <c r="M66" i="1" s="1"/>
  <c r="N66" i="1" s="1"/>
  <c r="O66" i="1" s="1"/>
  <c r="P66" i="1" s="1"/>
  <c r="Q66" i="1" s="1"/>
  <c r="R66" i="1" s="1"/>
  <c r="S66" i="1" s="1"/>
  <c r="T66" i="1" s="1"/>
  <c r="U66" i="1" s="1"/>
  <c r="V66" i="1" s="1"/>
  <c r="W66" i="1" s="1"/>
  <c r="X66" i="1" s="1"/>
  <c r="Y66" i="1" s="1"/>
  <c r="Z66" i="1" s="1"/>
  <c r="AA66" i="1" s="1"/>
  <c r="AB66" i="1" s="1"/>
  <c r="AC66" i="1" s="1"/>
  <c r="AD66" i="1" s="1"/>
  <c r="F90" i="1"/>
  <c r="H90" i="1" s="1"/>
  <c r="I90" i="1" s="1"/>
  <c r="J90" i="1" s="1"/>
  <c r="K90" i="1" s="1"/>
  <c r="L90" i="1" s="1"/>
  <c r="M90" i="1" s="1"/>
  <c r="N90" i="1" s="1"/>
  <c r="O90" i="1" s="1"/>
  <c r="P90" i="1" s="1"/>
  <c r="Q90" i="1" s="1"/>
  <c r="R90" i="1" s="1"/>
  <c r="S90" i="1" s="1"/>
  <c r="T90" i="1" s="1"/>
  <c r="U90" i="1" s="1"/>
  <c r="V90" i="1" s="1"/>
  <c r="W90" i="1" s="1"/>
  <c r="X90" i="1" s="1"/>
  <c r="Y90" i="1" s="1"/>
  <c r="Z90" i="1" s="1"/>
  <c r="AA90" i="1" s="1"/>
  <c r="AB90" i="1" s="1"/>
  <c r="AC90" i="1" s="1"/>
  <c r="AD90" i="1" s="1"/>
  <c r="F133" i="1"/>
  <c r="H133" i="1" s="1"/>
  <c r="I133" i="1" s="1"/>
  <c r="J133" i="1" s="1"/>
  <c r="K133" i="1" s="1"/>
  <c r="L133" i="1" s="1"/>
  <c r="M133" i="1" s="1"/>
  <c r="N133" i="1" s="1"/>
  <c r="O133" i="1" s="1"/>
  <c r="P133" i="1" s="1"/>
  <c r="Q133" i="1" s="1"/>
  <c r="R133" i="1" s="1"/>
  <c r="S133" i="1" s="1"/>
  <c r="T133" i="1" s="1"/>
  <c r="U133" i="1" s="1"/>
  <c r="V133" i="1" s="1"/>
  <c r="W133" i="1" s="1"/>
  <c r="X133" i="1" s="1"/>
  <c r="Y133" i="1" s="1"/>
  <c r="Z133" i="1" s="1"/>
  <c r="AA133" i="1" s="1"/>
  <c r="AB133" i="1" s="1"/>
  <c r="AC133" i="1" s="1"/>
  <c r="AD133" i="1" s="1"/>
  <c r="H80" i="15"/>
  <c r="I80" i="15" s="1"/>
  <c r="J80" i="15" s="1"/>
  <c r="K80" i="15" s="1"/>
  <c r="L80" i="15" s="1"/>
  <c r="M80" i="15" s="1"/>
  <c r="N80" i="15" s="1"/>
  <c r="O80" i="15" s="1"/>
  <c r="P80" i="15" s="1"/>
  <c r="Q80" i="15" s="1"/>
  <c r="R80" i="15" s="1"/>
  <c r="S80" i="15" s="1"/>
  <c r="T80" i="15" s="1"/>
  <c r="U80" i="15" s="1"/>
  <c r="V80" i="15" s="1"/>
  <c r="W80" i="15" s="1"/>
  <c r="X80" i="15" s="1"/>
  <c r="Y80" i="15" s="1"/>
  <c r="Z80" i="15" s="1"/>
  <c r="AA80" i="15" s="1"/>
  <c r="AB80" i="15" s="1"/>
  <c r="AC80" i="15" s="1"/>
  <c r="AD80" i="15" s="1"/>
  <c r="AE80" i="15" s="1"/>
  <c r="H223" i="15"/>
  <c r="I223" i="15" s="1"/>
  <c r="J223" i="15" s="1"/>
  <c r="K223" i="15" s="1"/>
  <c r="L223" i="15" s="1"/>
  <c r="M223" i="15" s="1"/>
  <c r="N223" i="15" s="1"/>
  <c r="O223" i="15" s="1"/>
  <c r="P223" i="15" s="1"/>
  <c r="Q223" i="15" s="1"/>
  <c r="R223" i="15" s="1"/>
  <c r="S223" i="15" s="1"/>
  <c r="T223" i="15" s="1"/>
  <c r="U223" i="15" s="1"/>
  <c r="V223" i="15" s="1"/>
  <c r="W223" i="15" s="1"/>
  <c r="X223" i="15" s="1"/>
  <c r="Y223" i="15" s="1"/>
  <c r="Z223" i="15" s="1"/>
  <c r="AA223" i="15" s="1"/>
  <c r="AB223" i="15" s="1"/>
  <c r="AC223" i="15" s="1"/>
  <c r="AD223" i="15" s="1"/>
  <c r="AE223" i="15" s="1"/>
  <c r="F86" i="1"/>
  <c r="H86" i="1" s="1"/>
  <c r="I86" i="1" s="1"/>
  <c r="J86" i="1" s="1"/>
  <c r="K86" i="1" s="1"/>
  <c r="L86" i="1" s="1"/>
  <c r="M86" i="1" s="1"/>
  <c r="N86" i="1" s="1"/>
  <c r="O86" i="1" s="1"/>
  <c r="P86" i="1" s="1"/>
  <c r="Q86" i="1" s="1"/>
  <c r="R86" i="1" s="1"/>
  <c r="S86" i="1" s="1"/>
  <c r="T86" i="1" s="1"/>
  <c r="U86" i="1" s="1"/>
  <c r="V86" i="1" s="1"/>
  <c r="W86" i="1" s="1"/>
  <c r="X86" i="1" s="1"/>
  <c r="Y86" i="1" s="1"/>
  <c r="Z86" i="1" s="1"/>
  <c r="AA86" i="1" s="1"/>
  <c r="AB86" i="1" s="1"/>
  <c r="AC86" i="1" s="1"/>
  <c r="AD86" i="1" s="1"/>
  <c r="F275" i="1"/>
  <c r="H275" i="1" s="1"/>
  <c r="I275" i="1" s="1"/>
  <c r="J275" i="1" s="1"/>
  <c r="K275" i="1" s="1"/>
  <c r="L275" i="1" s="1"/>
  <c r="M275" i="1" s="1"/>
  <c r="N275" i="1" s="1"/>
  <c r="O275" i="1" s="1"/>
  <c r="P275" i="1" s="1"/>
  <c r="Q275" i="1" s="1"/>
  <c r="R275" i="1" s="1"/>
  <c r="S275" i="1" s="1"/>
  <c r="T275" i="1" s="1"/>
  <c r="U275" i="1" s="1"/>
  <c r="V275" i="1" s="1"/>
  <c r="W275" i="1" s="1"/>
  <c r="X275" i="1" s="1"/>
  <c r="Y275" i="1" s="1"/>
  <c r="Z275" i="1" s="1"/>
  <c r="AA275" i="1" s="1"/>
  <c r="AB275" i="1" s="1"/>
  <c r="AC275" i="1" s="1"/>
  <c r="AD275" i="1" s="1"/>
  <c r="F202" i="1"/>
  <c r="H202" i="1" s="1"/>
  <c r="I202" i="1" s="1"/>
  <c r="J202" i="1" s="1"/>
  <c r="K202" i="1" s="1"/>
  <c r="L202" i="1" s="1"/>
  <c r="M202" i="1" s="1"/>
  <c r="N202" i="1" s="1"/>
  <c r="O202" i="1" s="1"/>
  <c r="P202" i="1" s="1"/>
  <c r="Q202" i="1" s="1"/>
  <c r="R202" i="1" s="1"/>
  <c r="S202" i="1" s="1"/>
  <c r="T202" i="1" s="1"/>
  <c r="U202" i="1" s="1"/>
  <c r="V202" i="1" s="1"/>
  <c r="W202" i="1" s="1"/>
  <c r="X202" i="1" s="1"/>
  <c r="Y202" i="1" s="1"/>
  <c r="Z202" i="1" s="1"/>
  <c r="AA202" i="1" s="1"/>
  <c r="AB202" i="1" s="1"/>
  <c r="AC202" i="1" s="1"/>
  <c r="AD202" i="1" s="1"/>
  <c r="F229" i="1"/>
  <c r="H229" i="1" s="1"/>
  <c r="I229" i="1" s="1"/>
  <c r="J229" i="1" s="1"/>
  <c r="K229" i="1" s="1"/>
  <c r="L229" i="1" s="1"/>
  <c r="M229" i="1" s="1"/>
  <c r="N229" i="1" s="1"/>
  <c r="O229" i="1" s="1"/>
  <c r="P229" i="1" s="1"/>
  <c r="Q229" i="1" s="1"/>
  <c r="R229" i="1" s="1"/>
  <c r="S229" i="1" s="1"/>
  <c r="T229" i="1" s="1"/>
  <c r="U229" i="1" s="1"/>
  <c r="V229" i="1" s="1"/>
  <c r="W229" i="1" s="1"/>
  <c r="X229" i="1" s="1"/>
  <c r="Y229" i="1" s="1"/>
  <c r="Z229" i="1" s="1"/>
  <c r="AA229" i="1" s="1"/>
  <c r="AB229" i="1" s="1"/>
  <c r="AC229" i="1" s="1"/>
  <c r="AD229" i="1" s="1"/>
  <c r="F285" i="1"/>
  <c r="H285" i="1" s="1"/>
  <c r="I285" i="1" s="1"/>
  <c r="J285" i="1" s="1"/>
  <c r="K285" i="1" s="1"/>
  <c r="L285" i="1" s="1"/>
  <c r="M285" i="1" s="1"/>
  <c r="N285" i="1" s="1"/>
  <c r="O285" i="1" s="1"/>
  <c r="P285" i="1" s="1"/>
  <c r="Q285" i="1" s="1"/>
  <c r="R285" i="1" s="1"/>
  <c r="S285" i="1" s="1"/>
  <c r="T285" i="1" s="1"/>
  <c r="U285" i="1" s="1"/>
  <c r="V285" i="1" s="1"/>
  <c r="W285" i="1" s="1"/>
  <c r="X285" i="1" s="1"/>
  <c r="Y285" i="1" s="1"/>
  <c r="Z285" i="1" s="1"/>
  <c r="AA285" i="1" s="1"/>
  <c r="AB285" i="1" s="1"/>
  <c r="AC285" i="1" s="1"/>
  <c r="AD285" i="1" s="1"/>
  <c r="F214" i="1"/>
  <c r="H214" i="1" s="1"/>
  <c r="I214" i="1" s="1"/>
  <c r="J214" i="1" s="1"/>
  <c r="K214" i="1" s="1"/>
  <c r="L214" i="1" s="1"/>
  <c r="M214" i="1" s="1"/>
  <c r="N214" i="1" s="1"/>
  <c r="O214" i="1" s="1"/>
  <c r="P214" i="1" s="1"/>
  <c r="Q214" i="1" s="1"/>
  <c r="R214" i="1" s="1"/>
  <c r="S214" i="1" s="1"/>
  <c r="T214" i="1" s="1"/>
  <c r="U214" i="1" s="1"/>
  <c r="V214" i="1" s="1"/>
  <c r="W214" i="1" s="1"/>
  <c r="X214" i="1" s="1"/>
  <c r="Y214" i="1" s="1"/>
  <c r="Z214" i="1" s="1"/>
  <c r="AA214" i="1" s="1"/>
  <c r="AB214" i="1" s="1"/>
  <c r="AC214" i="1" s="1"/>
  <c r="AD214" i="1" s="1"/>
  <c r="F120" i="1"/>
  <c r="H120" i="1" s="1"/>
  <c r="I120" i="1" s="1"/>
  <c r="J120" i="1" s="1"/>
  <c r="K120" i="1" s="1"/>
  <c r="L120" i="1" s="1"/>
  <c r="M120" i="1" s="1"/>
  <c r="N120" i="1" s="1"/>
  <c r="O120" i="1" s="1"/>
  <c r="P120" i="1" s="1"/>
  <c r="Q120" i="1" s="1"/>
  <c r="R120" i="1" s="1"/>
  <c r="S120" i="1" s="1"/>
  <c r="T120" i="1" s="1"/>
  <c r="U120" i="1" s="1"/>
  <c r="V120" i="1" s="1"/>
  <c r="W120" i="1" s="1"/>
  <c r="X120" i="1" s="1"/>
  <c r="Y120" i="1" s="1"/>
  <c r="Z120" i="1" s="1"/>
  <c r="AA120" i="1" s="1"/>
  <c r="AB120" i="1" s="1"/>
  <c r="AC120" i="1" s="1"/>
  <c r="AD120" i="1" s="1"/>
  <c r="F23" i="1"/>
  <c r="H23" i="1" s="1"/>
  <c r="I23" i="1" s="1"/>
  <c r="J23" i="1" s="1"/>
  <c r="K23" i="1" s="1"/>
  <c r="L23" i="1" s="1"/>
  <c r="M23" i="1" s="1"/>
  <c r="N23" i="1" s="1"/>
  <c r="O23" i="1" s="1"/>
  <c r="P23" i="1" s="1"/>
  <c r="Q23" i="1" s="1"/>
  <c r="R23" i="1" s="1"/>
  <c r="S23" i="1" s="1"/>
  <c r="T23" i="1" s="1"/>
  <c r="U23" i="1" s="1"/>
  <c r="V23" i="1" s="1"/>
  <c r="W23" i="1" s="1"/>
  <c r="X23" i="1" s="1"/>
  <c r="Y23" i="1" s="1"/>
  <c r="Z23" i="1" s="1"/>
  <c r="AA23" i="1" s="1"/>
  <c r="AB23" i="1" s="1"/>
  <c r="AC23" i="1" s="1"/>
  <c r="AD23" i="1" s="1"/>
  <c r="F164" i="1"/>
  <c r="H164" i="1" s="1"/>
  <c r="I164" i="1" s="1"/>
  <c r="J164" i="1" s="1"/>
  <c r="K164" i="1" s="1"/>
  <c r="L164" i="1" s="1"/>
  <c r="M164" i="1" s="1"/>
  <c r="N164" i="1" s="1"/>
  <c r="O164" i="1" s="1"/>
  <c r="P164" i="1" s="1"/>
  <c r="Q164" i="1" s="1"/>
  <c r="R164" i="1" s="1"/>
  <c r="S164" i="1" s="1"/>
  <c r="T164" i="1" s="1"/>
  <c r="U164" i="1" s="1"/>
  <c r="V164" i="1" s="1"/>
  <c r="W164" i="1" s="1"/>
  <c r="X164" i="1" s="1"/>
  <c r="Y164" i="1" s="1"/>
  <c r="Z164" i="1" s="1"/>
  <c r="AA164" i="1" s="1"/>
  <c r="AB164" i="1" s="1"/>
  <c r="AC164" i="1" s="1"/>
  <c r="AD164" i="1" s="1"/>
  <c r="F12" i="1"/>
  <c r="H12" i="1" s="1"/>
  <c r="I12" i="1" s="1"/>
  <c r="J12" i="1" s="1"/>
  <c r="K12" i="1" s="1"/>
  <c r="L12" i="1" s="1"/>
  <c r="M12" i="1" s="1"/>
  <c r="N12" i="1" s="1"/>
  <c r="O12" i="1" s="1"/>
  <c r="P12" i="1" s="1"/>
  <c r="Q12" i="1" s="1"/>
  <c r="R12" i="1" s="1"/>
  <c r="S12" i="1" s="1"/>
  <c r="T12" i="1" s="1"/>
  <c r="U12" i="1" s="1"/>
  <c r="V12" i="1" s="1"/>
  <c r="W12" i="1" s="1"/>
  <c r="X12" i="1" s="1"/>
  <c r="Y12" i="1" s="1"/>
  <c r="Z12" i="1" s="1"/>
  <c r="AA12" i="1" s="1"/>
  <c r="AB12" i="1" s="1"/>
  <c r="AC12" i="1" s="1"/>
  <c r="AD12" i="1" s="1"/>
  <c r="F140" i="1"/>
  <c r="H140" i="1" s="1"/>
  <c r="I140" i="1" s="1"/>
  <c r="J140" i="1" s="1"/>
  <c r="K140" i="1" s="1"/>
  <c r="L140" i="1" s="1"/>
  <c r="M140" i="1" s="1"/>
  <c r="N140" i="1" s="1"/>
  <c r="O140" i="1" s="1"/>
  <c r="P140" i="1" s="1"/>
  <c r="Q140" i="1" s="1"/>
  <c r="R140" i="1" s="1"/>
  <c r="S140" i="1" s="1"/>
  <c r="T140" i="1" s="1"/>
  <c r="U140" i="1" s="1"/>
  <c r="V140" i="1" s="1"/>
  <c r="W140" i="1" s="1"/>
  <c r="X140" i="1" s="1"/>
  <c r="Y140" i="1" s="1"/>
  <c r="Z140" i="1" s="1"/>
  <c r="AA140" i="1" s="1"/>
  <c r="AB140" i="1" s="1"/>
  <c r="AC140" i="1" s="1"/>
  <c r="AD140" i="1" s="1"/>
  <c r="F91" i="1"/>
  <c r="H91" i="1" s="1"/>
  <c r="I91" i="1" s="1"/>
  <c r="J91" i="1" s="1"/>
  <c r="K91" i="1" s="1"/>
  <c r="L91" i="1" s="1"/>
  <c r="M91" i="1" s="1"/>
  <c r="N91" i="1" s="1"/>
  <c r="O91" i="1" s="1"/>
  <c r="P91" i="1" s="1"/>
  <c r="Q91" i="1" s="1"/>
  <c r="R91" i="1" s="1"/>
  <c r="S91" i="1" s="1"/>
  <c r="T91" i="1" s="1"/>
  <c r="U91" i="1" s="1"/>
  <c r="V91" i="1" s="1"/>
  <c r="W91" i="1" s="1"/>
  <c r="X91" i="1" s="1"/>
  <c r="Y91" i="1" s="1"/>
  <c r="Z91" i="1" s="1"/>
  <c r="AA91" i="1" s="1"/>
  <c r="AB91" i="1" s="1"/>
  <c r="AC91" i="1" s="1"/>
  <c r="AD91" i="1" s="1"/>
  <c r="F19" i="1"/>
  <c r="H19" i="1" s="1"/>
  <c r="I19" i="1" s="1"/>
  <c r="J19" i="1" s="1"/>
  <c r="K19" i="1" s="1"/>
  <c r="L19" i="1" s="1"/>
  <c r="M19" i="1" s="1"/>
  <c r="N19" i="1" s="1"/>
  <c r="O19" i="1" s="1"/>
  <c r="P19" i="1" s="1"/>
  <c r="Q19" i="1" s="1"/>
  <c r="R19" i="1" s="1"/>
  <c r="S19" i="1" s="1"/>
  <c r="T19" i="1" s="1"/>
  <c r="U19" i="1" s="1"/>
  <c r="V19" i="1" s="1"/>
  <c r="W19" i="1" s="1"/>
  <c r="X19" i="1" s="1"/>
  <c r="Y19" i="1" s="1"/>
  <c r="Z19" i="1" s="1"/>
  <c r="AA19" i="1" s="1"/>
  <c r="AB19" i="1" s="1"/>
  <c r="AC19" i="1" s="1"/>
  <c r="AD19" i="1" s="1"/>
  <c r="F109" i="1"/>
  <c r="H109" i="1" s="1"/>
  <c r="I109" i="1" s="1"/>
  <c r="J109" i="1" s="1"/>
  <c r="K109" i="1" s="1"/>
  <c r="L109" i="1" s="1"/>
  <c r="M109" i="1" s="1"/>
  <c r="N109" i="1" s="1"/>
  <c r="O109" i="1" s="1"/>
  <c r="P109" i="1" s="1"/>
  <c r="Q109" i="1" s="1"/>
  <c r="R109" i="1" s="1"/>
  <c r="S109" i="1" s="1"/>
  <c r="T109" i="1" s="1"/>
  <c r="U109" i="1" s="1"/>
  <c r="V109" i="1" s="1"/>
  <c r="W109" i="1" s="1"/>
  <c r="X109" i="1" s="1"/>
  <c r="Y109" i="1" s="1"/>
  <c r="Z109" i="1" s="1"/>
  <c r="AA109" i="1" s="1"/>
  <c r="AB109" i="1" s="1"/>
  <c r="AC109" i="1" s="1"/>
  <c r="AD109" i="1" s="1"/>
  <c r="F241" i="1"/>
  <c r="H241" i="1" s="1"/>
  <c r="I241" i="1" s="1"/>
  <c r="J241" i="1" s="1"/>
  <c r="K241" i="1" s="1"/>
  <c r="L241" i="1" s="1"/>
  <c r="M241" i="1" s="1"/>
  <c r="N241" i="1" s="1"/>
  <c r="O241" i="1" s="1"/>
  <c r="P241" i="1" s="1"/>
  <c r="Q241" i="1" s="1"/>
  <c r="R241" i="1" s="1"/>
  <c r="S241" i="1" s="1"/>
  <c r="T241" i="1" s="1"/>
  <c r="U241" i="1" s="1"/>
  <c r="V241" i="1" s="1"/>
  <c r="W241" i="1" s="1"/>
  <c r="X241" i="1" s="1"/>
  <c r="Y241" i="1" s="1"/>
  <c r="Z241" i="1" s="1"/>
  <c r="AA241" i="1" s="1"/>
  <c r="AB241" i="1" s="1"/>
  <c r="AC241" i="1" s="1"/>
  <c r="AD241" i="1" s="1"/>
  <c r="F305" i="1"/>
  <c r="H305" i="1" s="1"/>
  <c r="I305" i="1" s="1"/>
  <c r="J305" i="1" s="1"/>
  <c r="K305" i="1" s="1"/>
  <c r="L305" i="1" s="1"/>
  <c r="M305" i="1" s="1"/>
  <c r="N305" i="1" s="1"/>
  <c r="O305" i="1" s="1"/>
  <c r="P305" i="1" s="1"/>
  <c r="Q305" i="1" s="1"/>
  <c r="R305" i="1" s="1"/>
  <c r="S305" i="1" s="1"/>
  <c r="T305" i="1" s="1"/>
  <c r="U305" i="1" s="1"/>
  <c r="V305" i="1" s="1"/>
  <c r="W305" i="1" s="1"/>
  <c r="X305" i="1" s="1"/>
  <c r="Y305" i="1" s="1"/>
  <c r="Z305" i="1" s="1"/>
  <c r="AA305" i="1" s="1"/>
  <c r="AB305" i="1" s="1"/>
  <c r="AC305" i="1" s="1"/>
  <c r="AD305" i="1" s="1"/>
  <c r="F35" i="1"/>
  <c r="H35" i="1" s="1"/>
  <c r="I35" i="1" s="1"/>
  <c r="J35" i="1" s="1"/>
  <c r="K35" i="1" s="1"/>
  <c r="L35" i="1" s="1"/>
  <c r="M35" i="1" s="1"/>
  <c r="N35" i="1" s="1"/>
  <c r="O35" i="1" s="1"/>
  <c r="P35" i="1" s="1"/>
  <c r="Q35" i="1" s="1"/>
  <c r="R35" i="1" s="1"/>
  <c r="S35" i="1" s="1"/>
  <c r="T35" i="1" s="1"/>
  <c r="U35" i="1" s="1"/>
  <c r="V35" i="1" s="1"/>
  <c r="W35" i="1" s="1"/>
  <c r="X35" i="1" s="1"/>
  <c r="Y35" i="1" s="1"/>
  <c r="Z35" i="1" s="1"/>
  <c r="AA35" i="1" s="1"/>
  <c r="AB35" i="1" s="1"/>
  <c r="AC35" i="1" s="1"/>
  <c r="AD35" i="1" s="1"/>
  <c r="F103" i="1"/>
  <c r="H103" i="1" s="1"/>
  <c r="I103" i="1" s="1"/>
  <c r="J103" i="1" s="1"/>
  <c r="K103" i="1" s="1"/>
  <c r="L103" i="1" s="1"/>
  <c r="M103" i="1" s="1"/>
  <c r="N103" i="1" s="1"/>
  <c r="O103" i="1" s="1"/>
  <c r="P103" i="1" s="1"/>
  <c r="Q103" i="1" s="1"/>
  <c r="R103" i="1" s="1"/>
  <c r="S103" i="1" s="1"/>
  <c r="T103" i="1" s="1"/>
  <c r="U103" i="1" s="1"/>
  <c r="V103" i="1" s="1"/>
  <c r="W103" i="1" s="1"/>
  <c r="X103" i="1" s="1"/>
  <c r="Y103" i="1" s="1"/>
  <c r="Z103" i="1" s="1"/>
  <c r="AA103" i="1" s="1"/>
  <c r="AB103" i="1" s="1"/>
  <c r="AC103" i="1" s="1"/>
  <c r="AD103" i="1" s="1"/>
  <c r="F170" i="1"/>
  <c r="H170" i="1" s="1"/>
  <c r="I170" i="1" s="1"/>
  <c r="J170" i="1" s="1"/>
  <c r="K170" i="1" s="1"/>
  <c r="L170" i="1" s="1"/>
  <c r="M170" i="1" s="1"/>
  <c r="N170" i="1" s="1"/>
  <c r="O170" i="1" s="1"/>
  <c r="P170" i="1" s="1"/>
  <c r="Q170" i="1" s="1"/>
  <c r="R170" i="1" s="1"/>
  <c r="S170" i="1" s="1"/>
  <c r="T170" i="1" s="1"/>
  <c r="U170" i="1" s="1"/>
  <c r="V170" i="1" s="1"/>
  <c r="W170" i="1" s="1"/>
  <c r="X170" i="1" s="1"/>
  <c r="Y170" i="1" s="1"/>
  <c r="Z170" i="1" s="1"/>
  <c r="AA170" i="1" s="1"/>
  <c r="AB170" i="1" s="1"/>
  <c r="AC170" i="1" s="1"/>
  <c r="AD170" i="1" s="1"/>
  <c r="F238" i="1"/>
  <c r="H238" i="1" s="1"/>
  <c r="I238" i="1" s="1"/>
  <c r="J238" i="1" s="1"/>
  <c r="K238" i="1" s="1"/>
  <c r="L238" i="1" s="1"/>
  <c r="M238" i="1" s="1"/>
  <c r="N238" i="1" s="1"/>
  <c r="O238" i="1" s="1"/>
  <c r="P238" i="1" s="1"/>
  <c r="Q238" i="1" s="1"/>
  <c r="R238" i="1" s="1"/>
  <c r="S238" i="1" s="1"/>
  <c r="T238" i="1" s="1"/>
  <c r="U238" i="1" s="1"/>
  <c r="V238" i="1" s="1"/>
  <c r="W238" i="1" s="1"/>
  <c r="X238" i="1" s="1"/>
  <c r="Y238" i="1" s="1"/>
  <c r="Z238" i="1" s="1"/>
  <c r="AA238" i="1" s="1"/>
  <c r="AB238" i="1" s="1"/>
  <c r="AC238" i="1" s="1"/>
  <c r="AD238" i="1" s="1"/>
  <c r="F298" i="1"/>
  <c r="H298" i="1" s="1"/>
  <c r="I298" i="1" s="1"/>
  <c r="J298" i="1" s="1"/>
  <c r="K298" i="1" s="1"/>
  <c r="L298" i="1" s="1"/>
  <c r="M298" i="1" s="1"/>
  <c r="N298" i="1" s="1"/>
  <c r="O298" i="1" s="1"/>
  <c r="P298" i="1" s="1"/>
  <c r="Q298" i="1" s="1"/>
  <c r="R298" i="1" s="1"/>
  <c r="S298" i="1" s="1"/>
  <c r="T298" i="1" s="1"/>
  <c r="U298" i="1" s="1"/>
  <c r="V298" i="1" s="1"/>
  <c r="W298" i="1" s="1"/>
  <c r="X298" i="1" s="1"/>
  <c r="Y298" i="1" s="1"/>
  <c r="Z298" i="1" s="1"/>
  <c r="AA298" i="1" s="1"/>
  <c r="AB298" i="1" s="1"/>
  <c r="AC298" i="1" s="1"/>
  <c r="AD298" i="1" s="1"/>
  <c r="F79" i="1"/>
  <c r="H79" i="1" s="1"/>
  <c r="I79" i="1" s="1"/>
  <c r="J79" i="1" s="1"/>
  <c r="K79" i="1" s="1"/>
  <c r="L79" i="1" s="1"/>
  <c r="M79" i="1" s="1"/>
  <c r="N79" i="1" s="1"/>
  <c r="O79" i="1" s="1"/>
  <c r="P79" i="1" s="1"/>
  <c r="Q79" i="1" s="1"/>
  <c r="R79" i="1" s="1"/>
  <c r="S79" i="1" s="1"/>
  <c r="T79" i="1" s="1"/>
  <c r="U79" i="1" s="1"/>
  <c r="V79" i="1" s="1"/>
  <c r="W79" i="1" s="1"/>
  <c r="X79" i="1" s="1"/>
  <c r="Y79" i="1" s="1"/>
  <c r="Z79" i="1" s="1"/>
  <c r="AA79" i="1" s="1"/>
  <c r="AB79" i="1" s="1"/>
  <c r="AC79" i="1" s="1"/>
  <c r="AD79" i="1" s="1"/>
  <c r="F233" i="1"/>
  <c r="H233" i="1" s="1"/>
  <c r="I233" i="1" s="1"/>
  <c r="J233" i="1" s="1"/>
  <c r="K233" i="1" s="1"/>
  <c r="L233" i="1" s="1"/>
  <c r="M233" i="1" s="1"/>
  <c r="N233" i="1" s="1"/>
  <c r="O233" i="1" s="1"/>
  <c r="P233" i="1" s="1"/>
  <c r="Q233" i="1" s="1"/>
  <c r="R233" i="1" s="1"/>
  <c r="S233" i="1" s="1"/>
  <c r="T233" i="1" s="1"/>
  <c r="U233" i="1" s="1"/>
  <c r="V233" i="1" s="1"/>
  <c r="W233" i="1" s="1"/>
  <c r="X233" i="1" s="1"/>
  <c r="Y233" i="1" s="1"/>
  <c r="Z233" i="1" s="1"/>
  <c r="AA233" i="1" s="1"/>
  <c r="AB233" i="1" s="1"/>
  <c r="AC233" i="1" s="1"/>
  <c r="AD233" i="1" s="1"/>
  <c r="F146" i="1"/>
  <c r="H146" i="1" s="1"/>
  <c r="I146" i="1" s="1"/>
  <c r="J146" i="1" s="1"/>
  <c r="K146" i="1" s="1"/>
  <c r="L146" i="1" s="1"/>
  <c r="M146" i="1" s="1"/>
  <c r="N146" i="1" s="1"/>
  <c r="O146" i="1" s="1"/>
  <c r="P146" i="1" s="1"/>
  <c r="Q146" i="1" s="1"/>
  <c r="R146" i="1" s="1"/>
  <c r="S146" i="1" s="1"/>
  <c r="T146" i="1" s="1"/>
  <c r="U146" i="1" s="1"/>
  <c r="V146" i="1" s="1"/>
  <c r="W146" i="1" s="1"/>
  <c r="X146" i="1" s="1"/>
  <c r="Y146" i="1" s="1"/>
  <c r="Z146" i="1" s="1"/>
  <c r="AA146" i="1" s="1"/>
  <c r="AB146" i="1" s="1"/>
  <c r="AC146" i="1" s="1"/>
  <c r="AD146" i="1" s="1"/>
  <c r="F26" i="1"/>
  <c r="H26" i="1" s="1"/>
  <c r="I26" i="1" s="1"/>
  <c r="J26" i="1" s="1"/>
  <c r="K26" i="1" s="1"/>
  <c r="L26" i="1" s="1"/>
  <c r="M26" i="1" s="1"/>
  <c r="N26" i="1" s="1"/>
  <c r="O26" i="1" s="1"/>
  <c r="P26" i="1" s="1"/>
  <c r="Q26" i="1" s="1"/>
  <c r="R26" i="1" s="1"/>
  <c r="S26" i="1" s="1"/>
  <c r="T26" i="1" s="1"/>
  <c r="U26" i="1" s="1"/>
  <c r="V26" i="1" s="1"/>
  <c r="W26" i="1" s="1"/>
  <c r="X26" i="1" s="1"/>
  <c r="Y26" i="1" s="1"/>
  <c r="Z26" i="1" s="1"/>
  <c r="AA26" i="1" s="1"/>
  <c r="AB26" i="1" s="1"/>
  <c r="AC26" i="1" s="1"/>
  <c r="AD26" i="1" s="1"/>
  <c r="F143" i="1"/>
  <c r="H143" i="1" s="1"/>
  <c r="I143" i="1" s="1"/>
  <c r="J143" i="1" s="1"/>
  <c r="K143" i="1" s="1"/>
  <c r="L143" i="1" s="1"/>
  <c r="M143" i="1" s="1"/>
  <c r="N143" i="1" s="1"/>
  <c r="O143" i="1" s="1"/>
  <c r="P143" i="1" s="1"/>
  <c r="Q143" i="1" s="1"/>
  <c r="R143" i="1" s="1"/>
  <c r="S143" i="1" s="1"/>
  <c r="T143" i="1" s="1"/>
  <c r="U143" i="1" s="1"/>
  <c r="V143" i="1" s="1"/>
  <c r="W143" i="1" s="1"/>
  <c r="X143" i="1" s="1"/>
  <c r="Y143" i="1" s="1"/>
  <c r="Z143" i="1" s="1"/>
  <c r="AA143" i="1" s="1"/>
  <c r="AB143" i="1" s="1"/>
  <c r="AC143" i="1" s="1"/>
  <c r="AD143" i="1" s="1"/>
  <c r="F167" i="1"/>
  <c r="H167" i="1" s="1"/>
  <c r="I167" i="1" s="1"/>
  <c r="J167" i="1" s="1"/>
  <c r="K167" i="1" s="1"/>
  <c r="L167" i="1" s="1"/>
  <c r="M167" i="1" s="1"/>
  <c r="N167" i="1" s="1"/>
  <c r="O167" i="1" s="1"/>
  <c r="P167" i="1" s="1"/>
  <c r="Q167" i="1" s="1"/>
  <c r="R167" i="1" s="1"/>
  <c r="S167" i="1" s="1"/>
  <c r="T167" i="1" s="1"/>
  <c r="U167" i="1" s="1"/>
  <c r="V167" i="1" s="1"/>
  <c r="W167" i="1" s="1"/>
  <c r="X167" i="1" s="1"/>
  <c r="Y167" i="1" s="1"/>
  <c r="Z167" i="1" s="1"/>
  <c r="AA167" i="1" s="1"/>
  <c r="AB167" i="1" s="1"/>
  <c r="AC167" i="1" s="1"/>
  <c r="AD167" i="1" s="1"/>
  <c r="F315" i="1"/>
  <c r="H315" i="1" s="1"/>
  <c r="I315" i="1" s="1"/>
  <c r="J315" i="1" s="1"/>
  <c r="K315" i="1" s="1"/>
  <c r="L315" i="1" s="1"/>
  <c r="M315" i="1" s="1"/>
  <c r="N315" i="1" s="1"/>
  <c r="O315" i="1" s="1"/>
  <c r="P315" i="1" s="1"/>
  <c r="Q315" i="1" s="1"/>
  <c r="R315" i="1" s="1"/>
  <c r="S315" i="1" s="1"/>
  <c r="T315" i="1" s="1"/>
  <c r="U315" i="1" s="1"/>
  <c r="V315" i="1" s="1"/>
  <c r="W315" i="1" s="1"/>
  <c r="X315" i="1" s="1"/>
  <c r="Y315" i="1" s="1"/>
  <c r="Z315" i="1" s="1"/>
  <c r="AA315" i="1" s="1"/>
  <c r="AB315" i="1" s="1"/>
  <c r="AC315" i="1" s="1"/>
  <c r="AD315" i="1" s="1"/>
  <c r="F88" i="1"/>
  <c r="H88" i="1" s="1"/>
  <c r="I88" i="1" s="1"/>
  <c r="J88" i="1" s="1"/>
  <c r="K88" i="1" s="1"/>
  <c r="L88" i="1" s="1"/>
  <c r="M88" i="1" s="1"/>
  <c r="N88" i="1" s="1"/>
  <c r="O88" i="1" s="1"/>
  <c r="P88" i="1" s="1"/>
  <c r="Q88" i="1" s="1"/>
  <c r="R88" i="1" s="1"/>
  <c r="S88" i="1" s="1"/>
  <c r="T88" i="1" s="1"/>
  <c r="U88" i="1" s="1"/>
  <c r="V88" i="1" s="1"/>
  <c r="W88" i="1" s="1"/>
  <c r="X88" i="1" s="1"/>
  <c r="Y88" i="1" s="1"/>
  <c r="Z88" i="1" s="1"/>
  <c r="AA88" i="1" s="1"/>
  <c r="AB88" i="1" s="1"/>
  <c r="AC88" i="1" s="1"/>
  <c r="AD88" i="1" s="1"/>
  <c r="F187" i="1"/>
  <c r="H187" i="1" s="1"/>
  <c r="I187" i="1" s="1"/>
  <c r="J187" i="1" s="1"/>
  <c r="K187" i="1" s="1"/>
  <c r="L187" i="1" s="1"/>
  <c r="M187" i="1" s="1"/>
  <c r="N187" i="1" s="1"/>
  <c r="O187" i="1" s="1"/>
  <c r="P187" i="1" s="1"/>
  <c r="Q187" i="1" s="1"/>
  <c r="R187" i="1" s="1"/>
  <c r="S187" i="1" s="1"/>
  <c r="T187" i="1" s="1"/>
  <c r="U187" i="1" s="1"/>
  <c r="V187" i="1" s="1"/>
  <c r="W187" i="1" s="1"/>
  <c r="X187" i="1" s="1"/>
  <c r="Y187" i="1" s="1"/>
  <c r="Z187" i="1" s="1"/>
  <c r="AA187" i="1" s="1"/>
  <c r="AB187" i="1" s="1"/>
  <c r="AC187" i="1" s="1"/>
  <c r="AD187" i="1" s="1"/>
  <c r="F253" i="1"/>
  <c r="H253" i="1" s="1"/>
  <c r="I253" i="1" s="1"/>
  <c r="J253" i="1" s="1"/>
  <c r="K253" i="1" s="1"/>
  <c r="L253" i="1" s="1"/>
  <c r="M253" i="1" s="1"/>
  <c r="N253" i="1" s="1"/>
  <c r="O253" i="1" s="1"/>
  <c r="P253" i="1" s="1"/>
  <c r="Q253" i="1" s="1"/>
  <c r="R253" i="1" s="1"/>
  <c r="S253" i="1" s="1"/>
  <c r="T253" i="1" s="1"/>
  <c r="U253" i="1" s="1"/>
  <c r="V253" i="1" s="1"/>
  <c r="W253" i="1" s="1"/>
  <c r="X253" i="1" s="1"/>
  <c r="Y253" i="1" s="1"/>
  <c r="Z253" i="1" s="1"/>
  <c r="AA253" i="1" s="1"/>
  <c r="AB253" i="1" s="1"/>
  <c r="AC253" i="1" s="1"/>
  <c r="AD253" i="1" s="1"/>
  <c r="F303" i="1"/>
  <c r="H303" i="1" s="1"/>
  <c r="I303" i="1" s="1"/>
  <c r="J303" i="1" s="1"/>
  <c r="K303" i="1" s="1"/>
  <c r="L303" i="1" s="1"/>
  <c r="M303" i="1" s="1"/>
  <c r="N303" i="1" s="1"/>
  <c r="O303" i="1" s="1"/>
  <c r="P303" i="1" s="1"/>
  <c r="Q303" i="1" s="1"/>
  <c r="R303" i="1" s="1"/>
  <c r="S303" i="1" s="1"/>
  <c r="T303" i="1" s="1"/>
  <c r="U303" i="1" s="1"/>
  <c r="V303" i="1" s="1"/>
  <c r="W303" i="1" s="1"/>
  <c r="X303" i="1" s="1"/>
  <c r="Y303" i="1" s="1"/>
  <c r="Z303" i="1" s="1"/>
  <c r="AA303" i="1" s="1"/>
  <c r="AB303" i="1" s="1"/>
  <c r="AC303" i="1" s="1"/>
  <c r="AD303" i="1" s="1"/>
  <c r="F117" i="1"/>
  <c r="H117" i="1" s="1"/>
  <c r="I117" i="1" s="1"/>
  <c r="J117" i="1" s="1"/>
  <c r="K117" i="1" s="1"/>
  <c r="L117" i="1" s="1"/>
  <c r="M117" i="1" s="1"/>
  <c r="N117" i="1" s="1"/>
  <c r="O117" i="1" s="1"/>
  <c r="P117" i="1" s="1"/>
  <c r="Q117" i="1" s="1"/>
  <c r="R117" i="1" s="1"/>
  <c r="S117" i="1" s="1"/>
  <c r="T117" i="1" s="1"/>
  <c r="U117" i="1" s="1"/>
  <c r="V117" i="1" s="1"/>
  <c r="W117" i="1" s="1"/>
  <c r="X117" i="1" s="1"/>
  <c r="Y117" i="1" s="1"/>
  <c r="Z117" i="1" s="1"/>
  <c r="AA117" i="1" s="1"/>
  <c r="AB117" i="1" s="1"/>
  <c r="AC117" i="1" s="1"/>
  <c r="AD117" i="1" s="1"/>
  <c r="F228" i="1"/>
  <c r="H228" i="1" s="1"/>
  <c r="I228" i="1" s="1"/>
  <c r="J228" i="1" s="1"/>
  <c r="K228" i="1" s="1"/>
  <c r="L228" i="1" s="1"/>
  <c r="M228" i="1" s="1"/>
  <c r="N228" i="1" s="1"/>
  <c r="O228" i="1" s="1"/>
  <c r="P228" i="1" s="1"/>
  <c r="Q228" i="1" s="1"/>
  <c r="R228" i="1" s="1"/>
  <c r="S228" i="1" s="1"/>
  <c r="T228" i="1" s="1"/>
  <c r="U228" i="1" s="1"/>
  <c r="V228" i="1" s="1"/>
  <c r="W228" i="1" s="1"/>
  <c r="X228" i="1" s="1"/>
  <c r="Y228" i="1" s="1"/>
  <c r="Z228" i="1" s="1"/>
  <c r="AA228" i="1" s="1"/>
  <c r="AB228" i="1" s="1"/>
  <c r="AC228" i="1" s="1"/>
  <c r="AD228" i="1" s="1"/>
  <c r="F53" i="1"/>
  <c r="H53" i="1" s="1"/>
  <c r="I53" i="1" s="1"/>
  <c r="J53" i="1" s="1"/>
  <c r="K53" i="1" s="1"/>
  <c r="L53" i="1" s="1"/>
  <c r="M53" i="1" s="1"/>
  <c r="N53" i="1" s="1"/>
  <c r="O53" i="1" s="1"/>
  <c r="P53" i="1" s="1"/>
  <c r="Q53" i="1" s="1"/>
  <c r="R53" i="1" s="1"/>
  <c r="S53" i="1" s="1"/>
  <c r="T53" i="1" s="1"/>
  <c r="U53" i="1" s="1"/>
  <c r="V53" i="1" s="1"/>
  <c r="W53" i="1" s="1"/>
  <c r="X53" i="1" s="1"/>
  <c r="Y53" i="1" s="1"/>
  <c r="Z53" i="1" s="1"/>
  <c r="AA53" i="1" s="1"/>
  <c r="AB53" i="1" s="1"/>
  <c r="AC53" i="1" s="1"/>
  <c r="AD53" i="1" s="1"/>
  <c r="F239" i="1"/>
  <c r="H239" i="1" s="1"/>
  <c r="I239" i="1" s="1"/>
  <c r="J239" i="1" s="1"/>
  <c r="K239" i="1" s="1"/>
  <c r="L239" i="1" s="1"/>
  <c r="M239" i="1" s="1"/>
  <c r="N239" i="1" s="1"/>
  <c r="O239" i="1" s="1"/>
  <c r="P239" i="1" s="1"/>
  <c r="Q239" i="1" s="1"/>
  <c r="R239" i="1" s="1"/>
  <c r="S239" i="1" s="1"/>
  <c r="T239" i="1" s="1"/>
  <c r="U239" i="1" s="1"/>
  <c r="V239" i="1" s="1"/>
  <c r="W239" i="1" s="1"/>
  <c r="X239" i="1" s="1"/>
  <c r="Y239" i="1" s="1"/>
  <c r="Z239" i="1" s="1"/>
  <c r="AA239" i="1" s="1"/>
  <c r="AB239" i="1" s="1"/>
  <c r="AC239" i="1" s="1"/>
  <c r="AD239" i="1" s="1"/>
  <c r="F68" i="1"/>
  <c r="H68" i="1" s="1"/>
  <c r="I68" i="1" s="1"/>
  <c r="J68" i="1" s="1"/>
  <c r="K68" i="1" s="1"/>
  <c r="L68" i="1" s="1"/>
  <c r="M68" i="1" s="1"/>
  <c r="N68" i="1" s="1"/>
  <c r="O68" i="1" s="1"/>
  <c r="P68" i="1" s="1"/>
  <c r="Q68" i="1" s="1"/>
  <c r="R68" i="1" s="1"/>
  <c r="S68" i="1" s="1"/>
  <c r="T68" i="1" s="1"/>
  <c r="U68" i="1" s="1"/>
  <c r="V68" i="1" s="1"/>
  <c r="W68" i="1" s="1"/>
  <c r="X68" i="1" s="1"/>
  <c r="Y68" i="1" s="1"/>
  <c r="Z68" i="1" s="1"/>
  <c r="AA68" i="1" s="1"/>
  <c r="AB68" i="1" s="1"/>
  <c r="AC68" i="1" s="1"/>
  <c r="AD68" i="1" s="1"/>
  <c r="F249" i="1"/>
  <c r="H249" i="1" s="1"/>
  <c r="I249" i="1" s="1"/>
  <c r="J249" i="1" s="1"/>
  <c r="K249" i="1" s="1"/>
  <c r="L249" i="1" s="1"/>
  <c r="M249" i="1" s="1"/>
  <c r="N249" i="1" s="1"/>
  <c r="O249" i="1" s="1"/>
  <c r="P249" i="1" s="1"/>
  <c r="Q249" i="1" s="1"/>
  <c r="R249" i="1" s="1"/>
  <c r="S249" i="1" s="1"/>
  <c r="T249" i="1" s="1"/>
  <c r="U249" i="1" s="1"/>
  <c r="V249" i="1" s="1"/>
  <c r="W249" i="1" s="1"/>
  <c r="X249" i="1" s="1"/>
  <c r="Y249" i="1" s="1"/>
  <c r="Z249" i="1" s="1"/>
  <c r="AA249" i="1" s="1"/>
  <c r="AB249" i="1" s="1"/>
  <c r="AC249" i="1" s="1"/>
  <c r="AD249" i="1" s="1"/>
  <c r="F112" i="1"/>
  <c r="H112" i="1" s="1"/>
  <c r="I112" i="1" s="1"/>
  <c r="J112" i="1" s="1"/>
  <c r="K112" i="1" s="1"/>
  <c r="L112" i="1" s="1"/>
  <c r="M112" i="1" s="1"/>
  <c r="N112" i="1" s="1"/>
  <c r="O112" i="1" s="1"/>
  <c r="P112" i="1" s="1"/>
  <c r="Q112" i="1" s="1"/>
  <c r="R112" i="1" s="1"/>
  <c r="S112" i="1" s="1"/>
  <c r="T112" i="1" s="1"/>
  <c r="U112" i="1" s="1"/>
  <c r="V112" i="1" s="1"/>
  <c r="W112" i="1" s="1"/>
  <c r="X112" i="1" s="1"/>
  <c r="Y112" i="1" s="1"/>
  <c r="Z112" i="1" s="1"/>
  <c r="AA112" i="1" s="1"/>
  <c r="AB112" i="1" s="1"/>
  <c r="AC112" i="1" s="1"/>
  <c r="AD112" i="1" s="1"/>
  <c r="F85" i="1"/>
  <c r="H85" i="1" s="1"/>
  <c r="I85" i="1" s="1"/>
  <c r="J85" i="1" s="1"/>
  <c r="K85" i="1" s="1"/>
  <c r="L85" i="1" s="1"/>
  <c r="M85" i="1" s="1"/>
  <c r="N85" i="1" s="1"/>
  <c r="O85" i="1" s="1"/>
  <c r="P85" i="1" s="1"/>
  <c r="Q85" i="1" s="1"/>
  <c r="R85" i="1" s="1"/>
  <c r="S85" i="1" s="1"/>
  <c r="T85" i="1" s="1"/>
  <c r="U85" i="1" s="1"/>
  <c r="V85" i="1" s="1"/>
  <c r="W85" i="1" s="1"/>
  <c r="X85" i="1" s="1"/>
  <c r="Y85" i="1" s="1"/>
  <c r="Z85" i="1" s="1"/>
  <c r="AA85" i="1" s="1"/>
  <c r="AB85" i="1" s="1"/>
  <c r="AC85" i="1" s="1"/>
  <c r="AD85" i="1" s="1"/>
  <c r="F169" i="1"/>
  <c r="H169" i="1" s="1"/>
  <c r="I169" i="1" s="1"/>
  <c r="J169" i="1" s="1"/>
  <c r="K169" i="1" s="1"/>
  <c r="L169" i="1" s="1"/>
  <c r="M169" i="1" s="1"/>
  <c r="N169" i="1" s="1"/>
  <c r="O169" i="1" s="1"/>
  <c r="P169" i="1" s="1"/>
  <c r="Q169" i="1" s="1"/>
  <c r="R169" i="1" s="1"/>
  <c r="S169" i="1" s="1"/>
  <c r="T169" i="1" s="1"/>
  <c r="U169" i="1" s="1"/>
  <c r="V169" i="1" s="1"/>
  <c r="W169" i="1" s="1"/>
  <c r="X169" i="1" s="1"/>
  <c r="Y169" i="1" s="1"/>
  <c r="Z169" i="1" s="1"/>
  <c r="AA169" i="1" s="1"/>
  <c r="AB169" i="1" s="1"/>
  <c r="AC169" i="1" s="1"/>
  <c r="AD169" i="1" s="1"/>
  <c r="F266" i="1"/>
  <c r="H266" i="1" s="1"/>
  <c r="I266" i="1" s="1"/>
  <c r="J266" i="1" s="1"/>
  <c r="K266" i="1" s="1"/>
  <c r="L266" i="1" s="1"/>
  <c r="M266" i="1" s="1"/>
  <c r="N266" i="1" s="1"/>
  <c r="O266" i="1" s="1"/>
  <c r="P266" i="1" s="1"/>
  <c r="Q266" i="1" s="1"/>
  <c r="R266" i="1" s="1"/>
  <c r="S266" i="1" s="1"/>
  <c r="T266" i="1" s="1"/>
  <c r="U266" i="1" s="1"/>
  <c r="V266" i="1" s="1"/>
  <c r="W266" i="1" s="1"/>
  <c r="X266" i="1" s="1"/>
  <c r="Y266" i="1" s="1"/>
  <c r="Z266" i="1" s="1"/>
  <c r="AA266" i="1" s="1"/>
  <c r="AB266" i="1" s="1"/>
  <c r="AC266" i="1" s="1"/>
  <c r="AD266" i="1" s="1"/>
  <c r="F11" i="1"/>
  <c r="H11" i="1" s="1"/>
  <c r="I11" i="1" s="1"/>
  <c r="J11" i="1" s="1"/>
  <c r="K11" i="1" s="1"/>
  <c r="L11" i="1" s="1"/>
  <c r="F73" i="1"/>
  <c r="H73" i="1" s="1"/>
  <c r="I73" i="1" s="1"/>
  <c r="J73" i="1" s="1"/>
  <c r="K73" i="1" s="1"/>
  <c r="L73" i="1" s="1"/>
  <c r="M73" i="1" s="1"/>
  <c r="N73" i="1" s="1"/>
  <c r="O73" i="1" s="1"/>
  <c r="P73" i="1" s="1"/>
  <c r="Q73" i="1" s="1"/>
  <c r="R73" i="1" s="1"/>
  <c r="S73" i="1" s="1"/>
  <c r="T73" i="1" s="1"/>
  <c r="U73" i="1" s="1"/>
  <c r="V73" i="1" s="1"/>
  <c r="W73" i="1" s="1"/>
  <c r="X73" i="1" s="1"/>
  <c r="Y73" i="1" s="1"/>
  <c r="Z73" i="1" s="1"/>
  <c r="AA73" i="1" s="1"/>
  <c r="AB73" i="1" s="1"/>
  <c r="AC73" i="1" s="1"/>
  <c r="AD73" i="1" s="1"/>
  <c r="F98" i="1"/>
  <c r="H98" i="1" s="1"/>
  <c r="I98" i="1" s="1"/>
  <c r="J98" i="1" s="1"/>
  <c r="K98" i="1" s="1"/>
  <c r="L98" i="1" s="1"/>
  <c r="M98" i="1" s="1"/>
  <c r="N98" i="1" s="1"/>
  <c r="O98" i="1" s="1"/>
  <c r="P98" i="1" s="1"/>
  <c r="Q98" i="1" s="1"/>
  <c r="R98" i="1" s="1"/>
  <c r="S98" i="1" s="1"/>
  <c r="T98" i="1" s="1"/>
  <c r="U98" i="1" s="1"/>
  <c r="V98" i="1" s="1"/>
  <c r="W98" i="1" s="1"/>
  <c r="X98" i="1" s="1"/>
  <c r="Y98" i="1" s="1"/>
  <c r="Z98" i="1" s="1"/>
  <c r="AA98" i="1" s="1"/>
  <c r="AB98" i="1" s="1"/>
  <c r="AC98" i="1" s="1"/>
  <c r="AD98" i="1" s="1"/>
  <c r="F159" i="1"/>
  <c r="H159" i="1" s="1"/>
  <c r="I159" i="1" s="1"/>
  <c r="J159" i="1" s="1"/>
  <c r="K159" i="1" s="1"/>
  <c r="L159" i="1" s="1"/>
  <c r="M159" i="1" s="1"/>
  <c r="N159" i="1" s="1"/>
  <c r="O159" i="1" s="1"/>
  <c r="P159" i="1" s="1"/>
  <c r="Q159" i="1" s="1"/>
  <c r="R159" i="1" s="1"/>
  <c r="S159" i="1" s="1"/>
  <c r="T159" i="1" s="1"/>
  <c r="U159" i="1" s="1"/>
  <c r="V159" i="1" s="1"/>
  <c r="W159" i="1" s="1"/>
  <c r="X159" i="1" s="1"/>
  <c r="Y159" i="1" s="1"/>
  <c r="Z159" i="1" s="1"/>
  <c r="AA159" i="1" s="1"/>
  <c r="AB159" i="1" s="1"/>
  <c r="AC159" i="1" s="1"/>
  <c r="AD159" i="1" s="1"/>
  <c r="F261" i="1"/>
  <c r="H261" i="1" s="1"/>
  <c r="I261" i="1" s="1"/>
  <c r="J261" i="1" s="1"/>
  <c r="K261" i="1" s="1"/>
  <c r="L261" i="1" s="1"/>
  <c r="M261" i="1" s="1"/>
  <c r="N261" i="1" s="1"/>
  <c r="O261" i="1" s="1"/>
  <c r="P261" i="1" s="1"/>
  <c r="Q261" i="1" s="1"/>
  <c r="R261" i="1" s="1"/>
  <c r="S261" i="1" s="1"/>
  <c r="T261" i="1" s="1"/>
  <c r="U261" i="1" s="1"/>
  <c r="V261" i="1" s="1"/>
  <c r="W261" i="1" s="1"/>
  <c r="X261" i="1" s="1"/>
  <c r="Y261" i="1" s="1"/>
  <c r="Z261" i="1" s="1"/>
  <c r="AA261" i="1" s="1"/>
  <c r="AB261" i="1" s="1"/>
  <c r="AC261" i="1" s="1"/>
  <c r="AD261" i="1" s="1"/>
  <c r="F311" i="1"/>
  <c r="H311" i="1" s="1"/>
  <c r="I311" i="1" s="1"/>
  <c r="J311" i="1" s="1"/>
  <c r="K311" i="1" s="1"/>
  <c r="L311" i="1" s="1"/>
  <c r="M311" i="1" s="1"/>
  <c r="N311" i="1" s="1"/>
  <c r="O311" i="1" s="1"/>
  <c r="P311" i="1" s="1"/>
  <c r="Q311" i="1" s="1"/>
  <c r="R311" i="1" s="1"/>
  <c r="S311" i="1" s="1"/>
  <c r="T311" i="1" s="1"/>
  <c r="U311" i="1" s="1"/>
  <c r="V311" i="1" s="1"/>
  <c r="W311" i="1" s="1"/>
  <c r="X311" i="1" s="1"/>
  <c r="Y311" i="1" s="1"/>
  <c r="Z311" i="1" s="1"/>
  <c r="AA311" i="1" s="1"/>
  <c r="AB311" i="1" s="1"/>
  <c r="AC311" i="1" s="1"/>
  <c r="AD311" i="1" s="1"/>
  <c r="F145" i="1"/>
  <c r="H145" i="1" s="1"/>
  <c r="I145" i="1" s="1"/>
  <c r="J145" i="1" s="1"/>
  <c r="K145" i="1" s="1"/>
  <c r="L145" i="1" s="1"/>
  <c r="M145" i="1" s="1"/>
  <c r="N145" i="1" s="1"/>
  <c r="O145" i="1" s="1"/>
  <c r="P145" i="1" s="1"/>
  <c r="Q145" i="1" s="1"/>
  <c r="R145" i="1" s="1"/>
  <c r="S145" i="1" s="1"/>
  <c r="T145" i="1" s="1"/>
  <c r="U145" i="1" s="1"/>
  <c r="V145" i="1" s="1"/>
  <c r="W145" i="1" s="1"/>
  <c r="X145" i="1" s="1"/>
  <c r="Y145" i="1" s="1"/>
  <c r="Z145" i="1" s="1"/>
  <c r="AA145" i="1" s="1"/>
  <c r="AB145" i="1" s="1"/>
  <c r="AC145" i="1" s="1"/>
  <c r="AD145" i="1" s="1"/>
  <c r="F231" i="1"/>
  <c r="H231" i="1" s="1"/>
  <c r="I231" i="1" s="1"/>
  <c r="J231" i="1" s="1"/>
  <c r="K231" i="1" s="1"/>
  <c r="L231" i="1" s="1"/>
  <c r="M231" i="1" s="1"/>
  <c r="N231" i="1" s="1"/>
  <c r="O231" i="1" s="1"/>
  <c r="P231" i="1" s="1"/>
  <c r="Q231" i="1" s="1"/>
  <c r="R231" i="1" s="1"/>
  <c r="S231" i="1" s="1"/>
  <c r="T231" i="1" s="1"/>
  <c r="U231" i="1" s="1"/>
  <c r="V231" i="1" s="1"/>
  <c r="W231" i="1" s="1"/>
  <c r="X231" i="1" s="1"/>
  <c r="Y231" i="1" s="1"/>
  <c r="Z231" i="1" s="1"/>
  <c r="AA231" i="1" s="1"/>
  <c r="AB231" i="1" s="1"/>
  <c r="AC231" i="1" s="1"/>
  <c r="AD231" i="1" s="1"/>
  <c r="F89" i="1"/>
  <c r="H89" i="1" s="1"/>
  <c r="I89" i="1" s="1"/>
  <c r="J89" i="1" s="1"/>
  <c r="K89" i="1" s="1"/>
  <c r="L89" i="1" s="1"/>
  <c r="M89" i="1" s="1"/>
  <c r="N89" i="1" s="1"/>
  <c r="O89" i="1" s="1"/>
  <c r="P89" i="1" s="1"/>
  <c r="Q89" i="1" s="1"/>
  <c r="R89" i="1" s="1"/>
  <c r="S89" i="1" s="1"/>
  <c r="T89" i="1" s="1"/>
  <c r="U89" i="1" s="1"/>
  <c r="V89" i="1" s="1"/>
  <c r="W89" i="1" s="1"/>
  <c r="X89" i="1" s="1"/>
  <c r="Y89" i="1" s="1"/>
  <c r="Z89" i="1" s="1"/>
  <c r="AA89" i="1" s="1"/>
  <c r="AB89" i="1" s="1"/>
  <c r="AC89" i="1" s="1"/>
  <c r="AD89" i="1" s="1"/>
  <c r="F302" i="1"/>
  <c r="H302" i="1" s="1"/>
  <c r="I302" i="1" s="1"/>
  <c r="J302" i="1" s="1"/>
  <c r="K302" i="1" s="1"/>
  <c r="L302" i="1" s="1"/>
  <c r="M302" i="1" s="1"/>
  <c r="N302" i="1" s="1"/>
  <c r="O302" i="1" s="1"/>
  <c r="P302" i="1" s="1"/>
  <c r="Q302" i="1" s="1"/>
  <c r="R302" i="1" s="1"/>
  <c r="S302" i="1" s="1"/>
  <c r="T302" i="1" s="1"/>
  <c r="U302" i="1" s="1"/>
  <c r="V302" i="1" s="1"/>
  <c r="W302" i="1" s="1"/>
  <c r="X302" i="1" s="1"/>
  <c r="Y302" i="1" s="1"/>
  <c r="Z302" i="1" s="1"/>
  <c r="AA302" i="1" s="1"/>
  <c r="AB302" i="1" s="1"/>
  <c r="AC302" i="1" s="1"/>
  <c r="AD302" i="1" s="1"/>
  <c r="F287" i="1"/>
  <c r="H287" i="1" s="1"/>
  <c r="I287" i="1" s="1"/>
  <c r="J287" i="1" s="1"/>
  <c r="K287" i="1" s="1"/>
  <c r="L287" i="1" s="1"/>
  <c r="M287" i="1" s="1"/>
  <c r="N287" i="1" s="1"/>
  <c r="O287" i="1" s="1"/>
  <c r="P287" i="1" s="1"/>
  <c r="Q287" i="1" s="1"/>
  <c r="R287" i="1" s="1"/>
  <c r="S287" i="1" s="1"/>
  <c r="T287" i="1" s="1"/>
  <c r="U287" i="1" s="1"/>
  <c r="V287" i="1" s="1"/>
  <c r="W287" i="1" s="1"/>
  <c r="X287" i="1" s="1"/>
  <c r="Y287" i="1" s="1"/>
  <c r="Z287" i="1" s="1"/>
  <c r="AA287" i="1" s="1"/>
  <c r="AB287" i="1" s="1"/>
  <c r="AC287" i="1" s="1"/>
  <c r="AD287" i="1" s="1"/>
  <c r="H4" i="1"/>
  <c r="I4" i="1" s="1"/>
  <c r="J4" i="1" s="1"/>
  <c r="K4" i="1" s="1"/>
  <c r="L4" i="1" s="1"/>
  <c r="M4" i="1" s="1"/>
  <c r="N4" i="1" s="1"/>
  <c r="O4" i="1" s="1"/>
  <c r="P4" i="1" s="1"/>
  <c r="Q4" i="1" s="1"/>
  <c r="R4" i="1" s="1"/>
  <c r="S4" i="1" s="1"/>
  <c r="T4" i="1" s="1"/>
  <c r="U4" i="1" s="1"/>
  <c r="V4" i="1" s="1"/>
  <c r="W4" i="1" s="1"/>
  <c r="X4" i="1" s="1"/>
  <c r="Y4" i="1" s="1"/>
  <c r="Z4" i="1" s="1"/>
  <c r="AA4" i="1" s="1"/>
  <c r="AB4" i="1" s="1"/>
  <c r="AC4" i="1" s="1"/>
  <c r="AD4" i="1" s="1"/>
  <c r="F29" i="1"/>
  <c r="H29" i="1" s="1"/>
  <c r="I29" i="1" s="1"/>
  <c r="J29" i="1" s="1"/>
  <c r="K29" i="1" s="1"/>
  <c r="L29" i="1" s="1"/>
  <c r="M29" i="1" s="1"/>
  <c r="N29" i="1" s="1"/>
  <c r="O29" i="1" s="1"/>
  <c r="P29" i="1" s="1"/>
  <c r="Q29" i="1" s="1"/>
  <c r="R29" i="1" s="1"/>
  <c r="S29" i="1" s="1"/>
  <c r="T29" i="1" s="1"/>
  <c r="U29" i="1" s="1"/>
  <c r="V29" i="1" s="1"/>
  <c r="W29" i="1" s="1"/>
  <c r="X29" i="1" s="1"/>
  <c r="Y29" i="1" s="1"/>
  <c r="Z29" i="1" s="1"/>
  <c r="AA29" i="1" s="1"/>
  <c r="AB29" i="1" s="1"/>
  <c r="AC29" i="1" s="1"/>
  <c r="AD29" i="1" s="1"/>
  <c r="F101" i="1"/>
  <c r="H101" i="1" s="1"/>
  <c r="I101" i="1" s="1"/>
  <c r="J101" i="1" s="1"/>
  <c r="K101" i="1" s="1"/>
  <c r="L101" i="1" s="1"/>
  <c r="M101" i="1" s="1"/>
  <c r="N101" i="1" s="1"/>
  <c r="O101" i="1" s="1"/>
  <c r="P101" i="1" s="1"/>
  <c r="Q101" i="1" s="1"/>
  <c r="R101" i="1" s="1"/>
  <c r="S101" i="1" s="1"/>
  <c r="T101" i="1" s="1"/>
  <c r="U101" i="1" s="1"/>
  <c r="V101" i="1" s="1"/>
  <c r="W101" i="1" s="1"/>
  <c r="X101" i="1" s="1"/>
  <c r="Y101" i="1" s="1"/>
  <c r="Z101" i="1" s="1"/>
  <c r="AA101" i="1" s="1"/>
  <c r="AB101" i="1" s="1"/>
  <c r="AC101" i="1" s="1"/>
  <c r="AD101" i="1" s="1"/>
  <c r="F206" i="1"/>
  <c r="H206" i="1" s="1"/>
  <c r="I206" i="1" s="1"/>
  <c r="J206" i="1" s="1"/>
  <c r="K206" i="1" s="1"/>
  <c r="L206" i="1" s="1"/>
  <c r="M206" i="1" s="1"/>
  <c r="N206" i="1" s="1"/>
  <c r="O206" i="1" s="1"/>
  <c r="P206" i="1" s="1"/>
  <c r="Q206" i="1" s="1"/>
  <c r="R206" i="1" s="1"/>
  <c r="S206" i="1" s="1"/>
  <c r="T206" i="1" s="1"/>
  <c r="U206" i="1" s="1"/>
  <c r="V206" i="1" s="1"/>
  <c r="W206" i="1" s="1"/>
  <c r="X206" i="1" s="1"/>
  <c r="Y206" i="1" s="1"/>
  <c r="Z206" i="1" s="1"/>
  <c r="AA206" i="1" s="1"/>
  <c r="AB206" i="1" s="1"/>
  <c r="AC206" i="1" s="1"/>
  <c r="AD206" i="1" s="1"/>
  <c r="F276" i="1"/>
  <c r="H276" i="1" s="1"/>
  <c r="I276" i="1" s="1"/>
  <c r="J276" i="1" s="1"/>
  <c r="K276" i="1" s="1"/>
  <c r="L276" i="1" s="1"/>
  <c r="M276" i="1" s="1"/>
  <c r="N276" i="1" s="1"/>
  <c r="O276" i="1" s="1"/>
  <c r="P276" i="1" s="1"/>
  <c r="Q276" i="1" s="1"/>
  <c r="R276" i="1" s="1"/>
  <c r="S276" i="1" s="1"/>
  <c r="T276" i="1" s="1"/>
  <c r="U276" i="1" s="1"/>
  <c r="V276" i="1" s="1"/>
  <c r="W276" i="1" s="1"/>
  <c r="X276" i="1" s="1"/>
  <c r="Y276" i="1" s="1"/>
  <c r="Z276" i="1" s="1"/>
  <c r="AA276" i="1" s="1"/>
  <c r="AB276" i="1" s="1"/>
  <c r="AC276" i="1" s="1"/>
  <c r="AD276" i="1" s="1"/>
  <c r="F310" i="1"/>
  <c r="H310" i="1" s="1"/>
  <c r="I310" i="1" s="1"/>
  <c r="J310" i="1" s="1"/>
  <c r="K310" i="1" s="1"/>
  <c r="L310" i="1" s="1"/>
  <c r="M310" i="1" s="1"/>
  <c r="N310" i="1" s="1"/>
  <c r="O310" i="1" s="1"/>
  <c r="P310" i="1" s="1"/>
  <c r="Q310" i="1" s="1"/>
  <c r="R310" i="1" s="1"/>
  <c r="S310" i="1" s="1"/>
  <c r="T310" i="1" s="1"/>
  <c r="U310" i="1" s="1"/>
  <c r="V310" i="1" s="1"/>
  <c r="W310" i="1" s="1"/>
  <c r="X310" i="1" s="1"/>
  <c r="Y310" i="1" s="1"/>
  <c r="Z310" i="1" s="1"/>
  <c r="AA310" i="1" s="1"/>
  <c r="AB310" i="1" s="1"/>
  <c r="AC310" i="1" s="1"/>
  <c r="AD310" i="1" s="1"/>
  <c r="J46" i="1"/>
  <c r="F83" i="1"/>
  <c r="H83" i="1" s="1"/>
  <c r="I83" i="1" s="1"/>
  <c r="J83" i="1" s="1"/>
  <c r="K83" i="1" s="1"/>
  <c r="L83" i="1" s="1"/>
  <c r="M83" i="1" s="1"/>
  <c r="N83" i="1" s="1"/>
  <c r="O83" i="1" s="1"/>
  <c r="P83" i="1" s="1"/>
  <c r="Q83" i="1" s="1"/>
  <c r="R83" i="1" s="1"/>
  <c r="S83" i="1" s="1"/>
  <c r="T83" i="1" s="1"/>
  <c r="U83" i="1" s="1"/>
  <c r="V83" i="1" s="1"/>
  <c r="W83" i="1" s="1"/>
  <c r="X83" i="1" s="1"/>
  <c r="Y83" i="1" s="1"/>
  <c r="Z83" i="1" s="1"/>
  <c r="AA83" i="1" s="1"/>
  <c r="AB83" i="1" s="1"/>
  <c r="AC83" i="1" s="1"/>
  <c r="AD83" i="1" s="1"/>
  <c r="F42" i="1"/>
  <c r="H42" i="1" s="1"/>
  <c r="I42" i="1" s="1"/>
  <c r="J42" i="1" s="1"/>
  <c r="K42" i="1" s="1"/>
  <c r="L42" i="1" s="1"/>
  <c r="M42" i="1" s="1"/>
  <c r="N42" i="1" s="1"/>
  <c r="O42" i="1" s="1"/>
  <c r="P42" i="1" s="1"/>
  <c r="Q42" i="1" s="1"/>
  <c r="R42" i="1" s="1"/>
  <c r="S42" i="1" s="1"/>
  <c r="T42" i="1" s="1"/>
  <c r="U42" i="1" s="1"/>
  <c r="V42" i="1" s="1"/>
  <c r="W42" i="1" s="1"/>
  <c r="X42" i="1" s="1"/>
  <c r="Y42" i="1" s="1"/>
  <c r="Z42" i="1" s="1"/>
  <c r="AA42" i="1" s="1"/>
  <c r="AB42" i="1" s="1"/>
  <c r="AC42" i="1" s="1"/>
  <c r="AD42" i="1" s="1"/>
  <c r="F195" i="1"/>
  <c r="H195" i="1" s="1"/>
  <c r="I195" i="1" s="1"/>
  <c r="J195" i="1" s="1"/>
  <c r="K195" i="1" s="1"/>
  <c r="L195" i="1" s="1"/>
  <c r="M195" i="1" s="1"/>
  <c r="N195" i="1" s="1"/>
  <c r="O195" i="1" s="1"/>
  <c r="P195" i="1" s="1"/>
  <c r="Q195" i="1" s="1"/>
  <c r="R195" i="1" s="1"/>
  <c r="S195" i="1" s="1"/>
  <c r="T195" i="1" s="1"/>
  <c r="U195" i="1" s="1"/>
  <c r="V195" i="1" s="1"/>
  <c r="W195" i="1" s="1"/>
  <c r="X195" i="1" s="1"/>
  <c r="Y195" i="1" s="1"/>
  <c r="Z195" i="1" s="1"/>
  <c r="AA195" i="1" s="1"/>
  <c r="AB195" i="1" s="1"/>
  <c r="AC195" i="1" s="1"/>
  <c r="AD195" i="1" s="1"/>
  <c r="M11" i="1"/>
  <c r="F67" i="1"/>
  <c r="H67" i="1" s="1"/>
  <c r="I67" i="1" s="1"/>
  <c r="J67" i="1" s="1"/>
  <c r="K67" i="1" s="1"/>
  <c r="L67" i="1" s="1"/>
  <c r="M67" i="1" s="1"/>
  <c r="N67" i="1" s="1"/>
  <c r="O67" i="1" s="1"/>
  <c r="P67" i="1" s="1"/>
  <c r="Q67" i="1" s="1"/>
  <c r="R67" i="1" s="1"/>
  <c r="S67" i="1" s="1"/>
  <c r="T67" i="1" s="1"/>
  <c r="U67" i="1" s="1"/>
  <c r="V67" i="1" s="1"/>
  <c r="W67" i="1" s="1"/>
  <c r="X67" i="1" s="1"/>
  <c r="Y67" i="1" s="1"/>
  <c r="Z67" i="1" s="1"/>
  <c r="AA67" i="1" s="1"/>
  <c r="AB67" i="1" s="1"/>
  <c r="AC67" i="1" s="1"/>
  <c r="AD67" i="1" s="1"/>
  <c r="F105" i="1"/>
  <c r="H105" i="1" s="1"/>
  <c r="I105" i="1" s="1"/>
  <c r="J105" i="1" s="1"/>
  <c r="K105" i="1" s="1"/>
  <c r="L105" i="1" s="1"/>
  <c r="M105" i="1" s="1"/>
  <c r="N105" i="1" s="1"/>
  <c r="O105" i="1" s="1"/>
  <c r="P105" i="1" s="1"/>
  <c r="Q105" i="1" s="1"/>
  <c r="R105" i="1" s="1"/>
  <c r="S105" i="1" s="1"/>
  <c r="T105" i="1" s="1"/>
  <c r="U105" i="1" s="1"/>
  <c r="V105" i="1" s="1"/>
  <c r="W105" i="1" s="1"/>
  <c r="X105" i="1" s="1"/>
  <c r="Y105" i="1" s="1"/>
  <c r="Z105" i="1" s="1"/>
  <c r="AA105" i="1" s="1"/>
  <c r="AB105" i="1" s="1"/>
  <c r="AC105" i="1" s="1"/>
  <c r="AD105" i="1" s="1"/>
  <c r="F203" i="1"/>
  <c r="H203" i="1" s="1"/>
  <c r="I203" i="1" s="1"/>
  <c r="J203" i="1" s="1"/>
  <c r="K203" i="1" s="1"/>
  <c r="L203" i="1" s="1"/>
  <c r="M203" i="1" s="1"/>
  <c r="N203" i="1" s="1"/>
  <c r="O203" i="1" s="1"/>
  <c r="P203" i="1" s="1"/>
  <c r="Q203" i="1" s="1"/>
  <c r="R203" i="1" s="1"/>
  <c r="S203" i="1" s="1"/>
  <c r="T203" i="1" s="1"/>
  <c r="U203" i="1" s="1"/>
  <c r="V203" i="1" s="1"/>
  <c r="W203" i="1" s="1"/>
  <c r="X203" i="1" s="1"/>
  <c r="Y203" i="1" s="1"/>
  <c r="Z203" i="1" s="1"/>
  <c r="AA203" i="1" s="1"/>
  <c r="AB203" i="1" s="1"/>
  <c r="AC203" i="1" s="1"/>
  <c r="AD203" i="1" s="1"/>
  <c r="F280" i="1"/>
  <c r="H280" i="1" s="1"/>
  <c r="I280" i="1" s="1"/>
  <c r="J280" i="1" s="1"/>
  <c r="K280" i="1" s="1"/>
  <c r="L280" i="1" s="1"/>
  <c r="M280" i="1" s="1"/>
  <c r="N280" i="1" s="1"/>
  <c r="O280" i="1" s="1"/>
  <c r="P280" i="1" s="1"/>
  <c r="Q280" i="1" s="1"/>
  <c r="R280" i="1" s="1"/>
  <c r="S280" i="1" s="1"/>
  <c r="T280" i="1" s="1"/>
  <c r="U280" i="1" s="1"/>
  <c r="V280" i="1" s="1"/>
  <c r="W280" i="1" s="1"/>
  <c r="X280" i="1" s="1"/>
  <c r="Y280" i="1" s="1"/>
  <c r="Z280" i="1" s="1"/>
  <c r="AA280" i="1" s="1"/>
  <c r="AB280" i="1" s="1"/>
  <c r="AC280" i="1" s="1"/>
  <c r="AD280" i="1" s="1"/>
  <c r="F41" i="1"/>
  <c r="H41" i="1" s="1"/>
  <c r="I41" i="1" s="1"/>
  <c r="J41" i="1" s="1"/>
  <c r="K41" i="1" s="1"/>
  <c r="L41" i="1" s="1"/>
  <c r="M41" i="1" s="1"/>
  <c r="N41" i="1" s="1"/>
  <c r="O41" i="1" s="1"/>
  <c r="P41" i="1" s="1"/>
  <c r="Q41" i="1" s="1"/>
  <c r="R41" i="1" s="1"/>
  <c r="S41" i="1" s="1"/>
  <c r="T41" i="1" s="1"/>
  <c r="U41" i="1" s="1"/>
  <c r="V41" i="1" s="1"/>
  <c r="W41" i="1" s="1"/>
  <c r="X41" i="1" s="1"/>
  <c r="Y41" i="1" s="1"/>
  <c r="Z41" i="1" s="1"/>
  <c r="AA41" i="1" s="1"/>
  <c r="AB41" i="1" s="1"/>
  <c r="AC41" i="1" s="1"/>
  <c r="AD41" i="1" s="1"/>
  <c r="F64" i="1"/>
  <c r="H64" i="1" s="1"/>
  <c r="I64" i="1" s="1"/>
  <c r="J64" i="1" s="1"/>
  <c r="K64" i="1" s="1"/>
  <c r="L64" i="1" s="1"/>
  <c r="M64" i="1" s="1"/>
  <c r="N64" i="1" s="1"/>
  <c r="O64" i="1" s="1"/>
  <c r="P64" i="1" s="1"/>
  <c r="Q64" i="1" s="1"/>
  <c r="R64" i="1" s="1"/>
  <c r="S64" i="1" s="1"/>
  <c r="T64" i="1" s="1"/>
  <c r="U64" i="1" s="1"/>
  <c r="V64" i="1" s="1"/>
  <c r="W64" i="1" s="1"/>
  <c r="X64" i="1" s="1"/>
  <c r="Y64" i="1" s="1"/>
  <c r="Z64" i="1" s="1"/>
  <c r="AA64" i="1" s="1"/>
  <c r="AB64" i="1" s="1"/>
  <c r="AC64" i="1" s="1"/>
  <c r="AD64" i="1" s="1"/>
  <c r="F121" i="1"/>
  <c r="H121" i="1" s="1"/>
  <c r="I121" i="1" s="1"/>
  <c r="J121" i="1" s="1"/>
  <c r="K121" i="1" s="1"/>
  <c r="L121" i="1" s="1"/>
  <c r="M121" i="1" s="1"/>
  <c r="N121" i="1" s="1"/>
  <c r="O121" i="1" s="1"/>
  <c r="P121" i="1" s="1"/>
  <c r="Q121" i="1" s="1"/>
  <c r="R121" i="1" s="1"/>
  <c r="S121" i="1" s="1"/>
  <c r="T121" i="1" s="1"/>
  <c r="U121" i="1" s="1"/>
  <c r="V121" i="1" s="1"/>
  <c r="W121" i="1" s="1"/>
  <c r="X121" i="1" s="1"/>
  <c r="Y121" i="1" s="1"/>
  <c r="Z121" i="1" s="1"/>
  <c r="AA121" i="1" s="1"/>
  <c r="AB121" i="1" s="1"/>
  <c r="AC121" i="1" s="1"/>
  <c r="AD121" i="1" s="1"/>
  <c r="F184" i="1"/>
  <c r="H184" i="1" s="1"/>
  <c r="I184" i="1" s="1"/>
  <c r="J184" i="1" s="1"/>
  <c r="K184" i="1" s="1"/>
  <c r="L184" i="1" s="1"/>
  <c r="M184" i="1" s="1"/>
  <c r="N184" i="1" s="1"/>
  <c r="O184" i="1" s="1"/>
  <c r="P184" i="1" s="1"/>
  <c r="Q184" i="1" s="1"/>
  <c r="R184" i="1" s="1"/>
  <c r="S184" i="1" s="1"/>
  <c r="T184" i="1" s="1"/>
  <c r="U184" i="1" s="1"/>
  <c r="V184" i="1" s="1"/>
  <c r="W184" i="1" s="1"/>
  <c r="X184" i="1" s="1"/>
  <c r="Y184" i="1" s="1"/>
  <c r="Z184" i="1" s="1"/>
  <c r="AA184" i="1" s="1"/>
  <c r="AB184" i="1" s="1"/>
  <c r="AC184" i="1" s="1"/>
  <c r="AD184" i="1" s="1"/>
  <c r="F14" i="1"/>
  <c r="H14" i="1" s="1"/>
  <c r="I14" i="1" s="1"/>
  <c r="J14" i="1" s="1"/>
  <c r="K14" i="1" s="1"/>
  <c r="L14" i="1" s="1"/>
  <c r="M14" i="1" s="1"/>
  <c r="N14" i="1" s="1"/>
  <c r="O14" i="1" s="1"/>
  <c r="P14" i="1" s="1"/>
  <c r="Q14" i="1" s="1"/>
  <c r="R14" i="1" s="1"/>
  <c r="S14" i="1" s="1"/>
  <c r="T14" i="1" s="1"/>
  <c r="U14" i="1" s="1"/>
  <c r="V14" i="1" s="1"/>
  <c r="W14" i="1" s="1"/>
  <c r="X14" i="1" s="1"/>
  <c r="Y14" i="1" s="1"/>
  <c r="Z14" i="1" s="1"/>
  <c r="AA14" i="1" s="1"/>
  <c r="AB14" i="1" s="1"/>
  <c r="AC14" i="1" s="1"/>
  <c r="AD14" i="1" s="1"/>
  <c r="F183" i="1"/>
  <c r="H183" i="1" s="1"/>
  <c r="I183" i="1" s="1"/>
  <c r="J183" i="1" s="1"/>
  <c r="K183" i="1" s="1"/>
  <c r="L183" i="1" s="1"/>
  <c r="M183" i="1" s="1"/>
  <c r="N183" i="1" s="1"/>
  <c r="O183" i="1" s="1"/>
  <c r="P183" i="1" s="1"/>
  <c r="Q183" i="1" s="1"/>
  <c r="R183" i="1" s="1"/>
  <c r="S183" i="1" s="1"/>
  <c r="T183" i="1" s="1"/>
  <c r="U183" i="1" s="1"/>
  <c r="V183" i="1" s="1"/>
  <c r="W183" i="1" s="1"/>
  <c r="X183" i="1" s="1"/>
  <c r="Y183" i="1" s="1"/>
  <c r="Z183" i="1" s="1"/>
  <c r="AA183" i="1" s="1"/>
  <c r="AB183" i="1" s="1"/>
  <c r="AC183" i="1" s="1"/>
  <c r="AD183" i="1" s="1"/>
  <c r="F135" i="1"/>
  <c r="H135" i="1" s="1"/>
  <c r="I135" i="1" s="1"/>
  <c r="J135" i="1" s="1"/>
  <c r="K135" i="1" s="1"/>
  <c r="L135" i="1" s="1"/>
  <c r="M135" i="1" s="1"/>
  <c r="N135" i="1" s="1"/>
  <c r="O135" i="1" s="1"/>
  <c r="P135" i="1" s="1"/>
  <c r="Q135" i="1" s="1"/>
  <c r="R135" i="1" s="1"/>
  <c r="S135" i="1" s="1"/>
  <c r="T135" i="1" s="1"/>
  <c r="U135" i="1" s="1"/>
  <c r="V135" i="1" s="1"/>
  <c r="W135" i="1" s="1"/>
  <c r="X135" i="1" s="1"/>
  <c r="Y135" i="1" s="1"/>
  <c r="Z135" i="1" s="1"/>
  <c r="AA135" i="1" s="1"/>
  <c r="AB135" i="1" s="1"/>
  <c r="AC135" i="1" s="1"/>
  <c r="AD135" i="1" s="1"/>
  <c r="F100" i="1"/>
  <c r="H100" i="1" s="1"/>
  <c r="I100" i="1" s="1"/>
  <c r="J100" i="1" s="1"/>
  <c r="K100" i="1" s="1"/>
  <c r="L100" i="1" s="1"/>
  <c r="M100" i="1" s="1"/>
  <c r="N100" i="1" s="1"/>
  <c r="O100" i="1" s="1"/>
  <c r="P100" i="1" s="1"/>
  <c r="Q100" i="1" s="1"/>
  <c r="R100" i="1" s="1"/>
  <c r="S100" i="1" s="1"/>
  <c r="T100" i="1" s="1"/>
  <c r="U100" i="1" s="1"/>
  <c r="V100" i="1" s="1"/>
  <c r="W100" i="1" s="1"/>
  <c r="X100" i="1" s="1"/>
  <c r="Y100" i="1" s="1"/>
  <c r="Z100" i="1" s="1"/>
  <c r="AA100" i="1" s="1"/>
  <c r="AB100" i="1" s="1"/>
  <c r="AC100" i="1" s="1"/>
  <c r="AD100" i="1" s="1"/>
  <c r="F242" i="1"/>
  <c r="H242" i="1" s="1"/>
  <c r="I242" i="1" s="1"/>
  <c r="J242" i="1" s="1"/>
  <c r="K242" i="1" s="1"/>
  <c r="L242" i="1" s="1"/>
  <c r="M242" i="1" s="1"/>
  <c r="N242" i="1" s="1"/>
  <c r="O242" i="1" s="1"/>
  <c r="P242" i="1" s="1"/>
  <c r="Q242" i="1" s="1"/>
  <c r="R242" i="1" s="1"/>
  <c r="S242" i="1" s="1"/>
  <c r="T242" i="1" s="1"/>
  <c r="U242" i="1" s="1"/>
  <c r="V242" i="1" s="1"/>
  <c r="W242" i="1" s="1"/>
  <c r="X242" i="1" s="1"/>
  <c r="Y242" i="1" s="1"/>
  <c r="Z242" i="1" s="1"/>
  <c r="AA242" i="1" s="1"/>
  <c r="AB242" i="1" s="1"/>
  <c r="AC242" i="1" s="1"/>
  <c r="AD242" i="1" s="1"/>
  <c r="F13" i="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F128" i="1"/>
  <c r="H128" i="1" s="1"/>
  <c r="I128" i="1" s="1"/>
  <c r="J128" i="1" s="1"/>
  <c r="K128" i="1" s="1"/>
  <c r="L128" i="1" s="1"/>
  <c r="M128" i="1" s="1"/>
  <c r="N128" i="1" s="1"/>
  <c r="O128" i="1" s="1"/>
  <c r="P128" i="1" s="1"/>
  <c r="Q128" i="1" s="1"/>
  <c r="R128" i="1" s="1"/>
  <c r="S128" i="1" s="1"/>
  <c r="T128" i="1" s="1"/>
  <c r="U128" i="1" s="1"/>
  <c r="V128" i="1" s="1"/>
  <c r="W128" i="1" s="1"/>
  <c r="X128" i="1" s="1"/>
  <c r="Y128" i="1" s="1"/>
  <c r="Z128" i="1" s="1"/>
  <c r="AA128" i="1" s="1"/>
  <c r="AB128" i="1" s="1"/>
  <c r="AC128" i="1" s="1"/>
  <c r="AD128" i="1" s="1"/>
  <c r="F158" i="1"/>
  <c r="H158" i="1" s="1"/>
  <c r="I158" i="1" s="1"/>
  <c r="J158" i="1" s="1"/>
  <c r="K158" i="1" s="1"/>
  <c r="L158" i="1" s="1"/>
  <c r="M158" i="1" s="1"/>
  <c r="N158" i="1" s="1"/>
  <c r="O158" i="1" s="1"/>
  <c r="P158" i="1" s="1"/>
  <c r="Q158" i="1" s="1"/>
  <c r="R158" i="1" s="1"/>
  <c r="S158" i="1" s="1"/>
  <c r="T158" i="1" s="1"/>
  <c r="U158" i="1" s="1"/>
  <c r="V158" i="1" s="1"/>
  <c r="W158" i="1" s="1"/>
  <c r="X158" i="1" s="1"/>
  <c r="Y158" i="1" s="1"/>
  <c r="Z158" i="1" s="1"/>
  <c r="AA158" i="1" s="1"/>
  <c r="AB158" i="1" s="1"/>
  <c r="AC158" i="1" s="1"/>
  <c r="AD158" i="1" s="1"/>
  <c r="F312" i="1"/>
  <c r="H312" i="1" s="1"/>
  <c r="I312" i="1" s="1"/>
  <c r="J312" i="1" s="1"/>
  <c r="K312" i="1" s="1"/>
  <c r="L312" i="1" s="1"/>
  <c r="M312" i="1" s="1"/>
  <c r="N312" i="1" s="1"/>
  <c r="O312" i="1" s="1"/>
  <c r="P312" i="1" s="1"/>
  <c r="Q312" i="1" s="1"/>
  <c r="R312" i="1" s="1"/>
  <c r="S312" i="1" s="1"/>
  <c r="T312" i="1" s="1"/>
  <c r="U312" i="1" s="1"/>
  <c r="V312" i="1" s="1"/>
  <c r="W312" i="1" s="1"/>
  <c r="X312" i="1" s="1"/>
  <c r="Y312" i="1" s="1"/>
  <c r="Z312" i="1" s="1"/>
  <c r="AA312" i="1" s="1"/>
  <c r="AB312" i="1" s="1"/>
  <c r="AC312" i="1" s="1"/>
  <c r="AD312" i="1" s="1"/>
  <c r="F34" i="1"/>
  <c r="H34" i="1" s="1"/>
  <c r="I34" i="1" s="1"/>
  <c r="J34" i="1" s="1"/>
  <c r="K34" i="1" s="1"/>
  <c r="L34" i="1" s="1"/>
  <c r="M34" i="1" s="1"/>
  <c r="N34" i="1" s="1"/>
  <c r="O34" i="1" s="1"/>
  <c r="P34" i="1" s="1"/>
  <c r="Q34" i="1" s="1"/>
  <c r="R34" i="1" s="1"/>
  <c r="S34" i="1" s="1"/>
  <c r="T34" i="1" s="1"/>
  <c r="U34" i="1" s="1"/>
  <c r="V34" i="1" s="1"/>
  <c r="W34" i="1" s="1"/>
  <c r="X34" i="1" s="1"/>
  <c r="Y34" i="1" s="1"/>
  <c r="Z34" i="1" s="1"/>
  <c r="AA34" i="1" s="1"/>
  <c r="AB34" i="1" s="1"/>
  <c r="AC34" i="1" s="1"/>
  <c r="AD34" i="1" s="1"/>
  <c r="F113" i="1"/>
  <c r="H113" i="1" s="1"/>
  <c r="I113" i="1" s="1"/>
  <c r="J113" i="1" s="1"/>
  <c r="K113" i="1" s="1"/>
  <c r="L113" i="1" s="1"/>
  <c r="M113" i="1" s="1"/>
  <c r="N113" i="1" s="1"/>
  <c r="O113" i="1" s="1"/>
  <c r="P113" i="1" s="1"/>
  <c r="Q113" i="1" s="1"/>
  <c r="R113" i="1" s="1"/>
  <c r="S113" i="1" s="1"/>
  <c r="T113" i="1" s="1"/>
  <c r="U113" i="1" s="1"/>
  <c r="V113" i="1" s="1"/>
  <c r="W113" i="1" s="1"/>
  <c r="X113" i="1" s="1"/>
  <c r="Y113" i="1" s="1"/>
  <c r="Z113" i="1" s="1"/>
  <c r="AA113" i="1" s="1"/>
  <c r="AB113" i="1" s="1"/>
  <c r="AC113" i="1" s="1"/>
  <c r="AD113" i="1" s="1"/>
  <c r="F168" i="1"/>
  <c r="H168" i="1" s="1"/>
  <c r="I168" i="1" s="1"/>
  <c r="J168" i="1" s="1"/>
  <c r="K168" i="1" s="1"/>
  <c r="L168" i="1" s="1"/>
  <c r="M168" i="1" s="1"/>
  <c r="N168" i="1" s="1"/>
  <c r="O168" i="1" s="1"/>
  <c r="P168" i="1" s="1"/>
  <c r="Q168" i="1" s="1"/>
  <c r="R168" i="1" s="1"/>
  <c r="S168" i="1" s="1"/>
  <c r="T168" i="1" s="1"/>
  <c r="U168" i="1" s="1"/>
  <c r="V168" i="1" s="1"/>
  <c r="W168" i="1" s="1"/>
  <c r="X168" i="1" s="1"/>
  <c r="Y168" i="1" s="1"/>
  <c r="Z168" i="1" s="1"/>
  <c r="AA168" i="1" s="1"/>
  <c r="AB168" i="1" s="1"/>
  <c r="AC168" i="1" s="1"/>
  <c r="AD168" i="1" s="1"/>
  <c r="F47" i="1"/>
  <c r="H47" i="1" s="1"/>
  <c r="I47" i="1" s="1"/>
  <c r="J47" i="1" s="1"/>
  <c r="K47" i="1" s="1"/>
  <c r="L47" i="1" s="1"/>
  <c r="M47" i="1" s="1"/>
  <c r="N47" i="1" s="1"/>
  <c r="O47" i="1" s="1"/>
  <c r="P47" i="1" s="1"/>
  <c r="Q47" i="1" s="1"/>
  <c r="R47" i="1" s="1"/>
  <c r="S47" i="1" s="1"/>
  <c r="T47" i="1" s="1"/>
  <c r="U47" i="1" s="1"/>
  <c r="V47" i="1" s="1"/>
  <c r="W47" i="1" s="1"/>
  <c r="X47" i="1" s="1"/>
  <c r="Y47" i="1" s="1"/>
  <c r="Z47" i="1" s="1"/>
  <c r="AA47" i="1" s="1"/>
  <c r="AB47" i="1" s="1"/>
  <c r="AC47" i="1" s="1"/>
  <c r="AD47" i="1" s="1"/>
  <c r="F115" i="1"/>
  <c r="H115" i="1" s="1"/>
  <c r="I115" i="1" s="1"/>
  <c r="J115" i="1" s="1"/>
  <c r="K115" i="1" s="1"/>
  <c r="L115" i="1" s="1"/>
  <c r="M115" i="1" s="1"/>
  <c r="N115" i="1" s="1"/>
  <c r="O115" i="1" s="1"/>
  <c r="P115" i="1" s="1"/>
  <c r="Q115" i="1" s="1"/>
  <c r="R115" i="1" s="1"/>
  <c r="S115" i="1" s="1"/>
  <c r="T115" i="1" s="1"/>
  <c r="U115" i="1" s="1"/>
  <c r="V115" i="1" s="1"/>
  <c r="W115" i="1" s="1"/>
  <c r="X115" i="1" s="1"/>
  <c r="Y115" i="1" s="1"/>
  <c r="Z115" i="1" s="1"/>
  <c r="AA115" i="1" s="1"/>
  <c r="AB115" i="1" s="1"/>
  <c r="AC115" i="1" s="1"/>
  <c r="AD115" i="1" s="1"/>
  <c r="F179" i="1"/>
  <c r="H179" i="1" s="1"/>
  <c r="I179" i="1" s="1"/>
  <c r="J179" i="1" s="1"/>
  <c r="K179" i="1" s="1"/>
  <c r="L179" i="1" s="1"/>
  <c r="M179" i="1" s="1"/>
  <c r="N179" i="1" s="1"/>
  <c r="O179" i="1" s="1"/>
  <c r="P179" i="1" s="1"/>
  <c r="Q179" i="1" s="1"/>
  <c r="R179" i="1" s="1"/>
  <c r="S179" i="1" s="1"/>
  <c r="T179" i="1" s="1"/>
  <c r="U179" i="1" s="1"/>
  <c r="V179" i="1" s="1"/>
  <c r="W179" i="1" s="1"/>
  <c r="X179" i="1" s="1"/>
  <c r="Y179" i="1" s="1"/>
  <c r="Z179" i="1" s="1"/>
  <c r="AA179" i="1" s="1"/>
  <c r="AB179" i="1" s="1"/>
  <c r="AC179" i="1" s="1"/>
  <c r="AD179" i="1" s="1"/>
  <c r="F72" i="1"/>
  <c r="H72" i="1" s="1"/>
  <c r="I72" i="1" s="1"/>
  <c r="J72" i="1" s="1"/>
  <c r="K72" i="1" s="1"/>
  <c r="L72" i="1" s="1"/>
  <c r="M72" i="1" s="1"/>
  <c r="N72" i="1" s="1"/>
  <c r="O72" i="1" s="1"/>
  <c r="P72" i="1" s="1"/>
  <c r="Q72" i="1" s="1"/>
  <c r="R72" i="1" s="1"/>
  <c r="S72" i="1" s="1"/>
  <c r="T72" i="1" s="1"/>
  <c r="U72" i="1" s="1"/>
  <c r="V72" i="1" s="1"/>
  <c r="W72" i="1" s="1"/>
  <c r="X72" i="1" s="1"/>
  <c r="Y72" i="1" s="1"/>
  <c r="Z72" i="1" s="1"/>
  <c r="AA72" i="1" s="1"/>
  <c r="AB72" i="1" s="1"/>
  <c r="AC72" i="1" s="1"/>
  <c r="AD72" i="1" s="1"/>
  <c r="F123" i="1"/>
  <c r="H123" i="1" s="1"/>
  <c r="I123" i="1" s="1"/>
  <c r="J123" i="1" s="1"/>
  <c r="K123" i="1" s="1"/>
  <c r="L123" i="1" s="1"/>
  <c r="M123" i="1" s="1"/>
  <c r="N123" i="1" s="1"/>
  <c r="O123" i="1" s="1"/>
  <c r="P123" i="1" s="1"/>
  <c r="Q123" i="1" s="1"/>
  <c r="R123" i="1" s="1"/>
  <c r="S123" i="1" s="1"/>
  <c r="T123" i="1" s="1"/>
  <c r="U123" i="1" s="1"/>
  <c r="V123" i="1" s="1"/>
  <c r="W123" i="1" s="1"/>
  <c r="X123" i="1" s="1"/>
  <c r="Y123" i="1" s="1"/>
  <c r="Z123" i="1" s="1"/>
  <c r="AA123" i="1" s="1"/>
  <c r="AB123" i="1" s="1"/>
  <c r="AC123" i="1" s="1"/>
  <c r="AD123" i="1" s="1"/>
  <c r="F208" i="1"/>
  <c r="H208" i="1" s="1"/>
  <c r="I208" i="1" s="1"/>
  <c r="J208" i="1" s="1"/>
  <c r="K208" i="1" s="1"/>
  <c r="L208" i="1" s="1"/>
  <c r="M208" i="1" s="1"/>
  <c r="N208" i="1" s="1"/>
  <c r="O208" i="1" s="1"/>
  <c r="P208" i="1" s="1"/>
  <c r="Q208" i="1" s="1"/>
  <c r="R208" i="1" s="1"/>
  <c r="S208" i="1" s="1"/>
  <c r="T208" i="1" s="1"/>
  <c r="U208" i="1" s="1"/>
  <c r="V208" i="1" s="1"/>
  <c r="W208" i="1" s="1"/>
  <c r="X208" i="1" s="1"/>
  <c r="Y208" i="1" s="1"/>
  <c r="Z208" i="1" s="1"/>
  <c r="AA208" i="1" s="1"/>
  <c r="AB208" i="1" s="1"/>
  <c r="AC208" i="1" s="1"/>
  <c r="AD208" i="1" s="1"/>
  <c r="F97" i="1"/>
  <c r="H97" i="1" s="1"/>
  <c r="I97" i="1" s="1"/>
  <c r="J97" i="1" s="1"/>
  <c r="K97" i="1" s="1"/>
  <c r="L97" i="1" s="1"/>
  <c r="M97" i="1" s="1"/>
  <c r="N97" i="1" s="1"/>
  <c r="O97" i="1" s="1"/>
  <c r="P97" i="1" s="1"/>
  <c r="Q97" i="1" s="1"/>
  <c r="R97" i="1" s="1"/>
  <c r="S97" i="1" s="1"/>
  <c r="T97" i="1" s="1"/>
  <c r="U97" i="1" s="1"/>
  <c r="V97" i="1" s="1"/>
  <c r="W97" i="1" s="1"/>
  <c r="X97" i="1" s="1"/>
  <c r="Y97" i="1" s="1"/>
  <c r="Z97" i="1" s="1"/>
  <c r="AA97" i="1" s="1"/>
  <c r="AB97" i="1" s="1"/>
  <c r="AC97" i="1" s="1"/>
  <c r="AD97" i="1" s="1"/>
  <c r="F141" i="1"/>
  <c r="H141" i="1" s="1"/>
  <c r="I141" i="1" s="1"/>
  <c r="J141" i="1" s="1"/>
  <c r="K141" i="1" s="1"/>
  <c r="L141" i="1" s="1"/>
  <c r="M141" i="1" s="1"/>
  <c r="N141" i="1" s="1"/>
  <c r="O141" i="1" s="1"/>
  <c r="P141" i="1" s="1"/>
  <c r="Q141" i="1" s="1"/>
  <c r="R141" i="1" s="1"/>
  <c r="S141" i="1" s="1"/>
  <c r="T141" i="1" s="1"/>
  <c r="U141" i="1" s="1"/>
  <c r="V141" i="1" s="1"/>
  <c r="W141" i="1" s="1"/>
  <c r="X141" i="1" s="1"/>
  <c r="Y141" i="1" s="1"/>
  <c r="Z141" i="1" s="1"/>
  <c r="AA141" i="1" s="1"/>
  <c r="AB141" i="1" s="1"/>
  <c r="AC141" i="1" s="1"/>
  <c r="AD141" i="1" s="1"/>
  <c r="F254" i="1"/>
  <c r="H254" i="1" s="1"/>
  <c r="I254" i="1" s="1"/>
  <c r="J254" i="1" s="1"/>
  <c r="K254" i="1" s="1"/>
  <c r="L254" i="1" s="1"/>
  <c r="M254" i="1" s="1"/>
  <c r="N254" i="1" s="1"/>
  <c r="O254" i="1" s="1"/>
  <c r="P254" i="1" s="1"/>
  <c r="Q254" i="1" s="1"/>
  <c r="R254" i="1" s="1"/>
  <c r="S254" i="1" s="1"/>
  <c r="T254" i="1" s="1"/>
  <c r="U254" i="1" s="1"/>
  <c r="V254" i="1" s="1"/>
  <c r="W254" i="1" s="1"/>
  <c r="X254" i="1" s="1"/>
  <c r="Y254" i="1" s="1"/>
  <c r="Z254" i="1" s="1"/>
  <c r="AA254" i="1" s="1"/>
  <c r="AB254" i="1" s="1"/>
  <c r="AC254" i="1" s="1"/>
  <c r="AD254" i="1" s="1"/>
  <c r="F21" i="1"/>
  <c r="H21" i="1" s="1"/>
  <c r="I21" i="1" s="1"/>
  <c r="J21" i="1" s="1"/>
  <c r="K21" i="1" s="1"/>
  <c r="L21" i="1" s="1"/>
  <c r="M21" i="1" s="1"/>
  <c r="N21" i="1" s="1"/>
  <c r="O21" i="1" s="1"/>
  <c r="P21" i="1" s="1"/>
  <c r="Q21" i="1" s="1"/>
  <c r="R21" i="1" s="1"/>
  <c r="S21" i="1" s="1"/>
  <c r="T21" i="1" s="1"/>
  <c r="U21" i="1" s="1"/>
  <c r="V21" i="1" s="1"/>
  <c r="W21" i="1" s="1"/>
  <c r="X21" i="1" s="1"/>
  <c r="Y21" i="1" s="1"/>
  <c r="Z21" i="1" s="1"/>
  <c r="AA21" i="1" s="1"/>
  <c r="AB21" i="1" s="1"/>
  <c r="AC21" i="1" s="1"/>
  <c r="AD21" i="1" s="1"/>
  <c r="F118" i="1"/>
  <c r="H118" i="1" s="1"/>
  <c r="I118" i="1" s="1"/>
  <c r="J118" i="1" s="1"/>
  <c r="K118" i="1" s="1"/>
  <c r="L118" i="1" s="1"/>
  <c r="M118" i="1" s="1"/>
  <c r="N118" i="1" s="1"/>
  <c r="O118" i="1" s="1"/>
  <c r="P118" i="1" s="1"/>
  <c r="Q118" i="1" s="1"/>
  <c r="R118" i="1" s="1"/>
  <c r="S118" i="1" s="1"/>
  <c r="T118" i="1" s="1"/>
  <c r="U118" i="1" s="1"/>
  <c r="V118" i="1" s="1"/>
  <c r="W118" i="1" s="1"/>
  <c r="X118" i="1" s="1"/>
  <c r="Y118" i="1" s="1"/>
  <c r="Z118" i="1" s="1"/>
  <c r="AA118" i="1" s="1"/>
  <c r="AB118" i="1" s="1"/>
  <c r="AC118" i="1" s="1"/>
  <c r="AD118" i="1" s="1"/>
  <c r="F142" i="1"/>
  <c r="H142" i="1" s="1"/>
  <c r="I142" i="1" s="1"/>
  <c r="J142" i="1" s="1"/>
  <c r="K142" i="1" s="1"/>
  <c r="L142" i="1" s="1"/>
  <c r="M142" i="1" s="1"/>
  <c r="N142" i="1" s="1"/>
  <c r="O142" i="1" s="1"/>
  <c r="P142" i="1" s="1"/>
  <c r="Q142" i="1" s="1"/>
  <c r="R142" i="1" s="1"/>
  <c r="S142" i="1" s="1"/>
  <c r="T142" i="1" s="1"/>
  <c r="U142" i="1" s="1"/>
  <c r="V142" i="1" s="1"/>
  <c r="W142" i="1" s="1"/>
  <c r="X142" i="1" s="1"/>
  <c r="Y142" i="1" s="1"/>
  <c r="Z142" i="1" s="1"/>
  <c r="AA142" i="1" s="1"/>
  <c r="AB142" i="1" s="1"/>
  <c r="AC142" i="1" s="1"/>
  <c r="AD142" i="1" s="1"/>
  <c r="F295" i="1"/>
  <c r="H295" i="1" s="1"/>
  <c r="I295" i="1" s="1"/>
  <c r="J295" i="1" s="1"/>
  <c r="K295" i="1" s="1"/>
  <c r="L295" i="1" s="1"/>
  <c r="M295" i="1" s="1"/>
  <c r="N295" i="1" s="1"/>
  <c r="O295" i="1" s="1"/>
  <c r="P295" i="1" s="1"/>
  <c r="Q295" i="1" s="1"/>
  <c r="R295" i="1" s="1"/>
  <c r="S295" i="1" s="1"/>
  <c r="T295" i="1" s="1"/>
  <c r="U295" i="1" s="1"/>
  <c r="V295" i="1" s="1"/>
  <c r="W295" i="1" s="1"/>
  <c r="X295" i="1" s="1"/>
  <c r="Y295" i="1" s="1"/>
  <c r="Z295" i="1" s="1"/>
  <c r="AA295" i="1" s="1"/>
  <c r="AB295" i="1" s="1"/>
  <c r="AC295" i="1" s="1"/>
  <c r="AD295" i="1" s="1"/>
  <c r="F166" i="1"/>
  <c r="H166" i="1" s="1"/>
  <c r="I166" i="1" s="1"/>
  <c r="J166" i="1" s="1"/>
  <c r="K166" i="1" s="1"/>
  <c r="L166" i="1" s="1"/>
  <c r="M166" i="1" s="1"/>
  <c r="N166" i="1" s="1"/>
  <c r="O166" i="1" s="1"/>
  <c r="P166" i="1" s="1"/>
  <c r="Q166" i="1" s="1"/>
  <c r="R166" i="1" s="1"/>
  <c r="S166" i="1" s="1"/>
  <c r="T166" i="1" s="1"/>
  <c r="U166" i="1" s="1"/>
  <c r="V166" i="1" s="1"/>
  <c r="W166" i="1" s="1"/>
  <c r="X166" i="1" s="1"/>
  <c r="Y166" i="1" s="1"/>
  <c r="Z166" i="1" s="1"/>
  <c r="AA166" i="1" s="1"/>
  <c r="AB166" i="1" s="1"/>
  <c r="AC166" i="1" s="1"/>
  <c r="AD166" i="1" s="1"/>
  <c r="F127" i="1"/>
  <c r="H127" i="1" s="1"/>
  <c r="I127" i="1" s="1"/>
  <c r="J127" i="1" s="1"/>
  <c r="K127" i="1" s="1"/>
  <c r="L127" i="1" s="1"/>
  <c r="M127" i="1" s="1"/>
  <c r="N127" i="1" s="1"/>
  <c r="O127" i="1" s="1"/>
  <c r="P127" i="1" s="1"/>
  <c r="Q127" i="1" s="1"/>
  <c r="R127" i="1" s="1"/>
  <c r="S127" i="1" s="1"/>
  <c r="T127" i="1" s="1"/>
  <c r="U127" i="1" s="1"/>
  <c r="V127" i="1" s="1"/>
  <c r="W127" i="1" s="1"/>
  <c r="X127" i="1" s="1"/>
  <c r="Y127" i="1" s="1"/>
  <c r="Z127" i="1" s="1"/>
  <c r="AA127" i="1" s="1"/>
  <c r="AB127" i="1" s="1"/>
  <c r="AC127" i="1" s="1"/>
  <c r="AD127" i="1" s="1"/>
  <c r="F211" i="1"/>
  <c r="H211" i="1" s="1"/>
  <c r="I211" i="1" s="1"/>
  <c r="J211" i="1" s="1"/>
  <c r="K211" i="1" s="1"/>
  <c r="L211" i="1" s="1"/>
  <c r="M211" i="1" s="1"/>
  <c r="N211" i="1" s="1"/>
  <c r="O211" i="1" s="1"/>
  <c r="P211" i="1" s="1"/>
  <c r="Q211" i="1" s="1"/>
  <c r="R211" i="1" s="1"/>
  <c r="S211" i="1" s="1"/>
  <c r="T211" i="1" s="1"/>
  <c r="U211" i="1" s="1"/>
  <c r="V211" i="1" s="1"/>
  <c r="W211" i="1" s="1"/>
  <c r="X211" i="1" s="1"/>
  <c r="Y211" i="1" s="1"/>
  <c r="Z211" i="1" s="1"/>
  <c r="AA211" i="1" s="1"/>
  <c r="AB211" i="1" s="1"/>
  <c r="AC211" i="1" s="1"/>
  <c r="AD211" i="1" s="1"/>
  <c r="F270" i="1"/>
  <c r="H270" i="1" s="1"/>
  <c r="I270" i="1" s="1"/>
  <c r="J270" i="1" s="1"/>
  <c r="K270" i="1" s="1"/>
  <c r="L270" i="1" s="1"/>
  <c r="M270" i="1" s="1"/>
  <c r="N270" i="1" s="1"/>
  <c r="O270" i="1" s="1"/>
  <c r="P270" i="1" s="1"/>
  <c r="Q270" i="1" s="1"/>
  <c r="R270" i="1" s="1"/>
  <c r="S270" i="1" s="1"/>
  <c r="T270" i="1" s="1"/>
  <c r="U270" i="1" s="1"/>
  <c r="V270" i="1" s="1"/>
  <c r="W270" i="1" s="1"/>
  <c r="X270" i="1" s="1"/>
  <c r="Y270" i="1" s="1"/>
  <c r="Z270" i="1" s="1"/>
  <c r="AA270" i="1" s="1"/>
  <c r="AB270" i="1" s="1"/>
  <c r="AC270" i="1" s="1"/>
  <c r="AD270" i="1" s="1"/>
  <c r="F309" i="1"/>
  <c r="H309" i="1" s="1"/>
  <c r="I309" i="1" s="1"/>
  <c r="J309" i="1" s="1"/>
  <c r="K309" i="1" s="1"/>
  <c r="L309" i="1" s="1"/>
  <c r="M309" i="1" s="1"/>
  <c r="N309" i="1" s="1"/>
  <c r="O309" i="1" s="1"/>
  <c r="P309" i="1" s="1"/>
  <c r="Q309" i="1" s="1"/>
  <c r="R309" i="1" s="1"/>
  <c r="S309" i="1" s="1"/>
  <c r="T309" i="1" s="1"/>
  <c r="U309" i="1" s="1"/>
  <c r="V309" i="1" s="1"/>
  <c r="W309" i="1" s="1"/>
  <c r="X309" i="1" s="1"/>
  <c r="Y309" i="1" s="1"/>
  <c r="Z309" i="1" s="1"/>
  <c r="AA309" i="1" s="1"/>
  <c r="AB309" i="1" s="1"/>
  <c r="AC309" i="1" s="1"/>
  <c r="AD309" i="1" s="1"/>
  <c r="F139" i="1"/>
  <c r="H139" i="1" s="1"/>
  <c r="I139" i="1" s="1"/>
  <c r="J139" i="1" s="1"/>
  <c r="K139" i="1" s="1"/>
  <c r="L139" i="1" s="1"/>
  <c r="M139" i="1" s="1"/>
  <c r="N139" i="1" s="1"/>
  <c r="O139" i="1" s="1"/>
  <c r="P139" i="1" s="1"/>
  <c r="Q139" i="1" s="1"/>
  <c r="R139" i="1" s="1"/>
  <c r="S139" i="1" s="1"/>
  <c r="T139" i="1" s="1"/>
  <c r="U139" i="1" s="1"/>
  <c r="V139" i="1" s="1"/>
  <c r="W139" i="1" s="1"/>
  <c r="X139" i="1" s="1"/>
  <c r="Y139" i="1" s="1"/>
  <c r="Z139" i="1" s="1"/>
  <c r="AA139" i="1" s="1"/>
  <c r="AB139" i="1" s="1"/>
  <c r="AC139" i="1" s="1"/>
  <c r="AD139" i="1" s="1"/>
  <c r="F204" i="1"/>
  <c r="H204" i="1" s="1"/>
  <c r="I204" i="1" s="1"/>
  <c r="J204" i="1" s="1"/>
  <c r="K204" i="1" s="1"/>
  <c r="L204" i="1" s="1"/>
  <c r="M204" i="1" s="1"/>
  <c r="N204" i="1" s="1"/>
  <c r="O204" i="1" s="1"/>
  <c r="P204" i="1" s="1"/>
  <c r="Q204" i="1" s="1"/>
  <c r="R204" i="1" s="1"/>
  <c r="S204" i="1" s="1"/>
  <c r="T204" i="1" s="1"/>
  <c r="U204" i="1" s="1"/>
  <c r="V204" i="1" s="1"/>
  <c r="W204" i="1" s="1"/>
  <c r="X204" i="1" s="1"/>
  <c r="Y204" i="1" s="1"/>
  <c r="Z204" i="1" s="1"/>
  <c r="AA204" i="1" s="1"/>
  <c r="AB204" i="1" s="1"/>
  <c r="AC204" i="1" s="1"/>
  <c r="AD204" i="1" s="1"/>
  <c r="F252" i="1"/>
  <c r="H252" i="1" s="1"/>
  <c r="I252" i="1" s="1"/>
  <c r="J252" i="1" s="1"/>
  <c r="K252" i="1" s="1"/>
  <c r="L252" i="1" s="1"/>
  <c r="M252" i="1" s="1"/>
  <c r="N252" i="1" s="1"/>
  <c r="O252" i="1" s="1"/>
  <c r="P252" i="1" s="1"/>
  <c r="Q252" i="1" s="1"/>
  <c r="R252" i="1" s="1"/>
  <c r="S252" i="1" s="1"/>
  <c r="T252" i="1" s="1"/>
  <c r="U252" i="1" s="1"/>
  <c r="V252" i="1" s="1"/>
  <c r="W252" i="1" s="1"/>
  <c r="X252" i="1" s="1"/>
  <c r="Y252" i="1" s="1"/>
  <c r="Z252" i="1" s="1"/>
  <c r="AA252" i="1" s="1"/>
  <c r="AB252" i="1" s="1"/>
  <c r="AC252" i="1" s="1"/>
  <c r="AD252" i="1" s="1"/>
  <c r="F317" i="1"/>
  <c r="H317" i="1" s="1"/>
  <c r="I317" i="1" s="1"/>
  <c r="J317" i="1" s="1"/>
  <c r="K317" i="1" s="1"/>
  <c r="L317" i="1" s="1"/>
  <c r="M317" i="1" s="1"/>
  <c r="N317" i="1" s="1"/>
  <c r="O317" i="1" s="1"/>
  <c r="P317" i="1" s="1"/>
  <c r="Q317" i="1" s="1"/>
  <c r="R317" i="1" s="1"/>
  <c r="S317" i="1" s="1"/>
  <c r="T317" i="1" s="1"/>
  <c r="U317" i="1" s="1"/>
  <c r="V317" i="1" s="1"/>
  <c r="W317" i="1" s="1"/>
  <c r="X317" i="1" s="1"/>
  <c r="Y317" i="1" s="1"/>
  <c r="Z317" i="1" s="1"/>
  <c r="AA317" i="1" s="1"/>
  <c r="AB317" i="1" s="1"/>
  <c r="AC317" i="1" s="1"/>
  <c r="AD317" i="1" s="1"/>
  <c r="F149" i="1"/>
  <c r="H149" i="1" s="1"/>
  <c r="I149" i="1" s="1"/>
  <c r="J149" i="1" s="1"/>
  <c r="K149" i="1" s="1"/>
  <c r="L149" i="1" s="1"/>
  <c r="M149" i="1" s="1"/>
  <c r="N149" i="1" s="1"/>
  <c r="O149" i="1" s="1"/>
  <c r="P149" i="1" s="1"/>
  <c r="Q149" i="1" s="1"/>
  <c r="R149" i="1" s="1"/>
  <c r="S149" i="1" s="1"/>
  <c r="T149" i="1" s="1"/>
  <c r="U149" i="1" s="1"/>
  <c r="V149" i="1" s="1"/>
  <c r="W149" i="1" s="1"/>
  <c r="X149" i="1" s="1"/>
  <c r="Y149" i="1" s="1"/>
  <c r="Z149" i="1" s="1"/>
  <c r="AA149" i="1" s="1"/>
  <c r="AB149" i="1" s="1"/>
  <c r="AC149" i="1" s="1"/>
  <c r="AD149" i="1" s="1"/>
  <c r="F269" i="1"/>
  <c r="H269" i="1" s="1"/>
  <c r="I269" i="1" s="1"/>
  <c r="J269" i="1" s="1"/>
  <c r="K269" i="1" s="1"/>
  <c r="L269" i="1" s="1"/>
  <c r="M269" i="1" s="1"/>
  <c r="N269" i="1" s="1"/>
  <c r="O269" i="1" s="1"/>
  <c r="P269" i="1" s="1"/>
  <c r="Q269" i="1" s="1"/>
  <c r="R269" i="1" s="1"/>
  <c r="S269" i="1" s="1"/>
  <c r="T269" i="1" s="1"/>
  <c r="U269" i="1" s="1"/>
  <c r="V269" i="1" s="1"/>
  <c r="W269" i="1" s="1"/>
  <c r="X269" i="1" s="1"/>
  <c r="Y269" i="1" s="1"/>
  <c r="Z269" i="1" s="1"/>
  <c r="AA269" i="1" s="1"/>
  <c r="AB269" i="1" s="1"/>
  <c r="AC269" i="1" s="1"/>
  <c r="AD269" i="1" s="1"/>
  <c r="F87" i="1"/>
  <c r="H87" i="1" s="1"/>
  <c r="I87" i="1" s="1"/>
  <c r="J87" i="1" s="1"/>
  <c r="K87" i="1" s="1"/>
  <c r="L87" i="1" s="1"/>
  <c r="M87" i="1" s="1"/>
  <c r="N87" i="1" s="1"/>
  <c r="O87" i="1" s="1"/>
  <c r="P87" i="1" s="1"/>
  <c r="Q87" i="1" s="1"/>
  <c r="R87" i="1" s="1"/>
  <c r="S87" i="1" s="1"/>
  <c r="T87" i="1" s="1"/>
  <c r="U87" i="1" s="1"/>
  <c r="V87" i="1" s="1"/>
  <c r="W87" i="1" s="1"/>
  <c r="X87" i="1" s="1"/>
  <c r="Y87" i="1" s="1"/>
  <c r="Z87" i="1" s="1"/>
  <c r="AA87" i="1" s="1"/>
  <c r="AB87" i="1" s="1"/>
  <c r="AC87" i="1" s="1"/>
  <c r="AD87" i="1" s="1"/>
  <c r="F80" i="1"/>
  <c r="H80" i="1" s="1"/>
  <c r="I80" i="1" s="1"/>
  <c r="J80" i="1" s="1"/>
  <c r="K80" i="1" s="1"/>
  <c r="L80" i="1" s="1"/>
  <c r="M80" i="1" s="1"/>
  <c r="N80" i="1" s="1"/>
  <c r="O80" i="1" s="1"/>
  <c r="P80" i="1" s="1"/>
  <c r="Q80" i="1" s="1"/>
  <c r="R80" i="1" s="1"/>
  <c r="S80" i="1" s="1"/>
  <c r="T80" i="1" s="1"/>
  <c r="U80" i="1" s="1"/>
  <c r="V80" i="1" s="1"/>
  <c r="W80" i="1" s="1"/>
  <c r="X80" i="1" s="1"/>
  <c r="Y80" i="1" s="1"/>
  <c r="Z80" i="1" s="1"/>
  <c r="AA80" i="1" s="1"/>
  <c r="AB80" i="1" s="1"/>
  <c r="AC80" i="1" s="1"/>
  <c r="AD80" i="1" s="1"/>
  <c r="F174" i="1"/>
  <c r="H174" i="1" s="1"/>
  <c r="I174" i="1" s="1"/>
  <c r="J174" i="1" s="1"/>
  <c r="K174" i="1" s="1"/>
  <c r="L174" i="1" s="1"/>
  <c r="M174" i="1" s="1"/>
  <c r="N174" i="1" s="1"/>
  <c r="O174" i="1" s="1"/>
  <c r="P174" i="1" s="1"/>
  <c r="Q174" i="1" s="1"/>
  <c r="R174" i="1" s="1"/>
  <c r="S174" i="1" s="1"/>
  <c r="T174" i="1" s="1"/>
  <c r="U174" i="1" s="1"/>
  <c r="V174" i="1" s="1"/>
  <c r="W174" i="1" s="1"/>
  <c r="X174" i="1" s="1"/>
  <c r="Y174" i="1" s="1"/>
  <c r="Z174" i="1" s="1"/>
  <c r="AA174" i="1" s="1"/>
  <c r="AB174" i="1" s="1"/>
  <c r="AC174" i="1" s="1"/>
  <c r="AD174" i="1" s="1"/>
  <c r="F199" i="1"/>
  <c r="H199" i="1" s="1"/>
  <c r="I199" i="1" s="1"/>
  <c r="J199" i="1" s="1"/>
  <c r="K199" i="1" s="1"/>
  <c r="L199" i="1" s="1"/>
  <c r="M199" i="1" s="1"/>
  <c r="N199" i="1" s="1"/>
  <c r="O199" i="1" s="1"/>
  <c r="P199" i="1" s="1"/>
  <c r="Q199" i="1" s="1"/>
  <c r="R199" i="1" s="1"/>
  <c r="S199" i="1" s="1"/>
  <c r="T199" i="1" s="1"/>
  <c r="U199" i="1" s="1"/>
  <c r="V199" i="1" s="1"/>
  <c r="W199" i="1" s="1"/>
  <c r="X199" i="1" s="1"/>
  <c r="Y199" i="1" s="1"/>
  <c r="Z199" i="1" s="1"/>
  <c r="AA199" i="1" s="1"/>
  <c r="AB199" i="1" s="1"/>
  <c r="AC199" i="1" s="1"/>
  <c r="AD199" i="1" s="1"/>
  <c r="F284" i="1"/>
  <c r="H284" i="1" s="1"/>
  <c r="I284" i="1" s="1"/>
  <c r="J284" i="1" s="1"/>
  <c r="K284" i="1" s="1"/>
  <c r="L284" i="1" s="1"/>
  <c r="M284" i="1" s="1"/>
  <c r="N284" i="1" s="1"/>
  <c r="O284" i="1" s="1"/>
  <c r="P284" i="1" s="1"/>
  <c r="Q284" i="1" s="1"/>
  <c r="R284" i="1" s="1"/>
  <c r="S284" i="1" s="1"/>
  <c r="T284" i="1" s="1"/>
  <c r="U284" i="1" s="1"/>
  <c r="V284" i="1" s="1"/>
  <c r="W284" i="1" s="1"/>
  <c r="X284" i="1" s="1"/>
  <c r="Y284" i="1" s="1"/>
  <c r="Z284" i="1" s="1"/>
  <c r="AA284" i="1" s="1"/>
  <c r="AB284" i="1" s="1"/>
  <c r="AC284" i="1" s="1"/>
  <c r="AD284" i="1" s="1"/>
  <c r="F325" i="1"/>
  <c r="H325" i="1" s="1"/>
  <c r="I325" i="1" s="1"/>
  <c r="J325" i="1" s="1"/>
  <c r="K325" i="1" s="1"/>
  <c r="L325" i="1" s="1"/>
  <c r="M325" i="1" s="1"/>
  <c r="N325" i="1" s="1"/>
  <c r="O325" i="1" s="1"/>
  <c r="P325" i="1" s="1"/>
  <c r="Q325" i="1" s="1"/>
  <c r="R325" i="1" s="1"/>
  <c r="S325" i="1" s="1"/>
  <c r="T325" i="1" s="1"/>
  <c r="U325" i="1" s="1"/>
  <c r="V325" i="1" s="1"/>
  <c r="W325" i="1" s="1"/>
  <c r="X325" i="1" s="1"/>
  <c r="Y325" i="1" s="1"/>
  <c r="Z325" i="1" s="1"/>
  <c r="AA325" i="1" s="1"/>
  <c r="AB325" i="1" s="1"/>
  <c r="AC325" i="1" s="1"/>
  <c r="AD325" i="1" s="1"/>
  <c r="F232" i="1"/>
  <c r="H232" i="1" s="1"/>
  <c r="I232" i="1" s="1"/>
  <c r="J232" i="1" s="1"/>
  <c r="K232" i="1" s="1"/>
  <c r="L232" i="1" s="1"/>
  <c r="M232" i="1" s="1"/>
  <c r="N232" i="1" s="1"/>
  <c r="O232" i="1" s="1"/>
  <c r="P232" i="1" s="1"/>
  <c r="Q232" i="1" s="1"/>
  <c r="R232" i="1" s="1"/>
  <c r="S232" i="1" s="1"/>
  <c r="T232" i="1" s="1"/>
  <c r="U232" i="1" s="1"/>
  <c r="V232" i="1" s="1"/>
  <c r="W232" i="1" s="1"/>
  <c r="X232" i="1" s="1"/>
  <c r="Y232" i="1" s="1"/>
  <c r="Z232" i="1" s="1"/>
  <c r="AA232" i="1" s="1"/>
  <c r="AB232" i="1" s="1"/>
  <c r="AC232" i="1" s="1"/>
  <c r="AD232" i="1" s="1"/>
  <c r="F274" i="1"/>
  <c r="H274" i="1" s="1"/>
  <c r="I274" i="1" s="1"/>
  <c r="J274" i="1" s="1"/>
  <c r="K274" i="1" s="1"/>
  <c r="L274" i="1" s="1"/>
  <c r="M274" i="1" s="1"/>
  <c r="N274" i="1" s="1"/>
  <c r="O274" i="1" s="1"/>
  <c r="P274" i="1" s="1"/>
  <c r="Q274" i="1" s="1"/>
  <c r="R274" i="1" s="1"/>
  <c r="S274" i="1" s="1"/>
  <c r="T274" i="1" s="1"/>
  <c r="U274" i="1" s="1"/>
  <c r="V274" i="1" s="1"/>
  <c r="W274" i="1" s="1"/>
  <c r="X274" i="1" s="1"/>
  <c r="Y274" i="1" s="1"/>
  <c r="Z274" i="1" s="1"/>
  <c r="AA274" i="1" s="1"/>
  <c r="AB274" i="1" s="1"/>
  <c r="AC274" i="1" s="1"/>
  <c r="AD274" i="1" s="1"/>
  <c r="AN7" i="1"/>
  <c r="F82" i="1" s="1"/>
  <c r="H82" i="1" s="1"/>
  <c r="I82" i="1" s="1"/>
  <c r="J82" i="1" s="1"/>
  <c r="K82" i="1" s="1"/>
  <c r="L82" i="1" s="1"/>
  <c r="M82" i="1" s="1"/>
  <c r="N82" i="1" s="1"/>
  <c r="O82" i="1" s="1"/>
  <c r="P82" i="1" s="1"/>
  <c r="Q82" i="1" s="1"/>
  <c r="R82" i="1" s="1"/>
  <c r="S82" i="1" s="1"/>
  <c r="T82" i="1" s="1"/>
  <c r="U82" i="1" s="1"/>
  <c r="V82" i="1" s="1"/>
  <c r="W82" i="1" s="1"/>
  <c r="X82" i="1" s="1"/>
  <c r="Y82" i="1" s="1"/>
  <c r="Z82" i="1" s="1"/>
  <c r="AA82" i="1" s="1"/>
  <c r="AB82" i="1" s="1"/>
  <c r="AC82" i="1" s="1"/>
  <c r="AD82" i="1" s="1"/>
  <c r="F126" i="1"/>
  <c r="H126" i="1" s="1"/>
  <c r="I126" i="1" s="1"/>
  <c r="J126" i="1" s="1"/>
  <c r="K126" i="1" s="1"/>
  <c r="L126" i="1" s="1"/>
  <c r="M126" i="1" s="1"/>
  <c r="N126" i="1" s="1"/>
  <c r="O126" i="1" s="1"/>
  <c r="P126" i="1" s="1"/>
  <c r="Q126" i="1" s="1"/>
  <c r="R126" i="1" s="1"/>
  <c r="S126" i="1" s="1"/>
  <c r="T126" i="1" s="1"/>
  <c r="U126" i="1" s="1"/>
  <c r="V126" i="1" s="1"/>
  <c r="W126" i="1" s="1"/>
  <c r="X126" i="1" s="1"/>
  <c r="Y126" i="1" s="1"/>
  <c r="Z126" i="1" s="1"/>
  <c r="AA126" i="1" s="1"/>
  <c r="AB126" i="1" s="1"/>
  <c r="AC126" i="1" s="1"/>
  <c r="AD126" i="1" s="1"/>
  <c r="F175" i="1"/>
  <c r="H175" i="1" s="1"/>
  <c r="I175" i="1" s="1"/>
  <c r="J175" i="1" s="1"/>
  <c r="K175" i="1" s="1"/>
  <c r="L175" i="1" s="1"/>
  <c r="M175" i="1" s="1"/>
  <c r="N175" i="1" s="1"/>
  <c r="O175" i="1" s="1"/>
  <c r="P175" i="1" s="1"/>
  <c r="Q175" i="1" s="1"/>
  <c r="R175" i="1" s="1"/>
  <c r="S175" i="1" s="1"/>
  <c r="T175" i="1" s="1"/>
  <c r="U175" i="1" s="1"/>
  <c r="V175" i="1" s="1"/>
  <c r="W175" i="1" s="1"/>
  <c r="X175" i="1" s="1"/>
  <c r="Y175" i="1" s="1"/>
  <c r="Z175" i="1" s="1"/>
  <c r="AA175" i="1" s="1"/>
  <c r="AB175" i="1" s="1"/>
  <c r="AC175" i="1" s="1"/>
  <c r="AD175" i="1" s="1"/>
  <c r="F255" i="1"/>
  <c r="H255" i="1" s="1"/>
  <c r="I255" i="1" s="1"/>
  <c r="J255" i="1" s="1"/>
  <c r="K255" i="1" s="1"/>
  <c r="L255" i="1" s="1"/>
  <c r="M255" i="1" s="1"/>
  <c r="N255" i="1" s="1"/>
  <c r="O255" i="1" s="1"/>
  <c r="P255" i="1" s="1"/>
  <c r="Q255" i="1" s="1"/>
  <c r="R255" i="1" s="1"/>
  <c r="S255" i="1" s="1"/>
  <c r="T255" i="1" s="1"/>
  <c r="U255" i="1" s="1"/>
  <c r="V255" i="1" s="1"/>
  <c r="W255" i="1" s="1"/>
  <c r="X255" i="1" s="1"/>
  <c r="Y255" i="1" s="1"/>
  <c r="Z255" i="1" s="1"/>
  <c r="AA255" i="1" s="1"/>
  <c r="AB255" i="1" s="1"/>
  <c r="AC255" i="1" s="1"/>
  <c r="AD255" i="1" s="1"/>
  <c r="F300" i="1"/>
  <c r="H300" i="1" s="1"/>
  <c r="I300" i="1" s="1"/>
  <c r="J300" i="1" s="1"/>
  <c r="K300" i="1" s="1"/>
  <c r="L300" i="1" s="1"/>
  <c r="M300" i="1" s="1"/>
  <c r="N300" i="1" s="1"/>
  <c r="O300" i="1" s="1"/>
  <c r="P300" i="1" s="1"/>
  <c r="Q300" i="1" s="1"/>
  <c r="R300" i="1" s="1"/>
  <c r="S300" i="1" s="1"/>
  <c r="T300" i="1" s="1"/>
  <c r="U300" i="1" s="1"/>
  <c r="V300" i="1" s="1"/>
  <c r="W300" i="1" s="1"/>
  <c r="X300" i="1" s="1"/>
  <c r="Y300" i="1" s="1"/>
  <c r="Z300" i="1" s="1"/>
  <c r="AA300" i="1" s="1"/>
  <c r="AB300" i="1" s="1"/>
  <c r="AC300" i="1" s="1"/>
  <c r="AD300" i="1" s="1"/>
  <c r="F39" i="1"/>
  <c r="H39" i="1" s="1"/>
  <c r="I39" i="1" s="1"/>
  <c r="J39" i="1" s="1"/>
  <c r="K39" i="1" s="1"/>
  <c r="L39" i="1" s="1"/>
  <c r="M39" i="1" s="1"/>
  <c r="N39" i="1" s="1"/>
  <c r="O39" i="1" s="1"/>
  <c r="P39" i="1" s="1"/>
  <c r="Q39" i="1" s="1"/>
  <c r="R39" i="1" s="1"/>
  <c r="S39" i="1" s="1"/>
  <c r="T39" i="1" s="1"/>
  <c r="U39" i="1" s="1"/>
  <c r="V39" i="1" s="1"/>
  <c r="W39" i="1" s="1"/>
  <c r="X39" i="1" s="1"/>
  <c r="Y39" i="1" s="1"/>
  <c r="Z39" i="1" s="1"/>
  <c r="AA39" i="1" s="1"/>
  <c r="AB39" i="1" s="1"/>
  <c r="AC39" i="1" s="1"/>
  <c r="AD39" i="1" s="1"/>
  <c r="F132" i="1"/>
  <c r="H132" i="1" s="1"/>
  <c r="I132" i="1" s="1"/>
  <c r="J132" i="1" s="1"/>
  <c r="K132" i="1" s="1"/>
  <c r="L132" i="1" s="1"/>
  <c r="M132" i="1" s="1"/>
  <c r="N132" i="1" s="1"/>
  <c r="O132" i="1" s="1"/>
  <c r="P132" i="1" s="1"/>
  <c r="Q132" i="1" s="1"/>
  <c r="R132" i="1" s="1"/>
  <c r="S132" i="1" s="1"/>
  <c r="T132" i="1" s="1"/>
  <c r="U132" i="1" s="1"/>
  <c r="V132" i="1" s="1"/>
  <c r="W132" i="1" s="1"/>
  <c r="X132" i="1" s="1"/>
  <c r="Y132" i="1" s="1"/>
  <c r="Z132" i="1" s="1"/>
  <c r="AA132" i="1" s="1"/>
  <c r="AB132" i="1" s="1"/>
  <c r="AC132" i="1" s="1"/>
  <c r="AD132" i="1" s="1"/>
  <c r="F154" i="1"/>
  <c r="H154" i="1" s="1"/>
  <c r="I154" i="1" s="1"/>
  <c r="J154" i="1" s="1"/>
  <c r="K154" i="1" s="1"/>
  <c r="L154" i="1" s="1"/>
  <c r="M154" i="1" s="1"/>
  <c r="N154" i="1" s="1"/>
  <c r="O154" i="1" s="1"/>
  <c r="P154" i="1" s="1"/>
  <c r="Q154" i="1" s="1"/>
  <c r="R154" i="1" s="1"/>
  <c r="S154" i="1" s="1"/>
  <c r="T154" i="1" s="1"/>
  <c r="U154" i="1" s="1"/>
  <c r="V154" i="1" s="1"/>
  <c r="W154" i="1" s="1"/>
  <c r="X154" i="1" s="1"/>
  <c r="Y154" i="1" s="1"/>
  <c r="Z154" i="1" s="1"/>
  <c r="AA154" i="1" s="1"/>
  <c r="AB154" i="1" s="1"/>
  <c r="AC154" i="1" s="1"/>
  <c r="AD154" i="1" s="1"/>
  <c r="F17" i="1"/>
  <c r="H17" i="1" s="1"/>
  <c r="I17" i="1" s="1"/>
  <c r="J17" i="1" s="1"/>
  <c r="K17" i="1" s="1"/>
  <c r="L17" i="1" s="1"/>
  <c r="M17" i="1" s="1"/>
  <c r="N17" i="1" s="1"/>
  <c r="O17" i="1" s="1"/>
  <c r="P17" i="1" s="1"/>
  <c r="Q17" i="1" s="1"/>
  <c r="R17" i="1" s="1"/>
  <c r="S17" i="1" s="1"/>
  <c r="T17" i="1" s="1"/>
  <c r="U17" i="1" s="1"/>
  <c r="V17" i="1" s="1"/>
  <c r="W17" i="1" s="1"/>
  <c r="X17" i="1" s="1"/>
  <c r="Y17" i="1" s="1"/>
  <c r="Z17" i="1" s="1"/>
  <c r="AA17" i="1" s="1"/>
  <c r="AB17" i="1" s="1"/>
  <c r="AC17" i="1" s="1"/>
  <c r="AD17" i="1" s="1"/>
  <c r="F99" i="1"/>
  <c r="H99" i="1" s="1"/>
  <c r="I99" i="1" s="1"/>
  <c r="J99" i="1" s="1"/>
  <c r="K99" i="1" s="1"/>
  <c r="L99" i="1" s="1"/>
  <c r="M99" i="1" s="1"/>
  <c r="N99" i="1" s="1"/>
  <c r="O99" i="1" s="1"/>
  <c r="P99" i="1" s="1"/>
  <c r="Q99" i="1" s="1"/>
  <c r="R99" i="1" s="1"/>
  <c r="S99" i="1" s="1"/>
  <c r="T99" i="1" s="1"/>
  <c r="U99" i="1" s="1"/>
  <c r="V99" i="1" s="1"/>
  <c r="W99" i="1" s="1"/>
  <c r="X99" i="1" s="1"/>
  <c r="Y99" i="1" s="1"/>
  <c r="Z99" i="1" s="1"/>
  <c r="AA99" i="1" s="1"/>
  <c r="AB99" i="1" s="1"/>
  <c r="AC99" i="1" s="1"/>
  <c r="AD99" i="1" s="1"/>
  <c r="F111" i="1"/>
  <c r="H111" i="1" s="1"/>
  <c r="I111" i="1" s="1"/>
  <c r="J111" i="1" s="1"/>
  <c r="K111" i="1" s="1"/>
  <c r="L111" i="1" s="1"/>
  <c r="M111" i="1" s="1"/>
  <c r="N111" i="1" s="1"/>
  <c r="O111" i="1" s="1"/>
  <c r="P111" i="1" s="1"/>
  <c r="Q111" i="1" s="1"/>
  <c r="R111" i="1" s="1"/>
  <c r="S111" i="1" s="1"/>
  <c r="T111" i="1" s="1"/>
  <c r="U111" i="1" s="1"/>
  <c r="V111" i="1" s="1"/>
  <c r="W111" i="1" s="1"/>
  <c r="X111" i="1" s="1"/>
  <c r="Y111" i="1" s="1"/>
  <c r="Z111" i="1" s="1"/>
  <c r="AA111" i="1" s="1"/>
  <c r="AB111" i="1" s="1"/>
  <c r="AC111" i="1" s="1"/>
  <c r="AD111" i="1" s="1"/>
  <c r="F207" i="1"/>
  <c r="H207" i="1" s="1"/>
  <c r="I207" i="1" s="1"/>
  <c r="J207" i="1" s="1"/>
  <c r="K207" i="1" s="1"/>
  <c r="L207" i="1" s="1"/>
  <c r="M207" i="1" s="1"/>
  <c r="N207" i="1" s="1"/>
  <c r="O207" i="1" s="1"/>
  <c r="P207" i="1" s="1"/>
  <c r="Q207" i="1" s="1"/>
  <c r="R207" i="1" s="1"/>
  <c r="S207" i="1" s="1"/>
  <c r="T207" i="1" s="1"/>
  <c r="U207" i="1" s="1"/>
  <c r="V207" i="1" s="1"/>
  <c r="W207" i="1" s="1"/>
  <c r="X207" i="1" s="1"/>
  <c r="Y207" i="1" s="1"/>
  <c r="Z207" i="1" s="1"/>
  <c r="AA207" i="1" s="1"/>
  <c r="AB207" i="1" s="1"/>
  <c r="AC207" i="1" s="1"/>
  <c r="AD207" i="1" s="1"/>
  <c r="F247" i="1"/>
  <c r="H247" i="1" s="1"/>
  <c r="I247" i="1" s="1"/>
  <c r="J247" i="1" s="1"/>
  <c r="K247" i="1" s="1"/>
  <c r="L247" i="1" s="1"/>
  <c r="M247" i="1" s="1"/>
  <c r="N247" i="1" s="1"/>
  <c r="O247" i="1" s="1"/>
  <c r="P247" i="1" s="1"/>
  <c r="Q247" i="1" s="1"/>
  <c r="R247" i="1" s="1"/>
  <c r="S247" i="1" s="1"/>
  <c r="T247" i="1" s="1"/>
  <c r="U247" i="1" s="1"/>
  <c r="V247" i="1" s="1"/>
  <c r="W247" i="1" s="1"/>
  <c r="X247" i="1" s="1"/>
  <c r="Y247" i="1" s="1"/>
  <c r="Z247" i="1" s="1"/>
  <c r="AA247" i="1" s="1"/>
  <c r="AB247" i="1" s="1"/>
  <c r="AC247" i="1" s="1"/>
  <c r="AD247" i="1" s="1"/>
  <c r="F316" i="1"/>
  <c r="H316" i="1" s="1"/>
  <c r="I316" i="1" s="1"/>
  <c r="J316" i="1" s="1"/>
  <c r="K316" i="1" s="1"/>
  <c r="L316" i="1" s="1"/>
  <c r="M316" i="1" s="1"/>
  <c r="N316" i="1" s="1"/>
  <c r="O316" i="1" s="1"/>
  <c r="P316" i="1" s="1"/>
  <c r="Q316" i="1" s="1"/>
  <c r="R316" i="1" s="1"/>
  <c r="S316" i="1" s="1"/>
  <c r="T316" i="1" s="1"/>
  <c r="U316" i="1" s="1"/>
  <c r="V316" i="1" s="1"/>
  <c r="W316" i="1" s="1"/>
  <c r="X316" i="1" s="1"/>
  <c r="Y316" i="1" s="1"/>
  <c r="Z316" i="1" s="1"/>
  <c r="AA316" i="1" s="1"/>
  <c r="AB316" i="1" s="1"/>
  <c r="AC316" i="1" s="1"/>
  <c r="AD316" i="1" s="1"/>
  <c r="F185" i="1"/>
  <c r="H185" i="1" s="1"/>
  <c r="I185" i="1" s="1"/>
  <c r="J185" i="1" s="1"/>
  <c r="K185" i="1" s="1"/>
  <c r="L185" i="1" s="1"/>
  <c r="M185" i="1" s="1"/>
  <c r="N185" i="1" s="1"/>
  <c r="O185" i="1" s="1"/>
  <c r="P185" i="1" s="1"/>
  <c r="Q185" i="1" s="1"/>
  <c r="R185" i="1" s="1"/>
  <c r="S185" i="1" s="1"/>
  <c r="T185" i="1" s="1"/>
  <c r="U185" i="1" s="1"/>
  <c r="V185" i="1" s="1"/>
  <c r="W185" i="1" s="1"/>
  <c r="X185" i="1" s="1"/>
  <c r="Y185" i="1" s="1"/>
  <c r="Z185" i="1" s="1"/>
  <c r="AA185" i="1" s="1"/>
  <c r="AB185" i="1" s="1"/>
  <c r="AC185" i="1" s="1"/>
  <c r="AD185" i="1" s="1"/>
  <c r="F30" i="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F56" i="1"/>
  <c r="H56" i="1" s="1"/>
  <c r="I56" i="1" s="1"/>
  <c r="J56" i="1" s="1"/>
  <c r="K56" i="1" s="1"/>
  <c r="L56" i="1" s="1"/>
  <c r="M56" i="1" s="1"/>
  <c r="N56" i="1" s="1"/>
  <c r="O56" i="1" s="1"/>
  <c r="P56" i="1" s="1"/>
  <c r="Q56" i="1" s="1"/>
  <c r="R56" i="1" s="1"/>
  <c r="S56" i="1" s="1"/>
  <c r="T56" i="1" s="1"/>
  <c r="U56" i="1" s="1"/>
  <c r="V56" i="1" s="1"/>
  <c r="W56" i="1" s="1"/>
  <c r="X56" i="1" s="1"/>
  <c r="Y56" i="1" s="1"/>
  <c r="Z56" i="1" s="1"/>
  <c r="AA56" i="1" s="1"/>
  <c r="AB56" i="1" s="1"/>
  <c r="AC56" i="1" s="1"/>
  <c r="AD56" i="1" s="1"/>
  <c r="F96" i="1"/>
  <c r="H96" i="1" s="1"/>
  <c r="I96" i="1" s="1"/>
  <c r="J96" i="1" s="1"/>
  <c r="K96" i="1" s="1"/>
  <c r="L96" i="1" s="1"/>
  <c r="M96" i="1" s="1"/>
  <c r="N96" i="1" s="1"/>
  <c r="O96" i="1" s="1"/>
  <c r="P96" i="1" s="1"/>
  <c r="Q96" i="1" s="1"/>
  <c r="R96" i="1" s="1"/>
  <c r="S96" i="1" s="1"/>
  <c r="T96" i="1" s="1"/>
  <c r="U96" i="1" s="1"/>
  <c r="V96" i="1" s="1"/>
  <c r="W96" i="1" s="1"/>
  <c r="X96" i="1" s="1"/>
  <c r="Y96" i="1" s="1"/>
  <c r="Z96" i="1" s="1"/>
  <c r="AA96" i="1" s="1"/>
  <c r="AB96" i="1" s="1"/>
  <c r="AC96" i="1" s="1"/>
  <c r="AD96" i="1" s="1"/>
  <c r="F160" i="1"/>
  <c r="H160" i="1" s="1"/>
  <c r="I160" i="1" s="1"/>
  <c r="J160" i="1" s="1"/>
  <c r="K160" i="1" s="1"/>
  <c r="L160" i="1" s="1"/>
  <c r="M160" i="1" s="1"/>
  <c r="N160" i="1" s="1"/>
  <c r="O160" i="1" s="1"/>
  <c r="P160" i="1" s="1"/>
  <c r="Q160" i="1" s="1"/>
  <c r="R160" i="1" s="1"/>
  <c r="S160" i="1" s="1"/>
  <c r="T160" i="1" s="1"/>
  <c r="U160" i="1" s="1"/>
  <c r="V160" i="1" s="1"/>
  <c r="W160" i="1" s="1"/>
  <c r="X160" i="1" s="1"/>
  <c r="Y160" i="1" s="1"/>
  <c r="Z160" i="1" s="1"/>
  <c r="AA160" i="1" s="1"/>
  <c r="AB160" i="1" s="1"/>
  <c r="AC160" i="1" s="1"/>
  <c r="AD160" i="1" s="1"/>
  <c r="F237" i="1"/>
  <c r="H237" i="1" s="1"/>
  <c r="I237" i="1" s="1"/>
  <c r="J237" i="1" s="1"/>
  <c r="K237" i="1" s="1"/>
  <c r="L237" i="1" s="1"/>
  <c r="M237" i="1" s="1"/>
  <c r="N237" i="1" s="1"/>
  <c r="O237" i="1" s="1"/>
  <c r="P237" i="1" s="1"/>
  <c r="Q237" i="1" s="1"/>
  <c r="R237" i="1" s="1"/>
  <c r="S237" i="1" s="1"/>
  <c r="T237" i="1" s="1"/>
  <c r="U237" i="1" s="1"/>
  <c r="V237" i="1" s="1"/>
  <c r="W237" i="1" s="1"/>
  <c r="X237" i="1" s="1"/>
  <c r="Y237" i="1" s="1"/>
  <c r="Z237" i="1" s="1"/>
  <c r="AA237" i="1" s="1"/>
  <c r="AB237" i="1" s="1"/>
  <c r="AC237" i="1" s="1"/>
  <c r="AD237" i="1" s="1"/>
  <c r="F221" i="1"/>
  <c r="H221" i="1" s="1"/>
  <c r="I221" i="1" s="1"/>
  <c r="J221" i="1" s="1"/>
  <c r="K221" i="1" s="1"/>
  <c r="L221" i="1" s="1"/>
  <c r="M221" i="1" s="1"/>
  <c r="N221" i="1" s="1"/>
  <c r="O221" i="1" s="1"/>
  <c r="P221" i="1" s="1"/>
  <c r="Q221" i="1" s="1"/>
  <c r="R221" i="1" s="1"/>
  <c r="S221" i="1" s="1"/>
  <c r="T221" i="1" s="1"/>
  <c r="U221" i="1" s="1"/>
  <c r="V221" i="1" s="1"/>
  <c r="W221" i="1" s="1"/>
  <c r="X221" i="1" s="1"/>
  <c r="Y221" i="1" s="1"/>
  <c r="Z221" i="1" s="1"/>
  <c r="AA221" i="1" s="1"/>
  <c r="AB221" i="1" s="1"/>
  <c r="AC221" i="1" s="1"/>
  <c r="AD221" i="1" s="1"/>
  <c r="F279" i="1"/>
  <c r="H279" i="1" s="1"/>
  <c r="I279" i="1" s="1"/>
  <c r="J279" i="1" s="1"/>
  <c r="K279" i="1" s="1"/>
  <c r="L279" i="1" s="1"/>
  <c r="M279" i="1" s="1"/>
  <c r="N279" i="1" s="1"/>
  <c r="O279" i="1" s="1"/>
  <c r="P279" i="1" s="1"/>
  <c r="Q279" i="1" s="1"/>
  <c r="R279" i="1" s="1"/>
  <c r="S279" i="1" s="1"/>
  <c r="T279" i="1" s="1"/>
  <c r="U279" i="1" s="1"/>
  <c r="V279" i="1" s="1"/>
  <c r="W279" i="1" s="1"/>
  <c r="X279" i="1" s="1"/>
  <c r="Y279" i="1" s="1"/>
  <c r="Z279" i="1" s="1"/>
  <c r="AA279" i="1" s="1"/>
  <c r="AB279" i="1" s="1"/>
  <c r="AC279" i="1" s="1"/>
  <c r="AD279" i="1" s="1"/>
  <c r="F301" i="1"/>
  <c r="H301" i="1" s="1"/>
  <c r="I301" i="1" s="1"/>
  <c r="J301" i="1" s="1"/>
  <c r="K301" i="1" s="1"/>
  <c r="L301" i="1" s="1"/>
  <c r="M301" i="1" s="1"/>
  <c r="N301" i="1" s="1"/>
  <c r="O301" i="1" s="1"/>
  <c r="P301" i="1" s="1"/>
  <c r="Q301" i="1" s="1"/>
  <c r="R301" i="1" s="1"/>
  <c r="S301" i="1" s="1"/>
  <c r="T301" i="1" s="1"/>
  <c r="U301" i="1" s="1"/>
  <c r="V301" i="1" s="1"/>
  <c r="W301" i="1" s="1"/>
  <c r="X301" i="1" s="1"/>
  <c r="Y301" i="1" s="1"/>
  <c r="Z301" i="1" s="1"/>
  <c r="AA301" i="1" s="1"/>
  <c r="AB301" i="1" s="1"/>
  <c r="AC301" i="1" s="1"/>
  <c r="AD301" i="1" s="1"/>
  <c r="F18" i="1"/>
  <c r="H18" i="1" s="1"/>
  <c r="I18" i="1" s="1"/>
  <c r="J18" i="1" s="1"/>
  <c r="K18" i="1" s="1"/>
  <c r="L18" i="1" s="1"/>
  <c r="M18" i="1" s="1"/>
  <c r="N18" i="1" s="1"/>
  <c r="O18" i="1" s="1"/>
  <c r="P18" i="1" s="1"/>
  <c r="Q18" i="1" s="1"/>
  <c r="R18" i="1" s="1"/>
  <c r="S18" i="1" s="1"/>
  <c r="T18" i="1" s="1"/>
  <c r="U18" i="1" s="1"/>
  <c r="V18" i="1" s="1"/>
  <c r="W18" i="1" s="1"/>
  <c r="X18" i="1" s="1"/>
  <c r="Y18" i="1" s="1"/>
  <c r="Z18" i="1" s="1"/>
  <c r="AA18" i="1" s="1"/>
  <c r="AB18" i="1" s="1"/>
  <c r="AC18" i="1" s="1"/>
  <c r="AD18" i="1" s="1"/>
  <c r="F77" i="1"/>
  <c r="H77" i="1" s="1"/>
  <c r="I77" i="1" s="1"/>
  <c r="J77" i="1" s="1"/>
  <c r="K77" i="1" s="1"/>
  <c r="L77" i="1" s="1"/>
  <c r="M77" i="1" s="1"/>
  <c r="N77" i="1" s="1"/>
  <c r="O77" i="1" s="1"/>
  <c r="P77" i="1" s="1"/>
  <c r="Q77" i="1" s="1"/>
  <c r="R77" i="1" s="1"/>
  <c r="S77" i="1" s="1"/>
  <c r="T77" i="1" s="1"/>
  <c r="U77" i="1" s="1"/>
  <c r="V77" i="1" s="1"/>
  <c r="W77" i="1" s="1"/>
  <c r="X77" i="1" s="1"/>
  <c r="Y77" i="1" s="1"/>
  <c r="Z77" i="1" s="1"/>
  <c r="AA77" i="1" s="1"/>
  <c r="AB77" i="1" s="1"/>
  <c r="AC77" i="1" s="1"/>
  <c r="AD77" i="1" s="1"/>
  <c r="F119" i="1"/>
  <c r="H119" i="1" s="1"/>
  <c r="I119" i="1" s="1"/>
  <c r="J119" i="1" s="1"/>
  <c r="K119" i="1" s="1"/>
  <c r="L119" i="1" s="1"/>
  <c r="M119" i="1" s="1"/>
  <c r="N119" i="1" s="1"/>
  <c r="O119" i="1" s="1"/>
  <c r="P119" i="1" s="1"/>
  <c r="Q119" i="1" s="1"/>
  <c r="R119" i="1" s="1"/>
  <c r="S119" i="1" s="1"/>
  <c r="T119" i="1" s="1"/>
  <c r="U119" i="1" s="1"/>
  <c r="V119" i="1" s="1"/>
  <c r="W119" i="1" s="1"/>
  <c r="X119" i="1" s="1"/>
  <c r="Y119" i="1" s="1"/>
  <c r="Z119" i="1" s="1"/>
  <c r="AA119" i="1" s="1"/>
  <c r="AB119" i="1" s="1"/>
  <c r="AC119" i="1" s="1"/>
  <c r="AD119" i="1" s="1"/>
  <c r="F191" i="1"/>
  <c r="H191" i="1" s="1"/>
  <c r="I191" i="1" s="1"/>
  <c r="J191" i="1" s="1"/>
  <c r="K191" i="1" s="1"/>
  <c r="L191" i="1" s="1"/>
  <c r="M191" i="1" s="1"/>
  <c r="N191" i="1" s="1"/>
  <c r="O191" i="1" s="1"/>
  <c r="P191" i="1" s="1"/>
  <c r="Q191" i="1" s="1"/>
  <c r="R191" i="1" s="1"/>
  <c r="S191" i="1" s="1"/>
  <c r="T191" i="1" s="1"/>
  <c r="U191" i="1" s="1"/>
  <c r="V191" i="1" s="1"/>
  <c r="W191" i="1" s="1"/>
  <c r="X191" i="1" s="1"/>
  <c r="Y191" i="1" s="1"/>
  <c r="Z191" i="1" s="1"/>
  <c r="AA191" i="1" s="1"/>
  <c r="AB191" i="1" s="1"/>
  <c r="AC191" i="1" s="1"/>
  <c r="AD191" i="1" s="1"/>
  <c r="F224" i="1"/>
  <c r="H224" i="1" s="1"/>
  <c r="I224" i="1" s="1"/>
  <c r="J224" i="1" s="1"/>
  <c r="K224" i="1" s="1"/>
  <c r="L224" i="1" s="1"/>
  <c r="M224" i="1" s="1"/>
  <c r="N224" i="1" s="1"/>
  <c r="O224" i="1" s="1"/>
  <c r="P224" i="1" s="1"/>
  <c r="Q224" i="1" s="1"/>
  <c r="R224" i="1" s="1"/>
  <c r="S224" i="1" s="1"/>
  <c r="T224" i="1" s="1"/>
  <c r="U224" i="1" s="1"/>
  <c r="V224" i="1" s="1"/>
  <c r="W224" i="1" s="1"/>
  <c r="X224" i="1" s="1"/>
  <c r="Y224" i="1" s="1"/>
  <c r="Z224" i="1" s="1"/>
  <c r="AA224" i="1" s="1"/>
  <c r="AB224" i="1" s="1"/>
  <c r="AC224" i="1" s="1"/>
  <c r="AD224" i="1" s="1"/>
  <c r="F291" i="1"/>
  <c r="H291" i="1" s="1"/>
  <c r="I291" i="1" s="1"/>
  <c r="J291" i="1" s="1"/>
  <c r="K291" i="1" s="1"/>
  <c r="L291" i="1" s="1"/>
  <c r="M291" i="1" s="1"/>
  <c r="N291" i="1" s="1"/>
  <c r="O291" i="1" s="1"/>
  <c r="P291" i="1" s="1"/>
  <c r="Q291" i="1" s="1"/>
  <c r="R291" i="1" s="1"/>
  <c r="S291" i="1" s="1"/>
  <c r="T291" i="1" s="1"/>
  <c r="U291" i="1" s="1"/>
  <c r="V291" i="1" s="1"/>
  <c r="W291" i="1" s="1"/>
  <c r="X291" i="1" s="1"/>
  <c r="Y291" i="1" s="1"/>
  <c r="Z291" i="1" s="1"/>
  <c r="AA291" i="1" s="1"/>
  <c r="AB291" i="1" s="1"/>
  <c r="AC291" i="1" s="1"/>
  <c r="AD291" i="1" s="1"/>
  <c r="F319" i="1"/>
  <c r="H319" i="1" s="1"/>
  <c r="I319" i="1" s="1"/>
  <c r="J319" i="1" s="1"/>
  <c r="K319" i="1" s="1"/>
  <c r="L319" i="1" s="1"/>
  <c r="M319" i="1" s="1"/>
  <c r="N319" i="1" s="1"/>
  <c r="O319" i="1" s="1"/>
  <c r="P319" i="1" s="1"/>
  <c r="Q319" i="1" s="1"/>
  <c r="R319" i="1" s="1"/>
  <c r="S319" i="1" s="1"/>
  <c r="T319" i="1" s="1"/>
  <c r="U319" i="1" s="1"/>
  <c r="V319" i="1" s="1"/>
  <c r="W319" i="1" s="1"/>
  <c r="X319" i="1" s="1"/>
  <c r="Y319" i="1" s="1"/>
  <c r="Z319" i="1" s="1"/>
  <c r="AA319" i="1" s="1"/>
  <c r="AB319" i="1" s="1"/>
  <c r="AC319" i="1" s="1"/>
  <c r="AD319" i="1" s="1"/>
  <c r="F28" i="1"/>
  <c r="H28" i="1" s="1"/>
  <c r="I28" i="1" s="1"/>
  <c r="J28" i="1" s="1"/>
  <c r="K28" i="1" s="1"/>
  <c r="L28" i="1" s="1"/>
  <c r="M28" i="1" s="1"/>
  <c r="N28" i="1" s="1"/>
  <c r="O28" i="1" s="1"/>
  <c r="P28" i="1" s="1"/>
  <c r="Q28" i="1" s="1"/>
  <c r="R28" i="1" s="1"/>
  <c r="S28" i="1" s="1"/>
  <c r="T28" i="1" s="1"/>
  <c r="U28" i="1" s="1"/>
  <c r="V28" i="1" s="1"/>
  <c r="W28" i="1" s="1"/>
  <c r="X28" i="1" s="1"/>
  <c r="Y28" i="1" s="1"/>
  <c r="Z28" i="1" s="1"/>
  <c r="AA28" i="1" s="1"/>
  <c r="AB28" i="1" s="1"/>
  <c r="AC28" i="1" s="1"/>
  <c r="AD28" i="1" s="1"/>
  <c r="F76" i="1"/>
  <c r="H76" i="1" s="1"/>
  <c r="I76" i="1" s="1"/>
  <c r="J76" i="1" s="1"/>
  <c r="K76" i="1" s="1"/>
  <c r="L76" i="1" s="1"/>
  <c r="M76" i="1" s="1"/>
  <c r="N76" i="1" s="1"/>
  <c r="O76" i="1" s="1"/>
  <c r="P76" i="1" s="1"/>
  <c r="Q76" i="1" s="1"/>
  <c r="R76" i="1" s="1"/>
  <c r="S76" i="1" s="1"/>
  <c r="T76" i="1" s="1"/>
  <c r="U76" i="1" s="1"/>
  <c r="V76" i="1" s="1"/>
  <c r="W76" i="1" s="1"/>
  <c r="X76" i="1" s="1"/>
  <c r="Y76" i="1" s="1"/>
  <c r="Z76" i="1" s="1"/>
  <c r="AA76" i="1" s="1"/>
  <c r="AB76" i="1" s="1"/>
  <c r="AC76" i="1" s="1"/>
  <c r="AD76" i="1" s="1"/>
  <c r="F152" i="1"/>
  <c r="H152" i="1" s="1"/>
  <c r="I152" i="1" s="1"/>
  <c r="J152" i="1" s="1"/>
  <c r="K152" i="1" s="1"/>
  <c r="L152" i="1" s="1"/>
  <c r="M152" i="1" s="1"/>
  <c r="N152" i="1" s="1"/>
  <c r="O152" i="1" s="1"/>
  <c r="P152" i="1" s="1"/>
  <c r="Q152" i="1" s="1"/>
  <c r="R152" i="1" s="1"/>
  <c r="S152" i="1" s="1"/>
  <c r="T152" i="1" s="1"/>
  <c r="U152" i="1" s="1"/>
  <c r="V152" i="1" s="1"/>
  <c r="W152" i="1" s="1"/>
  <c r="X152" i="1" s="1"/>
  <c r="Y152" i="1" s="1"/>
  <c r="Z152" i="1" s="1"/>
  <c r="AA152" i="1" s="1"/>
  <c r="AB152" i="1" s="1"/>
  <c r="AC152" i="1" s="1"/>
  <c r="AD152" i="1" s="1"/>
  <c r="F197" i="1"/>
  <c r="H197" i="1" s="1"/>
  <c r="I197" i="1" s="1"/>
  <c r="J197" i="1" s="1"/>
  <c r="K197" i="1" s="1"/>
  <c r="L197" i="1" s="1"/>
  <c r="M197" i="1" s="1"/>
  <c r="N197" i="1" s="1"/>
  <c r="O197" i="1" s="1"/>
  <c r="P197" i="1" s="1"/>
  <c r="Q197" i="1" s="1"/>
  <c r="R197" i="1" s="1"/>
  <c r="S197" i="1" s="1"/>
  <c r="T197" i="1" s="1"/>
  <c r="U197" i="1" s="1"/>
  <c r="V197" i="1" s="1"/>
  <c r="W197" i="1" s="1"/>
  <c r="X197" i="1" s="1"/>
  <c r="Y197" i="1" s="1"/>
  <c r="Z197" i="1" s="1"/>
  <c r="AA197" i="1" s="1"/>
  <c r="AB197" i="1" s="1"/>
  <c r="AC197" i="1" s="1"/>
  <c r="AD197" i="1" s="1"/>
  <c r="F243" i="1"/>
  <c r="H243" i="1" s="1"/>
  <c r="I243" i="1" s="1"/>
  <c r="J243" i="1" s="1"/>
  <c r="K243" i="1" s="1"/>
  <c r="L243" i="1" s="1"/>
  <c r="M243" i="1" s="1"/>
  <c r="N243" i="1" s="1"/>
  <c r="O243" i="1" s="1"/>
  <c r="P243" i="1" s="1"/>
  <c r="Q243" i="1" s="1"/>
  <c r="R243" i="1" s="1"/>
  <c r="S243" i="1" s="1"/>
  <c r="T243" i="1" s="1"/>
  <c r="U243" i="1" s="1"/>
  <c r="V243" i="1" s="1"/>
  <c r="W243" i="1" s="1"/>
  <c r="X243" i="1" s="1"/>
  <c r="Y243" i="1" s="1"/>
  <c r="Z243" i="1" s="1"/>
  <c r="AA243" i="1" s="1"/>
  <c r="AB243" i="1" s="1"/>
  <c r="AC243" i="1" s="1"/>
  <c r="AD243" i="1" s="1"/>
  <c r="F7" i="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F49" i="1"/>
  <c r="H49" i="1" s="1"/>
  <c r="I49" i="1" s="1"/>
  <c r="J49" i="1" s="1"/>
  <c r="K49" i="1" s="1"/>
  <c r="L49" i="1" s="1"/>
  <c r="M49" i="1" s="1"/>
  <c r="N49" i="1" s="1"/>
  <c r="O49" i="1" s="1"/>
  <c r="P49" i="1" s="1"/>
  <c r="Q49" i="1" s="1"/>
  <c r="R49" i="1" s="1"/>
  <c r="S49" i="1" s="1"/>
  <c r="T49" i="1" s="1"/>
  <c r="U49" i="1" s="1"/>
  <c r="V49" i="1" s="1"/>
  <c r="W49" i="1" s="1"/>
  <c r="X49" i="1" s="1"/>
  <c r="Y49" i="1" s="1"/>
  <c r="Z49" i="1" s="1"/>
  <c r="AA49" i="1" s="1"/>
  <c r="AB49" i="1" s="1"/>
  <c r="AC49" i="1" s="1"/>
  <c r="AD49" i="1" s="1"/>
  <c r="F110" i="1"/>
  <c r="H110" i="1" s="1"/>
  <c r="I110" i="1" s="1"/>
  <c r="J110" i="1" s="1"/>
  <c r="K110" i="1" s="1"/>
  <c r="L110" i="1" s="1"/>
  <c r="M110" i="1" s="1"/>
  <c r="N110" i="1" s="1"/>
  <c r="O110" i="1" s="1"/>
  <c r="P110" i="1" s="1"/>
  <c r="Q110" i="1" s="1"/>
  <c r="R110" i="1" s="1"/>
  <c r="S110" i="1" s="1"/>
  <c r="T110" i="1" s="1"/>
  <c r="U110" i="1" s="1"/>
  <c r="V110" i="1" s="1"/>
  <c r="W110" i="1" s="1"/>
  <c r="X110" i="1" s="1"/>
  <c r="Y110" i="1" s="1"/>
  <c r="Z110" i="1" s="1"/>
  <c r="AA110" i="1" s="1"/>
  <c r="AB110" i="1" s="1"/>
  <c r="AC110" i="1" s="1"/>
  <c r="AD110" i="1" s="1"/>
  <c r="F134" i="1"/>
  <c r="H134" i="1" s="1"/>
  <c r="I134" i="1" s="1"/>
  <c r="J134" i="1" s="1"/>
  <c r="K134" i="1" s="1"/>
  <c r="L134" i="1" s="1"/>
  <c r="M134" i="1" s="1"/>
  <c r="N134" i="1" s="1"/>
  <c r="O134" i="1" s="1"/>
  <c r="P134" i="1" s="1"/>
  <c r="Q134" i="1" s="1"/>
  <c r="R134" i="1" s="1"/>
  <c r="S134" i="1" s="1"/>
  <c r="T134" i="1" s="1"/>
  <c r="U134" i="1" s="1"/>
  <c r="V134" i="1" s="1"/>
  <c r="W134" i="1" s="1"/>
  <c r="X134" i="1" s="1"/>
  <c r="Y134" i="1" s="1"/>
  <c r="Z134" i="1" s="1"/>
  <c r="AA134" i="1" s="1"/>
  <c r="AB134" i="1" s="1"/>
  <c r="AC134" i="1" s="1"/>
  <c r="AD134" i="1" s="1"/>
  <c r="F171" i="1"/>
  <c r="H171" i="1" s="1"/>
  <c r="I171" i="1" s="1"/>
  <c r="J171" i="1" s="1"/>
  <c r="K171" i="1" s="1"/>
  <c r="L171" i="1" s="1"/>
  <c r="M171" i="1" s="1"/>
  <c r="N171" i="1" s="1"/>
  <c r="O171" i="1" s="1"/>
  <c r="P171" i="1" s="1"/>
  <c r="Q171" i="1" s="1"/>
  <c r="R171" i="1" s="1"/>
  <c r="S171" i="1" s="1"/>
  <c r="T171" i="1" s="1"/>
  <c r="U171" i="1" s="1"/>
  <c r="V171" i="1" s="1"/>
  <c r="W171" i="1" s="1"/>
  <c r="X171" i="1" s="1"/>
  <c r="Y171" i="1" s="1"/>
  <c r="Z171" i="1" s="1"/>
  <c r="AA171" i="1" s="1"/>
  <c r="AB171" i="1" s="1"/>
  <c r="AC171" i="1" s="1"/>
  <c r="AD171" i="1" s="1"/>
  <c r="F223" i="1"/>
  <c r="H223" i="1" s="1"/>
  <c r="I223" i="1" s="1"/>
  <c r="J223" i="1" s="1"/>
  <c r="K223" i="1" s="1"/>
  <c r="L223" i="1" s="1"/>
  <c r="M223" i="1" s="1"/>
  <c r="N223" i="1" s="1"/>
  <c r="O223" i="1" s="1"/>
  <c r="P223" i="1" s="1"/>
  <c r="Q223" i="1" s="1"/>
  <c r="R223" i="1" s="1"/>
  <c r="S223" i="1" s="1"/>
  <c r="T223" i="1" s="1"/>
  <c r="U223" i="1" s="1"/>
  <c r="V223" i="1" s="1"/>
  <c r="W223" i="1" s="1"/>
  <c r="X223" i="1" s="1"/>
  <c r="Y223" i="1" s="1"/>
  <c r="Z223" i="1" s="1"/>
  <c r="AA223" i="1" s="1"/>
  <c r="AB223" i="1" s="1"/>
  <c r="AC223" i="1" s="1"/>
  <c r="AD223" i="1" s="1"/>
  <c r="F268" i="1"/>
  <c r="H268" i="1" s="1"/>
  <c r="I268" i="1" s="1"/>
  <c r="J268" i="1" s="1"/>
  <c r="K268" i="1" s="1"/>
  <c r="L268" i="1" s="1"/>
  <c r="M268" i="1" s="1"/>
  <c r="N268" i="1" s="1"/>
  <c r="O268" i="1" s="1"/>
  <c r="P268" i="1" s="1"/>
  <c r="Q268" i="1" s="1"/>
  <c r="R268" i="1" s="1"/>
  <c r="S268" i="1" s="1"/>
  <c r="T268" i="1" s="1"/>
  <c r="U268" i="1" s="1"/>
  <c r="V268" i="1" s="1"/>
  <c r="W268" i="1" s="1"/>
  <c r="X268" i="1" s="1"/>
  <c r="Y268" i="1" s="1"/>
  <c r="Z268" i="1" s="1"/>
  <c r="AA268" i="1" s="1"/>
  <c r="AB268" i="1" s="1"/>
  <c r="AC268" i="1" s="1"/>
  <c r="AD268" i="1" s="1"/>
  <c r="F304" i="1"/>
  <c r="H304" i="1" s="1"/>
  <c r="I304" i="1" s="1"/>
  <c r="J304" i="1" s="1"/>
  <c r="K304" i="1" s="1"/>
  <c r="L304" i="1" s="1"/>
  <c r="M304" i="1" s="1"/>
  <c r="N304" i="1" s="1"/>
  <c r="O304" i="1" s="1"/>
  <c r="P304" i="1" s="1"/>
  <c r="Q304" i="1" s="1"/>
  <c r="R304" i="1" s="1"/>
  <c r="S304" i="1" s="1"/>
  <c r="T304" i="1" s="1"/>
  <c r="U304" i="1" s="1"/>
  <c r="V304" i="1" s="1"/>
  <c r="W304" i="1" s="1"/>
  <c r="X304" i="1" s="1"/>
  <c r="Y304" i="1" s="1"/>
  <c r="Z304" i="1" s="1"/>
  <c r="AA304" i="1" s="1"/>
  <c r="AB304" i="1" s="1"/>
  <c r="AC304" i="1" s="1"/>
  <c r="AD304" i="1" s="1"/>
  <c r="F323" i="1"/>
  <c r="H323" i="1" s="1"/>
  <c r="I323" i="1" s="1"/>
  <c r="J323" i="1" s="1"/>
  <c r="K323" i="1" s="1"/>
  <c r="L323" i="1" s="1"/>
  <c r="M323" i="1" s="1"/>
  <c r="N323" i="1" s="1"/>
  <c r="O323" i="1" s="1"/>
  <c r="P323" i="1" s="1"/>
  <c r="Q323" i="1" s="1"/>
  <c r="R323" i="1" s="1"/>
  <c r="S323" i="1" s="1"/>
  <c r="T323" i="1" s="1"/>
  <c r="U323" i="1" s="1"/>
  <c r="V323" i="1" s="1"/>
  <c r="W323" i="1" s="1"/>
  <c r="X323" i="1" s="1"/>
  <c r="Y323" i="1" s="1"/>
  <c r="Z323" i="1" s="1"/>
  <c r="AA323" i="1" s="1"/>
  <c r="AB323" i="1" s="1"/>
  <c r="AC323" i="1" s="1"/>
  <c r="AD323" i="1" s="1"/>
  <c r="F8" i="1"/>
  <c r="H8" i="1" s="1"/>
  <c r="I8" i="1" s="1"/>
  <c r="J8" i="1" s="1"/>
  <c r="K8" i="1" s="1"/>
  <c r="L8" i="1" s="1"/>
  <c r="M8" i="1" s="1"/>
  <c r="N8" i="1" s="1"/>
  <c r="O8" i="1" s="1"/>
  <c r="P8" i="1" s="1"/>
  <c r="Q8" i="1" s="1"/>
  <c r="R8" i="1" s="1"/>
  <c r="S8" i="1" s="1"/>
  <c r="T8" i="1" s="1"/>
  <c r="U8" i="1" s="1"/>
  <c r="V8" i="1" s="1"/>
  <c r="W8" i="1" s="1"/>
  <c r="X8" i="1" s="1"/>
  <c r="Y8" i="1" s="1"/>
  <c r="Z8" i="1" s="1"/>
  <c r="AA8" i="1" s="1"/>
  <c r="AB8" i="1" s="1"/>
  <c r="AC8" i="1" s="1"/>
  <c r="AD8" i="1" s="1"/>
  <c r="F78" i="1"/>
  <c r="H78" i="1" s="1"/>
  <c r="I78" i="1" s="1"/>
  <c r="J78" i="1" s="1"/>
  <c r="K78" i="1" s="1"/>
  <c r="L78" i="1" s="1"/>
  <c r="M78" i="1" s="1"/>
  <c r="N78" i="1" s="1"/>
  <c r="O78" i="1" s="1"/>
  <c r="P78" i="1" s="1"/>
  <c r="Q78" i="1" s="1"/>
  <c r="R78" i="1" s="1"/>
  <c r="S78" i="1" s="1"/>
  <c r="T78" i="1" s="1"/>
  <c r="U78" i="1" s="1"/>
  <c r="V78" i="1" s="1"/>
  <c r="W78" i="1" s="1"/>
  <c r="X78" i="1" s="1"/>
  <c r="Y78" i="1" s="1"/>
  <c r="Z78" i="1" s="1"/>
  <c r="AA78" i="1" s="1"/>
  <c r="AB78" i="1" s="1"/>
  <c r="AC78" i="1" s="1"/>
  <c r="AD78" i="1" s="1"/>
  <c r="F156" i="1"/>
  <c r="H156" i="1" s="1"/>
  <c r="I156" i="1" s="1"/>
  <c r="J156" i="1" s="1"/>
  <c r="K156" i="1" s="1"/>
  <c r="L156" i="1" s="1"/>
  <c r="M156" i="1" s="1"/>
  <c r="N156" i="1" s="1"/>
  <c r="O156" i="1" s="1"/>
  <c r="P156" i="1" s="1"/>
  <c r="Q156" i="1" s="1"/>
  <c r="R156" i="1" s="1"/>
  <c r="S156" i="1" s="1"/>
  <c r="T156" i="1" s="1"/>
  <c r="U156" i="1" s="1"/>
  <c r="V156" i="1" s="1"/>
  <c r="W156" i="1" s="1"/>
  <c r="X156" i="1" s="1"/>
  <c r="Y156" i="1" s="1"/>
  <c r="Z156" i="1" s="1"/>
  <c r="AA156" i="1" s="1"/>
  <c r="AB156" i="1" s="1"/>
  <c r="AC156" i="1" s="1"/>
  <c r="AD156" i="1" s="1"/>
  <c r="F182" i="1"/>
  <c r="H182" i="1" s="1"/>
  <c r="I182" i="1" s="1"/>
  <c r="J182" i="1" s="1"/>
  <c r="K182" i="1" s="1"/>
  <c r="L182" i="1" s="1"/>
  <c r="M182" i="1" s="1"/>
  <c r="N182" i="1" s="1"/>
  <c r="O182" i="1" s="1"/>
  <c r="P182" i="1" s="1"/>
  <c r="Q182" i="1" s="1"/>
  <c r="R182" i="1" s="1"/>
  <c r="S182" i="1" s="1"/>
  <c r="T182" i="1" s="1"/>
  <c r="U182" i="1" s="1"/>
  <c r="V182" i="1" s="1"/>
  <c r="W182" i="1" s="1"/>
  <c r="X182" i="1" s="1"/>
  <c r="Y182" i="1" s="1"/>
  <c r="Z182" i="1" s="1"/>
  <c r="AA182" i="1" s="1"/>
  <c r="AB182" i="1" s="1"/>
  <c r="AC182" i="1" s="1"/>
  <c r="AD182" i="1" s="1"/>
  <c r="F246" i="1"/>
  <c r="H246" i="1" s="1"/>
  <c r="I246" i="1" s="1"/>
  <c r="J246" i="1" s="1"/>
  <c r="K246" i="1" s="1"/>
  <c r="L246" i="1" s="1"/>
  <c r="M246" i="1" s="1"/>
  <c r="N246" i="1" s="1"/>
  <c r="O246" i="1" s="1"/>
  <c r="P246" i="1" s="1"/>
  <c r="Q246" i="1" s="1"/>
  <c r="R246" i="1" s="1"/>
  <c r="S246" i="1" s="1"/>
  <c r="T246" i="1" s="1"/>
  <c r="U246" i="1" s="1"/>
  <c r="V246" i="1" s="1"/>
  <c r="W246" i="1" s="1"/>
  <c r="X246" i="1" s="1"/>
  <c r="Y246" i="1" s="1"/>
  <c r="Z246" i="1" s="1"/>
  <c r="AA246" i="1" s="1"/>
  <c r="AB246" i="1" s="1"/>
  <c r="AC246" i="1" s="1"/>
  <c r="AD246" i="1" s="1"/>
  <c r="F6" i="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F59" i="1"/>
  <c r="H59" i="1" s="1"/>
  <c r="I59" i="1" s="1"/>
  <c r="J59" i="1" s="1"/>
  <c r="K59" i="1" s="1"/>
  <c r="L59" i="1" s="1"/>
  <c r="M59" i="1" s="1"/>
  <c r="N59" i="1" s="1"/>
  <c r="O59" i="1" s="1"/>
  <c r="P59" i="1" s="1"/>
  <c r="Q59" i="1" s="1"/>
  <c r="R59" i="1" s="1"/>
  <c r="S59" i="1" s="1"/>
  <c r="T59" i="1" s="1"/>
  <c r="U59" i="1" s="1"/>
  <c r="V59" i="1" s="1"/>
  <c r="W59" i="1" s="1"/>
  <c r="X59" i="1" s="1"/>
  <c r="Y59" i="1" s="1"/>
  <c r="Z59" i="1" s="1"/>
  <c r="AA59" i="1" s="1"/>
  <c r="AB59" i="1" s="1"/>
  <c r="AC59" i="1" s="1"/>
  <c r="AD59" i="1" s="1"/>
  <c r="F108" i="1"/>
  <c r="H108" i="1" s="1"/>
  <c r="I108" i="1" s="1"/>
  <c r="J108" i="1" s="1"/>
  <c r="K108" i="1" s="1"/>
  <c r="L108" i="1" s="1"/>
  <c r="M108" i="1" s="1"/>
  <c r="N108" i="1" s="1"/>
  <c r="O108" i="1" s="1"/>
  <c r="P108" i="1" s="1"/>
  <c r="Q108" i="1" s="1"/>
  <c r="R108" i="1" s="1"/>
  <c r="S108" i="1" s="1"/>
  <c r="T108" i="1" s="1"/>
  <c r="U108" i="1" s="1"/>
  <c r="V108" i="1" s="1"/>
  <c r="W108" i="1" s="1"/>
  <c r="X108" i="1" s="1"/>
  <c r="Y108" i="1" s="1"/>
  <c r="Z108" i="1" s="1"/>
  <c r="AA108" i="1" s="1"/>
  <c r="AB108" i="1" s="1"/>
  <c r="AC108" i="1" s="1"/>
  <c r="AD108" i="1" s="1"/>
  <c r="F176" i="1"/>
  <c r="H176" i="1" s="1"/>
  <c r="I176" i="1" s="1"/>
  <c r="J176" i="1" s="1"/>
  <c r="K176" i="1" s="1"/>
  <c r="L176" i="1" s="1"/>
  <c r="M176" i="1" s="1"/>
  <c r="N176" i="1" s="1"/>
  <c r="O176" i="1" s="1"/>
  <c r="P176" i="1" s="1"/>
  <c r="Q176" i="1" s="1"/>
  <c r="R176" i="1" s="1"/>
  <c r="S176" i="1" s="1"/>
  <c r="T176" i="1" s="1"/>
  <c r="U176" i="1" s="1"/>
  <c r="V176" i="1" s="1"/>
  <c r="W176" i="1" s="1"/>
  <c r="X176" i="1" s="1"/>
  <c r="Y176" i="1" s="1"/>
  <c r="Z176" i="1" s="1"/>
  <c r="AA176" i="1" s="1"/>
  <c r="AB176" i="1" s="1"/>
  <c r="AC176" i="1" s="1"/>
  <c r="AD176" i="1" s="1"/>
  <c r="F273" i="1"/>
  <c r="H273" i="1" s="1"/>
  <c r="I273" i="1" s="1"/>
  <c r="J273" i="1" s="1"/>
  <c r="K273" i="1" s="1"/>
  <c r="L273" i="1" s="1"/>
  <c r="M273" i="1" s="1"/>
  <c r="N273" i="1" s="1"/>
  <c r="O273" i="1" s="1"/>
  <c r="P273" i="1" s="1"/>
  <c r="Q273" i="1" s="1"/>
  <c r="R273" i="1" s="1"/>
  <c r="S273" i="1" s="1"/>
  <c r="T273" i="1" s="1"/>
  <c r="U273" i="1" s="1"/>
  <c r="V273" i="1" s="1"/>
  <c r="W273" i="1" s="1"/>
  <c r="X273" i="1" s="1"/>
  <c r="Y273" i="1" s="1"/>
  <c r="Z273" i="1" s="1"/>
  <c r="AA273" i="1" s="1"/>
  <c r="AB273" i="1" s="1"/>
  <c r="AC273" i="1" s="1"/>
  <c r="AD273" i="1" s="1"/>
  <c r="F220" i="1"/>
  <c r="H220" i="1" s="1"/>
  <c r="I220" i="1" s="1"/>
  <c r="J220" i="1" s="1"/>
  <c r="K220" i="1" s="1"/>
  <c r="L220" i="1" s="1"/>
  <c r="M220" i="1" s="1"/>
  <c r="N220" i="1" s="1"/>
  <c r="O220" i="1" s="1"/>
  <c r="P220" i="1" s="1"/>
  <c r="Q220" i="1" s="1"/>
  <c r="R220" i="1" s="1"/>
  <c r="S220" i="1" s="1"/>
  <c r="T220" i="1" s="1"/>
  <c r="U220" i="1" s="1"/>
  <c r="V220" i="1" s="1"/>
  <c r="W220" i="1" s="1"/>
  <c r="X220" i="1" s="1"/>
  <c r="Y220" i="1" s="1"/>
  <c r="Z220" i="1" s="1"/>
  <c r="AA220" i="1" s="1"/>
  <c r="AB220" i="1" s="1"/>
  <c r="AC220" i="1" s="1"/>
  <c r="AD220" i="1" s="1"/>
  <c r="F178" i="1"/>
  <c r="H178" i="1" s="1"/>
  <c r="I178" i="1" s="1"/>
  <c r="J178" i="1" s="1"/>
  <c r="K178" i="1" s="1"/>
  <c r="L178" i="1" s="1"/>
  <c r="M178" i="1" s="1"/>
  <c r="N178" i="1" s="1"/>
  <c r="O178" i="1" s="1"/>
  <c r="P178" i="1" s="1"/>
  <c r="Q178" i="1" s="1"/>
  <c r="R178" i="1" s="1"/>
  <c r="S178" i="1" s="1"/>
  <c r="T178" i="1" s="1"/>
  <c r="U178" i="1" s="1"/>
  <c r="V178" i="1" s="1"/>
  <c r="W178" i="1" s="1"/>
  <c r="X178" i="1" s="1"/>
  <c r="Y178" i="1" s="1"/>
  <c r="Z178" i="1" s="1"/>
  <c r="AA178" i="1" s="1"/>
  <c r="AB178" i="1" s="1"/>
  <c r="AC178" i="1" s="1"/>
  <c r="AD178" i="1" s="1"/>
  <c r="F22" i="1"/>
  <c r="F227" i="1"/>
  <c r="H227" i="1" s="1"/>
  <c r="I227" i="1" s="1"/>
  <c r="J227" i="1" s="1"/>
  <c r="K227" i="1" s="1"/>
  <c r="L227" i="1" s="1"/>
  <c r="M227" i="1" s="1"/>
  <c r="N227" i="1" s="1"/>
  <c r="O227" i="1" s="1"/>
  <c r="P227" i="1" s="1"/>
  <c r="Q227" i="1" s="1"/>
  <c r="R227" i="1" s="1"/>
  <c r="S227" i="1" s="1"/>
  <c r="T227" i="1" s="1"/>
  <c r="U227" i="1" s="1"/>
  <c r="V227" i="1" s="1"/>
  <c r="W227" i="1" s="1"/>
  <c r="X227" i="1" s="1"/>
  <c r="Y227" i="1" s="1"/>
  <c r="Z227" i="1" s="1"/>
  <c r="AA227" i="1" s="1"/>
  <c r="AB227" i="1" s="1"/>
  <c r="AC227" i="1" s="1"/>
  <c r="AD227" i="1" s="1"/>
  <c r="F293" i="1"/>
  <c r="H293" i="1" s="1"/>
  <c r="I293" i="1" s="1"/>
  <c r="J293" i="1" s="1"/>
  <c r="K293" i="1" s="1"/>
  <c r="L293" i="1" s="1"/>
  <c r="M293" i="1" s="1"/>
  <c r="N293" i="1" s="1"/>
  <c r="O293" i="1" s="1"/>
  <c r="P293" i="1" s="1"/>
  <c r="Q293" i="1" s="1"/>
  <c r="R293" i="1" s="1"/>
  <c r="S293" i="1" s="1"/>
  <c r="T293" i="1" s="1"/>
  <c r="U293" i="1" s="1"/>
  <c r="V293" i="1" s="1"/>
  <c r="W293" i="1" s="1"/>
  <c r="X293" i="1" s="1"/>
  <c r="Y293" i="1" s="1"/>
  <c r="Z293" i="1" s="1"/>
  <c r="AA293" i="1" s="1"/>
  <c r="AB293" i="1" s="1"/>
  <c r="AC293" i="1" s="1"/>
  <c r="AD293" i="1" s="1"/>
  <c r="F162" i="1"/>
  <c r="H162" i="1" s="1"/>
  <c r="I162" i="1" s="1"/>
  <c r="J162" i="1" s="1"/>
  <c r="K162" i="1" s="1"/>
  <c r="L162" i="1" s="1"/>
  <c r="M162" i="1" s="1"/>
  <c r="N162" i="1" s="1"/>
  <c r="O162" i="1" s="1"/>
  <c r="P162" i="1" s="1"/>
  <c r="Q162" i="1" s="1"/>
  <c r="R162" i="1" s="1"/>
  <c r="S162" i="1" s="1"/>
  <c r="T162" i="1" s="1"/>
  <c r="U162" i="1" s="1"/>
  <c r="V162" i="1" s="1"/>
  <c r="W162" i="1" s="1"/>
  <c r="X162" i="1" s="1"/>
  <c r="Y162" i="1" s="1"/>
  <c r="Z162" i="1" s="1"/>
  <c r="AA162" i="1" s="1"/>
  <c r="AB162" i="1" s="1"/>
  <c r="AC162" i="1" s="1"/>
  <c r="AD162" i="1" s="1"/>
  <c r="F264" i="1"/>
  <c r="H264" i="1" s="1"/>
  <c r="I264" i="1" s="1"/>
  <c r="J264" i="1" s="1"/>
  <c r="K264" i="1" s="1"/>
  <c r="L264" i="1" s="1"/>
  <c r="M264" i="1" s="1"/>
  <c r="N264" i="1" s="1"/>
  <c r="O264" i="1" s="1"/>
  <c r="P264" i="1" s="1"/>
  <c r="Q264" i="1" s="1"/>
  <c r="R264" i="1" s="1"/>
  <c r="S264" i="1" s="1"/>
  <c r="T264" i="1" s="1"/>
  <c r="U264" i="1" s="1"/>
  <c r="V264" i="1" s="1"/>
  <c r="W264" i="1" s="1"/>
  <c r="X264" i="1" s="1"/>
  <c r="Y264" i="1" s="1"/>
  <c r="Z264" i="1" s="1"/>
  <c r="AA264" i="1" s="1"/>
  <c r="AB264" i="1" s="1"/>
  <c r="AC264" i="1" s="1"/>
  <c r="AD264" i="1" s="1"/>
  <c r="F210" i="1"/>
  <c r="H210" i="1" s="1"/>
  <c r="I210" i="1" s="1"/>
  <c r="J210" i="1" s="1"/>
  <c r="K210" i="1" s="1"/>
  <c r="L210" i="1" s="1"/>
  <c r="M210" i="1" s="1"/>
  <c r="N210" i="1" s="1"/>
  <c r="O210" i="1" s="1"/>
  <c r="P210" i="1" s="1"/>
  <c r="Q210" i="1" s="1"/>
  <c r="R210" i="1" s="1"/>
  <c r="S210" i="1" s="1"/>
  <c r="T210" i="1" s="1"/>
  <c r="U210" i="1" s="1"/>
  <c r="V210" i="1" s="1"/>
  <c r="W210" i="1" s="1"/>
  <c r="X210" i="1" s="1"/>
  <c r="Y210" i="1" s="1"/>
  <c r="Z210" i="1" s="1"/>
  <c r="AA210" i="1" s="1"/>
  <c r="AB210" i="1" s="1"/>
  <c r="AC210" i="1" s="1"/>
  <c r="AD210" i="1" s="1"/>
  <c r="F129" i="1"/>
  <c r="H129" i="1" s="1"/>
  <c r="I129" i="1" s="1"/>
  <c r="J129" i="1" s="1"/>
  <c r="K129" i="1" s="1"/>
  <c r="L129" i="1" s="1"/>
  <c r="M129" i="1" s="1"/>
  <c r="N129" i="1" s="1"/>
  <c r="O129" i="1" s="1"/>
  <c r="P129" i="1" s="1"/>
  <c r="Q129" i="1" s="1"/>
  <c r="R129" i="1" s="1"/>
  <c r="S129" i="1" s="1"/>
  <c r="T129" i="1" s="1"/>
  <c r="U129" i="1" s="1"/>
  <c r="V129" i="1" s="1"/>
  <c r="W129" i="1" s="1"/>
  <c r="X129" i="1" s="1"/>
  <c r="Y129" i="1" s="1"/>
  <c r="Z129" i="1" s="1"/>
  <c r="AA129" i="1" s="1"/>
  <c r="AB129" i="1" s="1"/>
  <c r="AC129" i="1" s="1"/>
  <c r="AD129" i="1" s="1"/>
  <c r="F327" i="1"/>
  <c r="H327" i="1" s="1"/>
  <c r="I327" i="1" s="1"/>
  <c r="J327" i="1" s="1"/>
  <c r="K327" i="1" s="1"/>
  <c r="L327" i="1" s="1"/>
  <c r="M327" i="1" s="1"/>
  <c r="N327" i="1" s="1"/>
  <c r="O327" i="1" s="1"/>
  <c r="P327" i="1" s="1"/>
  <c r="Q327" i="1" s="1"/>
  <c r="R327" i="1" s="1"/>
  <c r="S327" i="1" s="1"/>
  <c r="T327" i="1" s="1"/>
  <c r="U327" i="1" s="1"/>
  <c r="V327" i="1" s="1"/>
  <c r="W327" i="1" s="1"/>
  <c r="X327" i="1" s="1"/>
  <c r="Y327" i="1" s="1"/>
  <c r="Z327" i="1" s="1"/>
  <c r="AA327" i="1" s="1"/>
  <c r="AB327" i="1" s="1"/>
  <c r="AC327" i="1" s="1"/>
  <c r="AD327" i="1" s="1"/>
  <c r="F260" i="1"/>
  <c r="H260" i="1" s="1"/>
  <c r="I260" i="1" s="1"/>
  <c r="J260" i="1" s="1"/>
  <c r="K260" i="1" s="1"/>
  <c r="L260" i="1" s="1"/>
  <c r="M260" i="1" s="1"/>
  <c r="N260" i="1" s="1"/>
  <c r="O260" i="1" s="1"/>
  <c r="P260" i="1" s="1"/>
  <c r="Q260" i="1" s="1"/>
  <c r="R260" i="1" s="1"/>
  <c r="S260" i="1" s="1"/>
  <c r="T260" i="1" s="1"/>
  <c r="U260" i="1" s="1"/>
  <c r="V260" i="1" s="1"/>
  <c r="W260" i="1" s="1"/>
  <c r="X260" i="1" s="1"/>
  <c r="Y260" i="1" s="1"/>
  <c r="Z260" i="1" s="1"/>
  <c r="AA260" i="1" s="1"/>
  <c r="AB260" i="1" s="1"/>
  <c r="AC260" i="1" s="1"/>
  <c r="AD260" i="1" s="1"/>
  <c r="F92" i="1"/>
  <c r="H92" i="1" s="1"/>
  <c r="I92" i="1" s="1"/>
  <c r="J92" i="1" s="1"/>
  <c r="K92" i="1" s="1"/>
  <c r="L92" i="1" s="1"/>
  <c r="M92" i="1" s="1"/>
  <c r="N92" i="1" s="1"/>
  <c r="O92" i="1" s="1"/>
  <c r="P92" i="1" s="1"/>
  <c r="Q92" i="1" s="1"/>
  <c r="R92" i="1" s="1"/>
  <c r="S92" i="1" s="1"/>
  <c r="T92" i="1" s="1"/>
  <c r="U92" i="1" s="1"/>
  <c r="V92" i="1" s="1"/>
  <c r="W92" i="1" s="1"/>
  <c r="X92" i="1" s="1"/>
  <c r="Y92" i="1" s="1"/>
  <c r="Z92" i="1" s="1"/>
  <c r="AA92" i="1" s="1"/>
  <c r="AB92" i="1" s="1"/>
  <c r="AC92" i="1" s="1"/>
  <c r="AD92" i="1" s="1"/>
  <c r="F155" i="1"/>
  <c r="H155" i="1" s="1"/>
  <c r="I155" i="1" s="1"/>
  <c r="J155" i="1" s="1"/>
  <c r="K155" i="1" s="1"/>
  <c r="L155" i="1" s="1"/>
  <c r="M155" i="1" s="1"/>
  <c r="N155" i="1" s="1"/>
  <c r="O155" i="1" s="1"/>
  <c r="P155" i="1" s="1"/>
  <c r="Q155" i="1" s="1"/>
  <c r="R155" i="1" s="1"/>
  <c r="S155" i="1" s="1"/>
  <c r="T155" i="1" s="1"/>
  <c r="U155" i="1" s="1"/>
  <c r="V155" i="1" s="1"/>
  <c r="W155" i="1" s="1"/>
  <c r="X155" i="1" s="1"/>
  <c r="Y155" i="1" s="1"/>
  <c r="Z155" i="1" s="1"/>
  <c r="AA155" i="1" s="1"/>
  <c r="AB155" i="1" s="1"/>
  <c r="AC155" i="1" s="1"/>
  <c r="AD155" i="1" s="1"/>
  <c r="F236" i="1"/>
  <c r="H236" i="1" s="1"/>
  <c r="I236" i="1" s="1"/>
  <c r="J236" i="1" s="1"/>
  <c r="K236" i="1" s="1"/>
  <c r="L236" i="1" s="1"/>
  <c r="M236" i="1" s="1"/>
  <c r="N236" i="1" s="1"/>
  <c r="O236" i="1" s="1"/>
  <c r="P236" i="1" s="1"/>
  <c r="Q236" i="1" s="1"/>
  <c r="R236" i="1" s="1"/>
  <c r="S236" i="1" s="1"/>
  <c r="T236" i="1" s="1"/>
  <c r="U236" i="1" s="1"/>
  <c r="V236" i="1" s="1"/>
  <c r="W236" i="1" s="1"/>
  <c r="X236" i="1" s="1"/>
  <c r="Y236" i="1" s="1"/>
  <c r="Z236" i="1" s="1"/>
  <c r="AA236" i="1" s="1"/>
  <c r="AB236" i="1" s="1"/>
  <c r="AC236" i="1" s="1"/>
  <c r="AD236" i="1" s="1"/>
  <c r="F81" i="1"/>
  <c r="H81" i="1" s="1"/>
  <c r="I81" i="1" s="1"/>
  <c r="J81" i="1" s="1"/>
  <c r="K81" i="1" s="1"/>
  <c r="L81" i="1" s="1"/>
  <c r="M81" i="1" s="1"/>
  <c r="N81" i="1" s="1"/>
  <c r="O81" i="1" s="1"/>
  <c r="P81" i="1" s="1"/>
  <c r="Q81" i="1" s="1"/>
  <c r="R81" i="1" s="1"/>
  <c r="S81" i="1" s="1"/>
  <c r="T81" i="1" s="1"/>
  <c r="U81" i="1" s="1"/>
  <c r="V81" i="1" s="1"/>
  <c r="W81" i="1" s="1"/>
  <c r="X81" i="1" s="1"/>
  <c r="Y81" i="1" s="1"/>
  <c r="Z81" i="1" s="1"/>
  <c r="AA81" i="1" s="1"/>
  <c r="AB81" i="1" s="1"/>
  <c r="AC81" i="1" s="1"/>
  <c r="AD81" i="1" s="1"/>
  <c r="F321" i="1"/>
  <c r="H321" i="1" s="1"/>
  <c r="I321" i="1" s="1"/>
  <c r="J321" i="1" s="1"/>
  <c r="K321" i="1" s="1"/>
  <c r="L321" i="1" s="1"/>
  <c r="M321" i="1" s="1"/>
  <c r="N321" i="1" s="1"/>
  <c r="O321" i="1" s="1"/>
  <c r="P321" i="1" s="1"/>
  <c r="Q321" i="1" s="1"/>
  <c r="R321" i="1" s="1"/>
  <c r="S321" i="1" s="1"/>
  <c r="T321" i="1" s="1"/>
  <c r="U321" i="1" s="1"/>
  <c r="V321" i="1" s="1"/>
  <c r="W321" i="1" s="1"/>
  <c r="X321" i="1" s="1"/>
  <c r="Y321" i="1" s="1"/>
  <c r="Z321" i="1" s="1"/>
  <c r="AA321" i="1" s="1"/>
  <c r="AB321" i="1" s="1"/>
  <c r="AC321" i="1" s="1"/>
  <c r="AD321" i="1" s="1"/>
  <c r="F277" i="1"/>
  <c r="H277" i="1" s="1"/>
  <c r="I277" i="1" s="1"/>
  <c r="J277" i="1" s="1"/>
  <c r="K277" i="1" s="1"/>
  <c r="L277" i="1" s="1"/>
  <c r="M277" i="1" s="1"/>
  <c r="N277" i="1" s="1"/>
  <c r="O277" i="1" s="1"/>
  <c r="P277" i="1" s="1"/>
  <c r="Q277" i="1" s="1"/>
  <c r="R277" i="1" s="1"/>
  <c r="S277" i="1" s="1"/>
  <c r="T277" i="1" s="1"/>
  <c r="U277" i="1" s="1"/>
  <c r="V277" i="1" s="1"/>
  <c r="W277" i="1" s="1"/>
  <c r="X277" i="1" s="1"/>
  <c r="Y277" i="1" s="1"/>
  <c r="Z277" i="1" s="1"/>
  <c r="AA277" i="1" s="1"/>
  <c r="AB277" i="1" s="1"/>
  <c r="AC277" i="1" s="1"/>
  <c r="AD277" i="1" s="1"/>
  <c r="F234" i="1"/>
  <c r="H234" i="1" s="1"/>
  <c r="I234" i="1" s="1"/>
  <c r="J234" i="1" s="1"/>
  <c r="K234" i="1" s="1"/>
  <c r="L234" i="1" s="1"/>
  <c r="M234" i="1" s="1"/>
  <c r="N234" i="1" s="1"/>
  <c r="O234" i="1" s="1"/>
  <c r="P234" i="1" s="1"/>
  <c r="Q234" i="1" s="1"/>
  <c r="R234" i="1" s="1"/>
  <c r="S234" i="1" s="1"/>
  <c r="T234" i="1" s="1"/>
  <c r="U234" i="1" s="1"/>
  <c r="V234" i="1" s="1"/>
  <c r="W234" i="1" s="1"/>
  <c r="X234" i="1" s="1"/>
  <c r="Y234" i="1" s="1"/>
  <c r="Z234" i="1" s="1"/>
  <c r="AA234" i="1" s="1"/>
  <c r="AB234" i="1" s="1"/>
  <c r="AC234" i="1" s="1"/>
  <c r="AD234" i="1" s="1"/>
  <c r="F48" i="1"/>
  <c r="H48" i="1" s="1"/>
  <c r="I48" i="1" s="1"/>
  <c r="J48" i="1" s="1"/>
  <c r="K48" i="1" s="1"/>
  <c r="L48" i="1" s="1"/>
  <c r="M48" i="1" s="1"/>
  <c r="N48" i="1" s="1"/>
  <c r="O48" i="1" s="1"/>
  <c r="P48" i="1" s="1"/>
  <c r="Q48" i="1" s="1"/>
  <c r="R48" i="1" s="1"/>
  <c r="S48" i="1" s="1"/>
  <c r="T48" i="1" s="1"/>
  <c r="U48" i="1" s="1"/>
  <c r="V48" i="1" s="1"/>
  <c r="W48" i="1" s="1"/>
  <c r="X48" i="1" s="1"/>
  <c r="Y48" i="1" s="1"/>
  <c r="Z48" i="1" s="1"/>
  <c r="AA48" i="1" s="1"/>
  <c r="AB48" i="1" s="1"/>
  <c r="AC48" i="1" s="1"/>
  <c r="AD48" i="1" s="1"/>
  <c r="F324" i="1"/>
  <c r="H324" i="1" s="1"/>
  <c r="I324" i="1" s="1"/>
  <c r="J324" i="1" s="1"/>
  <c r="K324" i="1" s="1"/>
  <c r="L324" i="1" s="1"/>
  <c r="M324" i="1" s="1"/>
  <c r="N324" i="1" s="1"/>
  <c r="O324" i="1" s="1"/>
  <c r="P324" i="1" s="1"/>
  <c r="Q324" i="1" s="1"/>
  <c r="R324" i="1" s="1"/>
  <c r="S324" i="1" s="1"/>
  <c r="T324" i="1" s="1"/>
  <c r="U324" i="1" s="1"/>
  <c r="V324" i="1" s="1"/>
  <c r="W324" i="1" s="1"/>
  <c r="X324" i="1" s="1"/>
  <c r="Y324" i="1" s="1"/>
  <c r="Z324" i="1" s="1"/>
  <c r="AA324" i="1" s="1"/>
  <c r="AB324" i="1" s="1"/>
  <c r="AC324" i="1" s="1"/>
  <c r="AD324" i="1" s="1"/>
  <c r="F322" i="1"/>
  <c r="H322" i="1" s="1"/>
  <c r="I322" i="1" s="1"/>
  <c r="J322" i="1" s="1"/>
  <c r="K322" i="1" s="1"/>
  <c r="L322" i="1" s="1"/>
  <c r="M322" i="1" s="1"/>
  <c r="N322" i="1" s="1"/>
  <c r="O322" i="1" s="1"/>
  <c r="P322" i="1" s="1"/>
  <c r="Q322" i="1" s="1"/>
  <c r="R322" i="1" s="1"/>
  <c r="S322" i="1" s="1"/>
  <c r="T322" i="1" s="1"/>
  <c r="U322" i="1" s="1"/>
  <c r="V322" i="1" s="1"/>
  <c r="W322" i="1" s="1"/>
  <c r="X322" i="1" s="1"/>
  <c r="Y322" i="1" s="1"/>
  <c r="Z322" i="1" s="1"/>
  <c r="AA322" i="1" s="1"/>
  <c r="AB322" i="1" s="1"/>
  <c r="AC322" i="1" s="1"/>
  <c r="AD322" i="1" s="1"/>
  <c r="F250" i="1"/>
  <c r="H250" i="1" s="1"/>
  <c r="I250" i="1" s="1"/>
  <c r="J250" i="1" s="1"/>
  <c r="K250" i="1" s="1"/>
  <c r="L250" i="1" s="1"/>
  <c r="M250" i="1" s="1"/>
  <c r="N250" i="1" s="1"/>
  <c r="O250" i="1" s="1"/>
  <c r="P250" i="1" s="1"/>
  <c r="Q250" i="1" s="1"/>
  <c r="R250" i="1" s="1"/>
  <c r="S250" i="1" s="1"/>
  <c r="T250" i="1" s="1"/>
  <c r="U250" i="1" s="1"/>
  <c r="V250" i="1" s="1"/>
  <c r="W250" i="1" s="1"/>
  <c r="X250" i="1" s="1"/>
  <c r="Y250" i="1" s="1"/>
  <c r="Z250" i="1" s="1"/>
  <c r="AA250" i="1" s="1"/>
  <c r="AB250" i="1" s="1"/>
  <c r="AC250" i="1" s="1"/>
  <c r="AD250" i="1" s="1"/>
  <c r="F196" i="1"/>
  <c r="H196" i="1" s="1"/>
  <c r="I196" i="1" s="1"/>
  <c r="J196" i="1" s="1"/>
  <c r="K196" i="1" s="1"/>
  <c r="L196" i="1" s="1"/>
  <c r="M196" i="1" s="1"/>
  <c r="N196" i="1" s="1"/>
  <c r="O196" i="1" s="1"/>
  <c r="P196" i="1" s="1"/>
  <c r="Q196" i="1" s="1"/>
  <c r="R196" i="1" s="1"/>
  <c r="S196" i="1" s="1"/>
  <c r="T196" i="1" s="1"/>
  <c r="U196" i="1" s="1"/>
  <c r="V196" i="1" s="1"/>
  <c r="W196" i="1" s="1"/>
  <c r="X196" i="1" s="1"/>
  <c r="Y196" i="1" s="1"/>
  <c r="Z196" i="1" s="1"/>
  <c r="AA196" i="1" s="1"/>
  <c r="AB196" i="1" s="1"/>
  <c r="AC196" i="1" s="1"/>
  <c r="AD196" i="1" s="1"/>
  <c r="F40" i="1"/>
  <c r="H40" i="1" s="1"/>
  <c r="I40" i="1" s="1"/>
  <c r="J40" i="1" s="1"/>
  <c r="K40" i="1" s="1"/>
  <c r="L40" i="1" s="1"/>
  <c r="M40" i="1" s="1"/>
  <c r="N40" i="1" s="1"/>
  <c r="O40" i="1" s="1"/>
  <c r="P40" i="1" s="1"/>
  <c r="Q40" i="1" s="1"/>
  <c r="R40" i="1" s="1"/>
  <c r="S40" i="1" s="1"/>
  <c r="T40" i="1" s="1"/>
  <c r="U40" i="1" s="1"/>
  <c r="V40" i="1" s="1"/>
  <c r="W40" i="1" s="1"/>
  <c r="X40" i="1" s="1"/>
  <c r="Y40" i="1" s="1"/>
  <c r="Z40" i="1" s="1"/>
  <c r="AA40" i="1" s="1"/>
  <c r="AB40" i="1" s="1"/>
  <c r="AC40" i="1" s="1"/>
  <c r="AD40" i="1" s="1"/>
  <c r="F297" i="1"/>
  <c r="H297" i="1" s="1"/>
  <c r="I297" i="1" s="1"/>
  <c r="J297" i="1" s="1"/>
  <c r="K297" i="1" s="1"/>
  <c r="L297" i="1" s="1"/>
  <c r="M297" i="1" s="1"/>
  <c r="N297" i="1" s="1"/>
  <c r="O297" i="1" s="1"/>
  <c r="P297" i="1" s="1"/>
  <c r="Q297" i="1" s="1"/>
  <c r="R297" i="1" s="1"/>
  <c r="S297" i="1" s="1"/>
  <c r="T297" i="1" s="1"/>
  <c r="U297" i="1" s="1"/>
  <c r="V297" i="1" s="1"/>
  <c r="W297" i="1" s="1"/>
  <c r="X297" i="1" s="1"/>
  <c r="Y297" i="1" s="1"/>
  <c r="Z297" i="1" s="1"/>
  <c r="AA297" i="1" s="1"/>
  <c r="AB297" i="1" s="1"/>
  <c r="AC297" i="1" s="1"/>
  <c r="AD297" i="1" s="1"/>
  <c r="F265" i="1"/>
  <c r="H265" i="1" s="1"/>
  <c r="I265" i="1" s="1"/>
  <c r="J265" i="1" s="1"/>
  <c r="K265" i="1" s="1"/>
  <c r="L265" i="1" s="1"/>
  <c r="M265" i="1" s="1"/>
  <c r="N265" i="1" s="1"/>
  <c r="O265" i="1" s="1"/>
  <c r="P265" i="1" s="1"/>
  <c r="Q265" i="1" s="1"/>
  <c r="R265" i="1" s="1"/>
  <c r="S265" i="1" s="1"/>
  <c r="T265" i="1" s="1"/>
  <c r="U265" i="1" s="1"/>
  <c r="V265" i="1" s="1"/>
  <c r="W265" i="1" s="1"/>
  <c r="X265" i="1" s="1"/>
  <c r="Y265" i="1" s="1"/>
  <c r="Z265" i="1" s="1"/>
  <c r="AA265" i="1" s="1"/>
  <c r="AB265" i="1" s="1"/>
  <c r="AC265" i="1" s="1"/>
  <c r="AD265" i="1" s="1"/>
  <c r="F190" i="1"/>
  <c r="H190" i="1" s="1"/>
  <c r="I190" i="1" s="1"/>
  <c r="J190" i="1" s="1"/>
  <c r="K190" i="1" s="1"/>
  <c r="L190" i="1" s="1"/>
  <c r="M190" i="1" s="1"/>
  <c r="N190" i="1" s="1"/>
  <c r="O190" i="1" s="1"/>
  <c r="P190" i="1" s="1"/>
  <c r="Q190" i="1" s="1"/>
  <c r="R190" i="1" s="1"/>
  <c r="S190" i="1" s="1"/>
  <c r="T190" i="1" s="1"/>
  <c r="U190" i="1" s="1"/>
  <c r="V190" i="1" s="1"/>
  <c r="W190" i="1" s="1"/>
  <c r="X190" i="1" s="1"/>
  <c r="Y190" i="1" s="1"/>
  <c r="Z190" i="1" s="1"/>
  <c r="AA190" i="1" s="1"/>
  <c r="AB190" i="1" s="1"/>
  <c r="AC190" i="1" s="1"/>
  <c r="AD190" i="1" s="1"/>
  <c r="F69" i="1"/>
  <c r="H69" i="1" s="1"/>
  <c r="I69" i="1" s="1"/>
  <c r="J69" i="1" s="1"/>
  <c r="K69" i="1" s="1"/>
  <c r="L69" i="1" s="1"/>
  <c r="M69" i="1" s="1"/>
  <c r="N69" i="1" s="1"/>
  <c r="O69" i="1" s="1"/>
  <c r="P69" i="1" s="1"/>
  <c r="Q69" i="1" s="1"/>
  <c r="R69" i="1" s="1"/>
  <c r="S69" i="1" s="1"/>
  <c r="T69" i="1" s="1"/>
  <c r="U69" i="1" s="1"/>
  <c r="V69" i="1" s="1"/>
  <c r="W69" i="1" s="1"/>
  <c r="X69" i="1" s="1"/>
  <c r="Y69" i="1" s="1"/>
  <c r="Z69" i="1" s="1"/>
  <c r="AA69" i="1" s="1"/>
  <c r="AB69" i="1" s="1"/>
  <c r="AC69" i="1" s="1"/>
  <c r="AD69" i="1" s="1"/>
  <c r="F259" i="1"/>
  <c r="H259" i="1" s="1"/>
  <c r="I259" i="1" s="1"/>
  <c r="J259" i="1" s="1"/>
  <c r="K259" i="1" s="1"/>
  <c r="L259" i="1" s="1"/>
  <c r="M259" i="1" s="1"/>
  <c r="N259" i="1" s="1"/>
  <c r="O259" i="1" s="1"/>
  <c r="P259" i="1" s="1"/>
  <c r="Q259" i="1" s="1"/>
  <c r="R259" i="1" s="1"/>
  <c r="S259" i="1" s="1"/>
  <c r="T259" i="1" s="1"/>
  <c r="U259" i="1" s="1"/>
  <c r="V259" i="1" s="1"/>
  <c r="W259" i="1" s="1"/>
  <c r="X259" i="1" s="1"/>
  <c r="Y259" i="1" s="1"/>
  <c r="Z259" i="1" s="1"/>
  <c r="AA259" i="1" s="1"/>
  <c r="AB259" i="1" s="1"/>
  <c r="AC259" i="1" s="1"/>
  <c r="AD259" i="1" s="1"/>
  <c r="F307" i="1"/>
  <c r="H307" i="1" s="1"/>
  <c r="I307" i="1" s="1"/>
  <c r="J307" i="1" s="1"/>
  <c r="K307" i="1" s="1"/>
  <c r="L307" i="1" s="1"/>
  <c r="M307" i="1" s="1"/>
  <c r="N307" i="1" s="1"/>
  <c r="O307" i="1" s="1"/>
  <c r="P307" i="1" s="1"/>
  <c r="Q307" i="1" s="1"/>
  <c r="R307" i="1" s="1"/>
  <c r="S307" i="1" s="1"/>
  <c r="T307" i="1" s="1"/>
  <c r="U307" i="1" s="1"/>
  <c r="V307" i="1" s="1"/>
  <c r="W307" i="1" s="1"/>
  <c r="X307" i="1" s="1"/>
  <c r="Y307" i="1" s="1"/>
  <c r="Z307" i="1" s="1"/>
  <c r="AA307" i="1" s="1"/>
  <c r="AB307" i="1" s="1"/>
  <c r="AC307" i="1" s="1"/>
  <c r="AD307" i="1" s="1"/>
  <c r="F248" i="1"/>
  <c r="H248" i="1" s="1"/>
  <c r="I248" i="1" s="1"/>
  <c r="J248" i="1" s="1"/>
  <c r="K248" i="1" s="1"/>
  <c r="L248" i="1" s="1"/>
  <c r="M248" i="1" s="1"/>
  <c r="N248" i="1" s="1"/>
  <c r="O248" i="1" s="1"/>
  <c r="P248" i="1" s="1"/>
  <c r="Q248" i="1" s="1"/>
  <c r="R248" i="1" s="1"/>
  <c r="S248" i="1" s="1"/>
  <c r="T248" i="1" s="1"/>
  <c r="U248" i="1" s="1"/>
  <c r="V248" i="1" s="1"/>
  <c r="W248" i="1" s="1"/>
  <c r="X248" i="1" s="1"/>
  <c r="Y248" i="1" s="1"/>
  <c r="Z248" i="1" s="1"/>
  <c r="AA248" i="1" s="1"/>
  <c r="AB248" i="1" s="1"/>
  <c r="AC248" i="1" s="1"/>
  <c r="AD248" i="1" s="1"/>
  <c r="F217" i="1"/>
  <c r="H217" i="1" s="1"/>
  <c r="I217" i="1" s="1"/>
  <c r="J217" i="1" s="1"/>
  <c r="K217" i="1" s="1"/>
  <c r="L217" i="1" s="1"/>
  <c r="M217" i="1" s="1"/>
  <c r="N217" i="1" s="1"/>
  <c r="O217" i="1" s="1"/>
  <c r="P217" i="1" s="1"/>
  <c r="Q217" i="1" s="1"/>
  <c r="R217" i="1" s="1"/>
  <c r="S217" i="1" s="1"/>
  <c r="T217" i="1" s="1"/>
  <c r="U217" i="1" s="1"/>
  <c r="V217" i="1" s="1"/>
  <c r="W217" i="1" s="1"/>
  <c r="X217" i="1" s="1"/>
  <c r="Y217" i="1" s="1"/>
  <c r="Z217" i="1" s="1"/>
  <c r="AA217" i="1" s="1"/>
  <c r="AB217" i="1" s="1"/>
  <c r="AC217" i="1" s="1"/>
  <c r="AD217" i="1" s="1"/>
  <c r="F44" i="1"/>
  <c r="H44" i="1" s="1"/>
  <c r="I44" i="1" s="1"/>
  <c r="J44" i="1" s="1"/>
  <c r="K44" i="1" s="1"/>
  <c r="L44" i="1" s="1"/>
  <c r="M44" i="1" s="1"/>
  <c r="N44" i="1" s="1"/>
  <c r="O44" i="1" s="1"/>
  <c r="P44" i="1" s="1"/>
  <c r="Q44" i="1" s="1"/>
  <c r="R44" i="1" s="1"/>
  <c r="S44" i="1" s="1"/>
  <c r="T44" i="1" s="1"/>
  <c r="U44" i="1" s="1"/>
  <c r="V44" i="1" s="1"/>
  <c r="W44" i="1" s="1"/>
  <c r="X44" i="1" s="1"/>
  <c r="Y44" i="1" s="1"/>
  <c r="Z44" i="1" s="1"/>
  <c r="AA44" i="1" s="1"/>
  <c r="AB44" i="1" s="1"/>
  <c r="AC44" i="1" s="1"/>
  <c r="AD44" i="1" s="1"/>
  <c r="F5" i="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F314" i="1"/>
  <c r="H314" i="1" s="1"/>
  <c r="I314" i="1" s="1"/>
  <c r="J314" i="1" s="1"/>
  <c r="K314" i="1" s="1"/>
  <c r="L314" i="1" s="1"/>
  <c r="M314" i="1" s="1"/>
  <c r="N314" i="1" s="1"/>
  <c r="O314" i="1" s="1"/>
  <c r="P314" i="1" s="1"/>
  <c r="Q314" i="1" s="1"/>
  <c r="R314" i="1" s="1"/>
  <c r="S314" i="1" s="1"/>
  <c r="T314" i="1" s="1"/>
  <c r="U314" i="1" s="1"/>
  <c r="V314" i="1" s="1"/>
  <c r="W314" i="1" s="1"/>
  <c r="X314" i="1" s="1"/>
  <c r="Y314" i="1" s="1"/>
  <c r="Z314" i="1" s="1"/>
  <c r="AA314" i="1" s="1"/>
  <c r="AB314" i="1" s="1"/>
  <c r="AC314" i="1" s="1"/>
  <c r="AD314" i="1" s="1"/>
  <c r="F106" i="1"/>
  <c r="H106" i="1" s="1"/>
  <c r="I106" i="1" s="1"/>
  <c r="J106" i="1" s="1"/>
  <c r="K106" i="1" s="1"/>
  <c r="L106" i="1" s="1"/>
  <c r="M106" i="1" s="1"/>
  <c r="N106" i="1" s="1"/>
  <c r="O106" i="1" s="1"/>
  <c r="P106" i="1" s="1"/>
  <c r="Q106" i="1" s="1"/>
  <c r="R106" i="1" s="1"/>
  <c r="S106" i="1" s="1"/>
  <c r="T106" i="1" s="1"/>
  <c r="U106" i="1" s="1"/>
  <c r="V106" i="1" s="1"/>
  <c r="W106" i="1" s="1"/>
  <c r="X106" i="1" s="1"/>
  <c r="Y106" i="1" s="1"/>
  <c r="Z106" i="1" s="1"/>
  <c r="AA106" i="1" s="1"/>
  <c r="AB106" i="1" s="1"/>
  <c r="AC106" i="1" s="1"/>
  <c r="AD106" i="1" s="1"/>
  <c r="F148" i="1"/>
  <c r="H148" i="1" s="1"/>
  <c r="I148" i="1" s="1"/>
  <c r="J148" i="1" s="1"/>
  <c r="K148" i="1" s="1"/>
  <c r="L148" i="1" s="1"/>
  <c r="M148" i="1" s="1"/>
  <c r="N148" i="1" s="1"/>
  <c r="O148" i="1" s="1"/>
  <c r="P148" i="1" s="1"/>
  <c r="Q148" i="1" s="1"/>
  <c r="R148" i="1" s="1"/>
  <c r="S148" i="1" s="1"/>
  <c r="T148" i="1" s="1"/>
  <c r="U148" i="1" s="1"/>
  <c r="V148" i="1" s="1"/>
  <c r="W148" i="1" s="1"/>
  <c r="X148" i="1" s="1"/>
  <c r="Y148" i="1" s="1"/>
  <c r="Z148" i="1" s="1"/>
  <c r="AA148" i="1" s="1"/>
  <c r="AB148" i="1" s="1"/>
  <c r="AC148" i="1" s="1"/>
  <c r="AD148" i="1" s="1"/>
  <c r="F43" i="1"/>
  <c r="H43" i="1" s="1"/>
  <c r="I43" i="1" s="1"/>
  <c r="J43" i="1" s="1"/>
  <c r="K43" i="1" s="1"/>
  <c r="L43" i="1" s="1"/>
  <c r="M43" i="1" s="1"/>
  <c r="N43" i="1" s="1"/>
  <c r="O43" i="1" s="1"/>
  <c r="P43" i="1" s="1"/>
  <c r="Q43" i="1" s="1"/>
  <c r="R43" i="1" s="1"/>
  <c r="S43" i="1" s="1"/>
  <c r="T43" i="1" s="1"/>
  <c r="U43" i="1" s="1"/>
  <c r="V43" i="1" s="1"/>
  <c r="W43" i="1" s="1"/>
  <c r="X43" i="1" s="1"/>
  <c r="Y43" i="1" s="1"/>
  <c r="Z43" i="1" s="1"/>
  <c r="AA43" i="1" s="1"/>
  <c r="AB43" i="1" s="1"/>
  <c r="AC43" i="1" s="1"/>
  <c r="AD43" i="1" s="1"/>
  <c r="F24" i="1"/>
  <c r="H24" i="1" s="1"/>
  <c r="I24" i="1" s="1"/>
  <c r="J24" i="1" s="1"/>
  <c r="K24" i="1" s="1"/>
  <c r="L24" i="1" s="1"/>
  <c r="M24" i="1" s="1"/>
  <c r="N24" i="1" s="1"/>
  <c r="O24" i="1" s="1"/>
  <c r="P24" i="1" s="1"/>
  <c r="Q24" i="1" s="1"/>
  <c r="R24" i="1" s="1"/>
  <c r="S24" i="1" s="1"/>
  <c r="T24" i="1" s="1"/>
  <c r="U24" i="1" s="1"/>
  <c r="V24" i="1" s="1"/>
  <c r="W24" i="1" s="1"/>
  <c r="X24" i="1" s="1"/>
  <c r="Y24" i="1" s="1"/>
  <c r="Z24" i="1" s="1"/>
  <c r="AA24" i="1" s="1"/>
  <c r="AB24" i="1" s="1"/>
  <c r="AC24" i="1" s="1"/>
  <c r="AD24" i="1" s="1"/>
  <c r="C76" i="5"/>
  <c r="F25" i="1" l="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F50" i="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F150" i="1"/>
  <c r="H150" i="1" s="1"/>
  <c r="I150" i="1" s="1"/>
  <c r="J150" i="1" s="1"/>
  <c r="K150" i="1" s="1"/>
  <c r="L150" i="1" s="1"/>
  <c r="M150" i="1" s="1"/>
  <c r="N150" i="1" s="1"/>
  <c r="O150" i="1" s="1"/>
  <c r="P150" i="1" s="1"/>
  <c r="Q150" i="1" s="1"/>
  <c r="R150" i="1" s="1"/>
  <c r="S150" i="1" s="1"/>
  <c r="T150" i="1" s="1"/>
  <c r="U150" i="1" s="1"/>
  <c r="V150" i="1" s="1"/>
  <c r="W150" i="1" s="1"/>
  <c r="X150" i="1" s="1"/>
  <c r="Y150" i="1" s="1"/>
  <c r="Z150" i="1" s="1"/>
  <c r="AA150" i="1" s="1"/>
  <c r="AB150" i="1" s="1"/>
  <c r="AC150" i="1" s="1"/>
  <c r="AD150" i="1" s="1"/>
  <c r="F244" i="1"/>
  <c r="H244" i="1" s="1"/>
  <c r="I244" i="1" s="1"/>
  <c r="J244" i="1" s="1"/>
  <c r="K244" i="1" s="1"/>
  <c r="L244" i="1" s="1"/>
  <c r="M244" i="1" s="1"/>
  <c r="N244" i="1" s="1"/>
  <c r="O244" i="1" s="1"/>
  <c r="P244" i="1" s="1"/>
  <c r="Q244" i="1" s="1"/>
  <c r="R244" i="1" s="1"/>
  <c r="S244" i="1" s="1"/>
  <c r="T244" i="1" s="1"/>
  <c r="U244" i="1" s="1"/>
  <c r="V244" i="1" s="1"/>
  <c r="W244" i="1" s="1"/>
  <c r="X244" i="1" s="1"/>
  <c r="Y244" i="1" s="1"/>
  <c r="Z244" i="1" s="1"/>
  <c r="AA244" i="1" s="1"/>
  <c r="AB244" i="1" s="1"/>
  <c r="AC244" i="1" s="1"/>
  <c r="AD244" i="1" s="1"/>
  <c r="F230" i="1"/>
  <c r="H230" i="1" s="1"/>
  <c r="I230" i="1" s="1"/>
  <c r="J230" i="1" s="1"/>
  <c r="K230" i="1" s="1"/>
  <c r="L230" i="1" s="1"/>
  <c r="M230" i="1" s="1"/>
  <c r="N230" i="1" s="1"/>
  <c r="O230" i="1" s="1"/>
  <c r="P230" i="1" s="1"/>
  <c r="Q230" i="1" s="1"/>
  <c r="R230" i="1" s="1"/>
  <c r="S230" i="1" s="1"/>
  <c r="T230" i="1" s="1"/>
  <c r="U230" i="1" s="1"/>
  <c r="V230" i="1" s="1"/>
  <c r="W230" i="1" s="1"/>
  <c r="X230" i="1" s="1"/>
  <c r="Y230" i="1" s="1"/>
  <c r="Z230" i="1" s="1"/>
  <c r="AA230" i="1" s="1"/>
  <c r="AB230" i="1" s="1"/>
  <c r="AC230" i="1" s="1"/>
  <c r="AD230" i="1" s="1"/>
  <c r="F296" i="1"/>
  <c r="H296" i="1" s="1"/>
  <c r="I296" i="1" s="1"/>
  <c r="J296" i="1" s="1"/>
  <c r="K296" i="1" s="1"/>
  <c r="L296" i="1" s="1"/>
  <c r="M296" i="1" s="1"/>
  <c r="N296" i="1" s="1"/>
  <c r="O296" i="1" s="1"/>
  <c r="P296" i="1" s="1"/>
  <c r="Q296" i="1" s="1"/>
  <c r="R296" i="1" s="1"/>
  <c r="S296" i="1" s="1"/>
  <c r="T296" i="1" s="1"/>
  <c r="U296" i="1" s="1"/>
  <c r="V296" i="1" s="1"/>
  <c r="W296" i="1" s="1"/>
  <c r="X296" i="1" s="1"/>
  <c r="Y296" i="1" s="1"/>
  <c r="Z296" i="1" s="1"/>
  <c r="AA296" i="1" s="1"/>
  <c r="AB296" i="1" s="1"/>
  <c r="AC296" i="1" s="1"/>
  <c r="AD296" i="1" s="1"/>
  <c r="F116" i="1"/>
  <c r="H116" i="1" s="1"/>
  <c r="I116" i="1" s="1"/>
  <c r="J116" i="1" s="1"/>
  <c r="K116" i="1" s="1"/>
  <c r="L116" i="1" s="1"/>
  <c r="M116" i="1" s="1"/>
  <c r="N116" i="1" s="1"/>
  <c r="O116" i="1" s="1"/>
  <c r="P116" i="1" s="1"/>
  <c r="Q116" i="1" s="1"/>
  <c r="R116" i="1" s="1"/>
  <c r="S116" i="1" s="1"/>
  <c r="T116" i="1" s="1"/>
  <c r="U116" i="1" s="1"/>
  <c r="V116" i="1" s="1"/>
  <c r="W116" i="1" s="1"/>
  <c r="X116" i="1" s="1"/>
  <c r="Y116" i="1" s="1"/>
  <c r="Z116" i="1" s="1"/>
  <c r="AA116" i="1" s="1"/>
  <c r="AB116" i="1" s="1"/>
  <c r="AC116" i="1" s="1"/>
  <c r="AD116" i="1" s="1"/>
  <c r="F215" i="1"/>
  <c r="H215" i="1" s="1"/>
  <c r="I215" i="1" s="1"/>
  <c r="J215" i="1" s="1"/>
  <c r="K215" i="1" s="1"/>
  <c r="L215" i="1" s="1"/>
  <c r="M215" i="1" s="1"/>
  <c r="N215" i="1" s="1"/>
  <c r="O215" i="1" s="1"/>
  <c r="P215" i="1" s="1"/>
  <c r="Q215" i="1" s="1"/>
  <c r="R215" i="1" s="1"/>
  <c r="S215" i="1" s="1"/>
  <c r="T215" i="1" s="1"/>
  <c r="U215" i="1" s="1"/>
  <c r="V215" i="1" s="1"/>
  <c r="W215" i="1" s="1"/>
  <c r="X215" i="1" s="1"/>
  <c r="Y215" i="1" s="1"/>
  <c r="Z215" i="1" s="1"/>
  <c r="AA215" i="1" s="1"/>
  <c r="AB215" i="1" s="1"/>
  <c r="AC215" i="1" s="1"/>
  <c r="AD215" i="1" s="1"/>
  <c r="F198" i="1"/>
  <c r="H198" i="1" s="1"/>
  <c r="I198" i="1" s="1"/>
  <c r="J198" i="1" s="1"/>
  <c r="K198" i="1" s="1"/>
  <c r="L198" i="1" s="1"/>
  <c r="M198" i="1" s="1"/>
  <c r="N198" i="1" s="1"/>
  <c r="O198" i="1" s="1"/>
  <c r="P198" i="1" s="1"/>
  <c r="Q198" i="1" s="1"/>
  <c r="R198" i="1" s="1"/>
  <c r="S198" i="1" s="1"/>
  <c r="T198" i="1" s="1"/>
  <c r="U198" i="1" s="1"/>
  <c r="V198" i="1" s="1"/>
  <c r="W198" i="1" s="1"/>
  <c r="X198" i="1" s="1"/>
  <c r="Y198" i="1" s="1"/>
  <c r="Z198" i="1" s="1"/>
  <c r="AA198" i="1" s="1"/>
  <c r="AB198" i="1" s="1"/>
  <c r="AC198" i="1" s="1"/>
  <c r="AD198" i="1" s="1"/>
  <c r="F58" i="1"/>
  <c r="H58" i="1" s="1"/>
  <c r="I58" i="1" s="1"/>
  <c r="J58" i="1" s="1"/>
  <c r="K58" i="1" s="1"/>
  <c r="L58" i="1" s="1"/>
  <c r="M58" i="1" s="1"/>
  <c r="N58" i="1" s="1"/>
  <c r="O58" i="1" s="1"/>
  <c r="P58" i="1" s="1"/>
  <c r="Q58" i="1" s="1"/>
  <c r="R58" i="1" s="1"/>
  <c r="S58" i="1" s="1"/>
  <c r="T58" i="1" s="1"/>
  <c r="U58" i="1" s="1"/>
  <c r="V58" i="1" s="1"/>
  <c r="W58" i="1" s="1"/>
  <c r="X58" i="1" s="1"/>
  <c r="Y58" i="1" s="1"/>
  <c r="Z58" i="1" s="1"/>
  <c r="AA58" i="1" s="1"/>
  <c r="AB58" i="1" s="1"/>
  <c r="AC58" i="1" s="1"/>
  <c r="AD58" i="1" s="1"/>
  <c r="F212" i="1"/>
  <c r="H212" i="1" s="1"/>
  <c r="I212" i="1" s="1"/>
  <c r="J212" i="1" s="1"/>
  <c r="K212" i="1" s="1"/>
  <c r="L212" i="1" s="1"/>
  <c r="M212" i="1" s="1"/>
  <c r="N212" i="1" s="1"/>
  <c r="O212" i="1" s="1"/>
  <c r="P212" i="1" s="1"/>
  <c r="Q212" i="1" s="1"/>
  <c r="R212" i="1" s="1"/>
  <c r="S212" i="1" s="1"/>
  <c r="T212" i="1" s="1"/>
  <c r="U212" i="1" s="1"/>
  <c r="V212" i="1" s="1"/>
  <c r="W212" i="1" s="1"/>
  <c r="X212" i="1" s="1"/>
  <c r="Y212" i="1" s="1"/>
  <c r="Z212" i="1" s="1"/>
  <c r="AA212" i="1" s="1"/>
  <c r="AB212" i="1" s="1"/>
  <c r="AC212" i="1" s="1"/>
  <c r="AD212" i="1" s="1"/>
  <c r="F262" i="1"/>
  <c r="H262" i="1" s="1"/>
  <c r="I262" i="1" s="1"/>
  <c r="J262" i="1" s="1"/>
  <c r="K262" i="1" s="1"/>
  <c r="L262" i="1" s="1"/>
  <c r="M262" i="1" s="1"/>
  <c r="N262" i="1" s="1"/>
  <c r="O262" i="1" s="1"/>
  <c r="P262" i="1" s="1"/>
  <c r="Q262" i="1" s="1"/>
  <c r="R262" i="1" s="1"/>
  <c r="S262" i="1" s="1"/>
  <c r="T262" i="1" s="1"/>
  <c r="U262" i="1" s="1"/>
  <c r="V262" i="1" s="1"/>
  <c r="W262" i="1" s="1"/>
  <c r="X262" i="1" s="1"/>
  <c r="Y262" i="1" s="1"/>
  <c r="Z262" i="1" s="1"/>
  <c r="AA262" i="1" s="1"/>
  <c r="AB262" i="1" s="1"/>
  <c r="AC262" i="1" s="1"/>
  <c r="AD262" i="1" s="1"/>
  <c r="F163" i="1"/>
  <c r="H163" i="1" s="1"/>
  <c r="I163" i="1" s="1"/>
  <c r="J163" i="1" s="1"/>
  <c r="K163" i="1" s="1"/>
  <c r="L163" i="1" s="1"/>
  <c r="M163" i="1" s="1"/>
  <c r="N163" i="1" s="1"/>
  <c r="O163" i="1" s="1"/>
  <c r="P163" i="1" s="1"/>
  <c r="Q163" i="1" s="1"/>
  <c r="R163" i="1" s="1"/>
  <c r="S163" i="1" s="1"/>
  <c r="T163" i="1" s="1"/>
  <c r="U163" i="1" s="1"/>
  <c r="V163" i="1" s="1"/>
  <c r="W163" i="1" s="1"/>
  <c r="X163" i="1" s="1"/>
  <c r="Y163" i="1" s="1"/>
  <c r="Z163" i="1" s="1"/>
  <c r="AA163" i="1" s="1"/>
  <c r="AB163" i="1" s="1"/>
  <c r="AC163" i="1" s="1"/>
  <c r="AD163" i="1" s="1"/>
  <c r="F65" i="1"/>
  <c r="H65" i="1" s="1"/>
  <c r="I65" i="1" s="1"/>
  <c r="J65" i="1" s="1"/>
  <c r="K65" i="1" s="1"/>
  <c r="L65" i="1" s="1"/>
  <c r="M65" i="1" s="1"/>
  <c r="N65" i="1" s="1"/>
  <c r="O65" i="1" s="1"/>
  <c r="P65" i="1" s="1"/>
  <c r="Q65" i="1" s="1"/>
  <c r="R65" i="1" s="1"/>
  <c r="S65" i="1" s="1"/>
  <c r="T65" i="1" s="1"/>
  <c r="U65" i="1" s="1"/>
  <c r="V65" i="1" s="1"/>
  <c r="W65" i="1" s="1"/>
  <c r="X65" i="1" s="1"/>
  <c r="Y65" i="1" s="1"/>
  <c r="Z65" i="1" s="1"/>
  <c r="AA65" i="1" s="1"/>
  <c r="AB65" i="1" s="1"/>
  <c r="AC65" i="1" s="1"/>
  <c r="AD65" i="1" s="1"/>
  <c r="F137" i="1"/>
  <c r="H137" i="1" s="1"/>
  <c r="I137" i="1" s="1"/>
  <c r="J137" i="1" s="1"/>
  <c r="K137" i="1" s="1"/>
  <c r="L137" i="1" s="1"/>
  <c r="M137" i="1" s="1"/>
  <c r="N137" i="1" s="1"/>
  <c r="O137" i="1" s="1"/>
  <c r="P137" i="1" s="1"/>
  <c r="Q137" i="1" s="1"/>
  <c r="R137" i="1" s="1"/>
  <c r="S137" i="1" s="1"/>
  <c r="T137" i="1" s="1"/>
  <c r="U137" i="1" s="1"/>
  <c r="V137" i="1" s="1"/>
  <c r="W137" i="1" s="1"/>
  <c r="X137" i="1" s="1"/>
  <c r="Y137" i="1" s="1"/>
  <c r="Z137" i="1" s="1"/>
  <c r="AA137" i="1" s="1"/>
  <c r="AB137" i="1" s="1"/>
  <c r="AC137" i="1" s="1"/>
  <c r="AD137" i="1" s="1"/>
  <c r="F258" i="1"/>
  <c r="H258" i="1" s="1"/>
  <c r="I258" i="1" s="1"/>
  <c r="J258" i="1" s="1"/>
  <c r="K258" i="1" s="1"/>
  <c r="L258" i="1" s="1"/>
  <c r="M258" i="1" s="1"/>
  <c r="N258" i="1" s="1"/>
  <c r="O258" i="1" s="1"/>
  <c r="P258" i="1" s="1"/>
  <c r="Q258" i="1" s="1"/>
  <c r="R258" i="1" s="1"/>
  <c r="S258" i="1" s="1"/>
  <c r="T258" i="1" s="1"/>
  <c r="U258" i="1" s="1"/>
  <c r="V258" i="1" s="1"/>
  <c r="W258" i="1" s="1"/>
  <c r="X258" i="1" s="1"/>
  <c r="Y258" i="1" s="1"/>
  <c r="Z258" i="1" s="1"/>
  <c r="AA258" i="1" s="1"/>
  <c r="AB258" i="1" s="1"/>
  <c r="AC258" i="1" s="1"/>
  <c r="AD258" i="1" s="1"/>
  <c r="F27" i="1"/>
  <c r="H27" i="1" s="1"/>
  <c r="I27" i="1" s="1"/>
  <c r="J27" i="1" s="1"/>
  <c r="K27" i="1" s="1"/>
  <c r="L27" i="1" s="1"/>
  <c r="M27" i="1" s="1"/>
  <c r="N27" i="1" s="1"/>
  <c r="O27" i="1" s="1"/>
  <c r="P27" i="1" s="1"/>
  <c r="Q27" i="1" s="1"/>
  <c r="R27" i="1" s="1"/>
  <c r="S27" i="1" s="1"/>
  <c r="T27" i="1" s="1"/>
  <c r="U27" i="1" s="1"/>
  <c r="V27" i="1" s="1"/>
  <c r="W27" i="1" s="1"/>
  <c r="X27" i="1" s="1"/>
  <c r="Y27" i="1" s="1"/>
  <c r="Z27" i="1" s="1"/>
  <c r="AA27" i="1" s="1"/>
  <c r="AB27" i="1" s="1"/>
  <c r="AC27" i="1" s="1"/>
  <c r="AD27" i="1" s="1"/>
  <c r="F226" i="1"/>
  <c r="H226" i="1" s="1"/>
  <c r="I226" i="1" s="1"/>
  <c r="J226" i="1" s="1"/>
  <c r="K226" i="1" s="1"/>
  <c r="L226" i="1" s="1"/>
  <c r="M226" i="1" s="1"/>
  <c r="N226" i="1" s="1"/>
  <c r="O226" i="1" s="1"/>
  <c r="P226" i="1" s="1"/>
  <c r="Q226" i="1" s="1"/>
  <c r="R226" i="1" s="1"/>
  <c r="S226" i="1" s="1"/>
  <c r="T226" i="1" s="1"/>
  <c r="U226" i="1" s="1"/>
  <c r="V226" i="1" s="1"/>
  <c r="W226" i="1" s="1"/>
  <c r="X226" i="1" s="1"/>
  <c r="Y226" i="1" s="1"/>
  <c r="Z226" i="1" s="1"/>
  <c r="AA226" i="1" s="1"/>
  <c r="AB226" i="1" s="1"/>
  <c r="AC226" i="1" s="1"/>
  <c r="AD226" i="1" s="1"/>
  <c r="F288" i="1"/>
  <c r="H288" i="1" s="1"/>
  <c r="I288" i="1" s="1"/>
  <c r="J288" i="1" s="1"/>
  <c r="K288" i="1" s="1"/>
  <c r="L288" i="1" s="1"/>
  <c r="M288" i="1" s="1"/>
  <c r="N288" i="1" s="1"/>
  <c r="O288" i="1" s="1"/>
  <c r="P288" i="1" s="1"/>
  <c r="Q288" i="1" s="1"/>
  <c r="R288" i="1" s="1"/>
  <c r="S288" i="1" s="1"/>
  <c r="T288" i="1" s="1"/>
  <c r="U288" i="1" s="1"/>
  <c r="V288" i="1" s="1"/>
  <c r="W288" i="1" s="1"/>
  <c r="X288" i="1" s="1"/>
  <c r="Y288" i="1" s="1"/>
  <c r="Z288" i="1" s="1"/>
  <c r="AA288" i="1" s="1"/>
  <c r="AB288" i="1" s="1"/>
  <c r="AC288" i="1" s="1"/>
  <c r="AD288" i="1" s="1"/>
  <c r="F205" i="1"/>
  <c r="H205" i="1" s="1"/>
  <c r="I205" i="1" s="1"/>
  <c r="J205" i="1" s="1"/>
  <c r="K205" i="1" s="1"/>
  <c r="L205" i="1" s="1"/>
  <c r="M205" i="1" s="1"/>
  <c r="N205" i="1" s="1"/>
  <c r="O205" i="1" s="1"/>
  <c r="P205" i="1" s="1"/>
  <c r="Q205" i="1" s="1"/>
  <c r="R205" i="1" s="1"/>
  <c r="S205" i="1" s="1"/>
  <c r="T205" i="1" s="1"/>
  <c r="U205" i="1" s="1"/>
  <c r="V205" i="1" s="1"/>
  <c r="W205" i="1" s="1"/>
  <c r="X205" i="1" s="1"/>
  <c r="Y205" i="1" s="1"/>
  <c r="Z205" i="1" s="1"/>
  <c r="AA205" i="1" s="1"/>
  <c r="AB205" i="1" s="1"/>
  <c r="AC205" i="1" s="1"/>
  <c r="AD205" i="1" s="1"/>
  <c r="F200" i="1"/>
  <c r="H200" i="1" s="1"/>
  <c r="I200" i="1" s="1"/>
  <c r="J200" i="1" s="1"/>
  <c r="K200" i="1" s="1"/>
  <c r="L200" i="1" s="1"/>
  <c r="M200" i="1" s="1"/>
  <c r="N200" i="1" s="1"/>
  <c r="O200" i="1" s="1"/>
  <c r="P200" i="1" s="1"/>
  <c r="Q200" i="1" s="1"/>
  <c r="R200" i="1" s="1"/>
  <c r="S200" i="1" s="1"/>
  <c r="T200" i="1" s="1"/>
  <c r="U200" i="1" s="1"/>
  <c r="V200" i="1" s="1"/>
  <c r="W200" i="1" s="1"/>
  <c r="X200" i="1" s="1"/>
  <c r="Y200" i="1" s="1"/>
  <c r="Z200" i="1" s="1"/>
  <c r="AA200" i="1" s="1"/>
  <c r="AB200" i="1" s="1"/>
  <c r="AC200" i="1" s="1"/>
  <c r="AD200" i="1" s="1"/>
  <c r="F62" i="1"/>
  <c r="H62" i="1" s="1"/>
  <c r="I62" i="1" s="1"/>
  <c r="J62" i="1" s="1"/>
  <c r="K62" i="1" s="1"/>
  <c r="L62" i="1" s="1"/>
  <c r="M62" i="1" s="1"/>
  <c r="N62" i="1" s="1"/>
  <c r="O62" i="1" s="1"/>
  <c r="P62" i="1" s="1"/>
  <c r="Q62" i="1" s="1"/>
  <c r="R62" i="1" s="1"/>
  <c r="S62" i="1" s="1"/>
  <c r="T62" i="1" s="1"/>
  <c r="U62" i="1" s="1"/>
  <c r="V62" i="1" s="1"/>
  <c r="W62" i="1" s="1"/>
  <c r="X62" i="1" s="1"/>
  <c r="Y62" i="1" s="1"/>
  <c r="Z62" i="1" s="1"/>
  <c r="AA62" i="1" s="1"/>
  <c r="AB62" i="1" s="1"/>
  <c r="AC62" i="1" s="1"/>
  <c r="AD62" i="1" s="1"/>
  <c r="F326" i="1"/>
  <c r="H326" i="1" s="1"/>
  <c r="I326" i="1" s="1"/>
  <c r="J326" i="1" s="1"/>
  <c r="K326" i="1" s="1"/>
  <c r="L326" i="1" s="1"/>
  <c r="M326" i="1" s="1"/>
  <c r="N326" i="1" s="1"/>
  <c r="O326" i="1" s="1"/>
  <c r="P326" i="1" s="1"/>
  <c r="Q326" i="1" s="1"/>
  <c r="R326" i="1" s="1"/>
  <c r="S326" i="1" s="1"/>
  <c r="T326" i="1" s="1"/>
  <c r="U326" i="1" s="1"/>
  <c r="V326" i="1" s="1"/>
  <c r="W326" i="1" s="1"/>
  <c r="X326" i="1" s="1"/>
  <c r="Y326" i="1" s="1"/>
  <c r="Z326" i="1" s="1"/>
  <c r="AA326" i="1" s="1"/>
  <c r="AB326" i="1" s="1"/>
  <c r="AC326" i="1" s="1"/>
  <c r="AD326" i="1" s="1"/>
  <c r="F57" i="1"/>
  <c r="H57" i="1" s="1"/>
  <c r="I57" i="1" s="1"/>
  <c r="J57" i="1" s="1"/>
  <c r="K57" i="1" s="1"/>
  <c r="L57" i="1" s="1"/>
  <c r="M57" i="1" s="1"/>
  <c r="N57" i="1" s="1"/>
  <c r="O57" i="1" s="1"/>
  <c r="P57" i="1" s="1"/>
  <c r="Q57" i="1" s="1"/>
  <c r="R57" i="1" s="1"/>
  <c r="S57" i="1" s="1"/>
  <c r="T57" i="1" s="1"/>
  <c r="U57" i="1" s="1"/>
  <c r="V57" i="1" s="1"/>
  <c r="W57" i="1" s="1"/>
  <c r="X57" i="1" s="1"/>
  <c r="Y57" i="1" s="1"/>
  <c r="Z57" i="1" s="1"/>
  <c r="AA57" i="1" s="1"/>
  <c r="AB57" i="1" s="1"/>
  <c r="AC57" i="1" s="1"/>
  <c r="AD57" i="1" s="1"/>
  <c r="F272" i="1"/>
  <c r="H272" i="1" s="1"/>
  <c r="I272" i="1" s="1"/>
  <c r="J272" i="1" s="1"/>
  <c r="K272" i="1" s="1"/>
  <c r="L272" i="1" s="1"/>
  <c r="M272" i="1" s="1"/>
  <c r="N272" i="1" s="1"/>
  <c r="O272" i="1" s="1"/>
  <c r="P272" i="1" s="1"/>
  <c r="Q272" i="1" s="1"/>
  <c r="R272" i="1" s="1"/>
  <c r="S272" i="1" s="1"/>
  <c r="T272" i="1" s="1"/>
  <c r="U272" i="1" s="1"/>
  <c r="V272" i="1" s="1"/>
  <c r="W272" i="1" s="1"/>
  <c r="X272" i="1" s="1"/>
  <c r="Y272" i="1" s="1"/>
  <c r="Z272" i="1" s="1"/>
  <c r="AA272" i="1" s="1"/>
  <c r="AB272" i="1" s="1"/>
  <c r="AC272" i="1" s="1"/>
  <c r="AD272" i="1" s="1"/>
  <c r="F318" i="1"/>
  <c r="H318" i="1" s="1"/>
  <c r="I318" i="1" s="1"/>
  <c r="J318" i="1" s="1"/>
  <c r="K318" i="1" s="1"/>
  <c r="L318" i="1" s="1"/>
  <c r="M318" i="1" s="1"/>
  <c r="N318" i="1" s="1"/>
  <c r="O318" i="1" s="1"/>
  <c r="P318" i="1" s="1"/>
  <c r="Q318" i="1" s="1"/>
  <c r="R318" i="1" s="1"/>
  <c r="S318" i="1" s="1"/>
  <c r="T318" i="1" s="1"/>
  <c r="U318" i="1" s="1"/>
  <c r="V318" i="1" s="1"/>
  <c r="W318" i="1" s="1"/>
  <c r="X318" i="1" s="1"/>
  <c r="Y318" i="1" s="1"/>
  <c r="Z318" i="1" s="1"/>
  <c r="AA318" i="1" s="1"/>
  <c r="AB318" i="1" s="1"/>
  <c r="AC318" i="1" s="1"/>
  <c r="AD318" i="1" s="1"/>
  <c r="F157" i="1"/>
  <c r="H157" i="1" s="1"/>
  <c r="I157" i="1" s="1"/>
  <c r="J157" i="1" s="1"/>
  <c r="K157" i="1" s="1"/>
  <c r="L157" i="1" s="1"/>
  <c r="M157" i="1" s="1"/>
  <c r="N157" i="1" s="1"/>
  <c r="O157" i="1" s="1"/>
  <c r="P157" i="1" s="1"/>
  <c r="Q157" i="1" s="1"/>
  <c r="R157" i="1" s="1"/>
  <c r="S157" i="1" s="1"/>
  <c r="T157" i="1" s="1"/>
  <c r="U157" i="1" s="1"/>
  <c r="V157" i="1" s="1"/>
  <c r="W157" i="1" s="1"/>
  <c r="X157" i="1" s="1"/>
  <c r="Y157" i="1" s="1"/>
  <c r="Z157" i="1" s="1"/>
  <c r="AA157" i="1" s="1"/>
  <c r="AB157" i="1" s="1"/>
  <c r="AC157" i="1" s="1"/>
  <c r="AD157" i="1" s="1"/>
  <c r="F15" i="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L31" i="15"/>
  <c r="F263" i="1"/>
  <c r="H263" i="1" s="1"/>
  <c r="I263" i="1" s="1"/>
  <c r="J263" i="1" s="1"/>
  <c r="K263" i="1" s="1"/>
  <c r="L263" i="1" s="1"/>
  <c r="M263" i="1" s="1"/>
  <c r="N263" i="1" s="1"/>
  <c r="O263" i="1" s="1"/>
  <c r="P263" i="1" s="1"/>
  <c r="Q263" i="1" s="1"/>
  <c r="R263" i="1" s="1"/>
  <c r="S263" i="1" s="1"/>
  <c r="T263" i="1" s="1"/>
  <c r="U263" i="1" s="1"/>
  <c r="V263" i="1" s="1"/>
  <c r="W263" i="1" s="1"/>
  <c r="X263" i="1" s="1"/>
  <c r="Y263" i="1" s="1"/>
  <c r="Z263" i="1" s="1"/>
  <c r="AA263" i="1" s="1"/>
  <c r="AB263" i="1" s="1"/>
  <c r="AC263" i="1" s="1"/>
  <c r="AD263" i="1" s="1"/>
  <c r="N11" i="1"/>
  <c r="K46" i="1"/>
  <c r="F107" i="1"/>
  <c r="H107" i="1" s="1"/>
  <c r="I107" i="1" s="1"/>
  <c r="J107" i="1" s="1"/>
  <c r="K107" i="1" s="1"/>
  <c r="L107" i="1" s="1"/>
  <c r="M107" i="1" s="1"/>
  <c r="N107" i="1" s="1"/>
  <c r="O107" i="1" s="1"/>
  <c r="P107" i="1" s="1"/>
  <c r="Q107" i="1" s="1"/>
  <c r="R107" i="1" s="1"/>
  <c r="S107" i="1" s="1"/>
  <c r="T107" i="1" s="1"/>
  <c r="U107" i="1" s="1"/>
  <c r="V107" i="1" s="1"/>
  <c r="W107" i="1" s="1"/>
  <c r="X107" i="1" s="1"/>
  <c r="Y107" i="1" s="1"/>
  <c r="Z107" i="1" s="1"/>
  <c r="AA107" i="1" s="1"/>
  <c r="AB107" i="1" s="1"/>
  <c r="AC107" i="1" s="1"/>
  <c r="AD107" i="1" s="1"/>
  <c r="F251" i="1"/>
  <c r="H251" i="1" s="1"/>
  <c r="I251" i="1" s="1"/>
  <c r="J251" i="1" s="1"/>
  <c r="K251" i="1" s="1"/>
  <c r="L251" i="1" s="1"/>
  <c r="M251" i="1" s="1"/>
  <c r="N251" i="1" s="1"/>
  <c r="O251" i="1" s="1"/>
  <c r="P251" i="1" s="1"/>
  <c r="Q251" i="1" s="1"/>
  <c r="R251" i="1" s="1"/>
  <c r="S251" i="1" s="1"/>
  <c r="T251" i="1" s="1"/>
  <c r="U251" i="1" s="1"/>
  <c r="V251" i="1" s="1"/>
  <c r="W251" i="1" s="1"/>
  <c r="X251" i="1" s="1"/>
  <c r="Y251" i="1" s="1"/>
  <c r="Z251" i="1" s="1"/>
  <c r="AA251" i="1" s="1"/>
  <c r="AB251" i="1" s="1"/>
  <c r="AC251" i="1" s="1"/>
  <c r="AD251" i="1" s="1"/>
  <c r="F177" i="1"/>
  <c r="H177" i="1" s="1"/>
  <c r="I177" i="1" s="1"/>
  <c r="J177" i="1" s="1"/>
  <c r="K177" i="1" s="1"/>
  <c r="L177" i="1" s="1"/>
  <c r="M177" i="1" s="1"/>
  <c r="N177" i="1" s="1"/>
  <c r="O177" i="1" s="1"/>
  <c r="P177" i="1" s="1"/>
  <c r="Q177" i="1" s="1"/>
  <c r="R177" i="1" s="1"/>
  <c r="S177" i="1" s="1"/>
  <c r="T177" i="1" s="1"/>
  <c r="U177" i="1" s="1"/>
  <c r="V177" i="1" s="1"/>
  <c r="W177" i="1" s="1"/>
  <c r="X177" i="1" s="1"/>
  <c r="Y177" i="1" s="1"/>
  <c r="Z177" i="1" s="1"/>
  <c r="AA177" i="1" s="1"/>
  <c r="AB177" i="1" s="1"/>
  <c r="AC177" i="1" s="1"/>
  <c r="AD177" i="1" s="1"/>
  <c r="F125" i="1"/>
  <c r="H125" i="1" s="1"/>
  <c r="I125" i="1" s="1"/>
  <c r="J125" i="1" s="1"/>
  <c r="K125" i="1" s="1"/>
  <c r="L125" i="1" s="1"/>
  <c r="M125" i="1" s="1"/>
  <c r="N125" i="1" s="1"/>
  <c r="O125" i="1" s="1"/>
  <c r="P125" i="1" s="1"/>
  <c r="Q125" i="1" s="1"/>
  <c r="R125" i="1" s="1"/>
  <c r="S125" i="1" s="1"/>
  <c r="T125" i="1" s="1"/>
  <c r="U125" i="1" s="1"/>
  <c r="V125" i="1" s="1"/>
  <c r="W125" i="1" s="1"/>
  <c r="X125" i="1" s="1"/>
  <c r="Y125" i="1" s="1"/>
  <c r="Z125" i="1" s="1"/>
  <c r="AA125" i="1" s="1"/>
  <c r="AB125" i="1" s="1"/>
  <c r="AC125" i="1" s="1"/>
  <c r="AD125" i="1" s="1"/>
  <c r="F193" i="1"/>
  <c r="H193" i="1" s="1"/>
  <c r="I193" i="1" s="1"/>
  <c r="J193" i="1" s="1"/>
  <c r="K193" i="1" s="1"/>
  <c r="L193" i="1" s="1"/>
  <c r="M193" i="1" s="1"/>
  <c r="N193" i="1" s="1"/>
  <c r="O193" i="1" s="1"/>
  <c r="P193" i="1" s="1"/>
  <c r="Q193" i="1" s="1"/>
  <c r="R193" i="1" s="1"/>
  <c r="S193" i="1" s="1"/>
  <c r="T193" i="1" s="1"/>
  <c r="U193" i="1" s="1"/>
  <c r="V193" i="1" s="1"/>
  <c r="W193" i="1" s="1"/>
  <c r="X193" i="1" s="1"/>
  <c r="Y193" i="1" s="1"/>
  <c r="Z193" i="1" s="1"/>
  <c r="AA193" i="1" s="1"/>
  <c r="AB193" i="1" s="1"/>
  <c r="AC193" i="1" s="1"/>
  <c r="AD193" i="1" s="1"/>
  <c r="F267" i="1"/>
  <c r="H267" i="1" s="1"/>
  <c r="I267" i="1" s="1"/>
  <c r="J267" i="1" s="1"/>
  <c r="K267" i="1" s="1"/>
  <c r="L267" i="1" s="1"/>
  <c r="M267" i="1" s="1"/>
  <c r="N267" i="1" s="1"/>
  <c r="O267" i="1" s="1"/>
  <c r="P267" i="1" s="1"/>
  <c r="Q267" i="1" s="1"/>
  <c r="R267" i="1" s="1"/>
  <c r="S267" i="1" s="1"/>
  <c r="T267" i="1" s="1"/>
  <c r="U267" i="1" s="1"/>
  <c r="V267" i="1" s="1"/>
  <c r="W267" i="1" s="1"/>
  <c r="X267" i="1" s="1"/>
  <c r="Y267" i="1" s="1"/>
  <c r="Z267" i="1" s="1"/>
  <c r="AA267" i="1" s="1"/>
  <c r="AB267" i="1" s="1"/>
  <c r="AC267" i="1" s="1"/>
  <c r="AD267" i="1" s="1"/>
  <c r="F74" i="1"/>
  <c r="H74" i="1" s="1"/>
  <c r="I74" i="1" s="1"/>
  <c r="J74" i="1" s="1"/>
  <c r="K74" i="1" s="1"/>
  <c r="L74" i="1" s="1"/>
  <c r="M74" i="1" s="1"/>
  <c r="N74" i="1" s="1"/>
  <c r="O74" i="1" s="1"/>
  <c r="P74" i="1" s="1"/>
  <c r="Q74" i="1" s="1"/>
  <c r="R74" i="1" s="1"/>
  <c r="S74" i="1" s="1"/>
  <c r="T74" i="1" s="1"/>
  <c r="U74" i="1" s="1"/>
  <c r="V74" i="1" s="1"/>
  <c r="W74" i="1" s="1"/>
  <c r="X74" i="1" s="1"/>
  <c r="Y74" i="1" s="1"/>
  <c r="Z74" i="1" s="1"/>
  <c r="AA74" i="1" s="1"/>
  <c r="AB74" i="1" s="1"/>
  <c r="AC74" i="1" s="1"/>
  <c r="AD74" i="1" s="1"/>
  <c r="F209" i="1"/>
  <c r="H209" i="1" s="1"/>
  <c r="I209" i="1" s="1"/>
  <c r="J209" i="1" s="1"/>
  <c r="K209" i="1" s="1"/>
  <c r="L209" i="1" s="1"/>
  <c r="M209" i="1" s="1"/>
  <c r="N209" i="1" s="1"/>
  <c r="O209" i="1" s="1"/>
  <c r="P209" i="1" s="1"/>
  <c r="Q209" i="1" s="1"/>
  <c r="R209" i="1" s="1"/>
  <c r="S209" i="1" s="1"/>
  <c r="T209" i="1" s="1"/>
  <c r="U209" i="1" s="1"/>
  <c r="V209" i="1" s="1"/>
  <c r="W209" i="1" s="1"/>
  <c r="X209" i="1" s="1"/>
  <c r="Y209" i="1" s="1"/>
  <c r="Z209" i="1" s="1"/>
  <c r="AA209" i="1" s="1"/>
  <c r="AB209" i="1" s="1"/>
  <c r="AC209" i="1" s="1"/>
  <c r="AD209" i="1" s="1"/>
  <c r="F189" i="1"/>
  <c r="H189" i="1" s="1"/>
  <c r="I189" i="1" s="1"/>
  <c r="J189" i="1" s="1"/>
  <c r="K189" i="1" s="1"/>
  <c r="L189" i="1" s="1"/>
  <c r="M189" i="1" s="1"/>
  <c r="N189" i="1" s="1"/>
  <c r="O189" i="1" s="1"/>
  <c r="P189" i="1" s="1"/>
  <c r="Q189" i="1" s="1"/>
  <c r="R189" i="1" s="1"/>
  <c r="S189" i="1" s="1"/>
  <c r="T189" i="1" s="1"/>
  <c r="U189" i="1" s="1"/>
  <c r="V189" i="1" s="1"/>
  <c r="W189" i="1" s="1"/>
  <c r="X189" i="1" s="1"/>
  <c r="Y189" i="1" s="1"/>
  <c r="Z189" i="1" s="1"/>
  <c r="AA189" i="1" s="1"/>
  <c r="AB189" i="1" s="1"/>
  <c r="AC189" i="1" s="1"/>
  <c r="AD189" i="1" s="1"/>
  <c r="F172" i="1"/>
  <c r="H172" i="1" s="1"/>
  <c r="I172" i="1" s="1"/>
  <c r="J172" i="1" s="1"/>
  <c r="K172" i="1" s="1"/>
  <c r="L172" i="1" s="1"/>
  <c r="M172" i="1" s="1"/>
  <c r="N172" i="1" s="1"/>
  <c r="O172" i="1" s="1"/>
  <c r="P172" i="1" s="1"/>
  <c r="Q172" i="1" s="1"/>
  <c r="R172" i="1" s="1"/>
  <c r="S172" i="1" s="1"/>
  <c r="T172" i="1" s="1"/>
  <c r="U172" i="1" s="1"/>
  <c r="V172" i="1" s="1"/>
  <c r="W172" i="1" s="1"/>
  <c r="X172" i="1" s="1"/>
  <c r="Y172" i="1" s="1"/>
  <c r="Z172" i="1" s="1"/>
  <c r="AA172" i="1" s="1"/>
  <c r="AB172" i="1" s="1"/>
  <c r="AC172" i="1" s="1"/>
  <c r="AD172" i="1" s="1"/>
  <c r="AP27" i="1"/>
  <c r="AM28" i="1"/>
  <c r="AT28" i="1"/>
  <c r="AZ27" i="1"/>
  <c r="BA28" i="1"/>
  <c r="AO28" i="1"/>
  <c r="AX27" i="1"/>
  <c r="AR28" i="1"/>
  <c r="AL27" i="1"/>
  <c r="AU28" i="1"/>
  <c r="AN27" i="1"/>
  <c r="AP28" i="1"/>
  <c r="AZ28" i="1"/>
  <c r="BB27" i="1"/>
  <c r="BC28" i="1"/>
  <c r="AV27" i="1"/>
  <c r="AX28" i="1"/>
  <c r="AK27" i="1"/>
  <c r="AL28" i="1"/>
  <c r="AN28" i="1"/>
  <c r="AQ27" i="1"/>
  <c r="AS27" i="1"/>
  <c r="BB28" i="1"/>
  <c r="H22" i="1"/>
  <c r="I22" i="1" s="1"/>
  <c r="J22" i="1" s="1"/>
  <c r="K22" i="1" s="1"/>
  <c r="L22" i="1" s="1"/>
  <c r="M22" i="1" s="1"/>
  <c r="N22" i="1" s="1"/>
  <c r="O22" i="1" s="1"/>
  <c r="P22" i="1" s="1"/>
  <c r="Q22" i="1" s="1"/>
  <c r="R22" i="1" s="1"/>
  <c r="S22" i="1" s="1"/>
  <c r="T22" i="1" s="1"/>
  <c r="U22" i="1" s="1"/>
  <c r="V22" i="1" s="1"/>
  <c r="W22" i="1" s="1"/>
  <c r="X22" i="1" s="1"/>
  <c r="Y22" i="1" s="1"/>
  <c r="Z22" i="1" s="1"/>
  <c r="AA22" i="1" s="1"/>
  <c r="AB22" i="1" s="1"/>
  <c r="AC22" i="1" s="1"/>
  <c r="AD22" i="1" s="1"/>
  <c r="AT27" i="1"/>
  <c r="AO27" i="1"/>
  <c r="AV28" i="1"/>
  <c r="AY27" i="1"/>
  <c r="BA27" i="1"/>
  <c r="AM27" i="1"/>
  <c r="BD28" i="1"/>
  <c r="AW27" i="1"/>
  <c r="AQ28" i="1"/>
  <c r="AK28" i="1"/>
  <c r="AU27" i="1"/>
  <c r="BD27" i="1"/>
  <c r="AY28" i="1"/>
  <c r="AW28" i="1"/>
  <c r="AR27" i="1"/>
  <c r="AS28" i="1"/>
  <c r="BC27" i="1"/>
  <c r="C77" i="5"/>
  <c r="M31" i="15" l="1"/>
  <c r="L46" i="1"/>
  <c r="O11" i="1"/>
  <c r="C78" i="5"/>
  <c r="N31" i="15" l="1"/>
  <c r="M46" i="1"/>
  <c r="P11" i="1"/>
  <c r="C79" i="5"/>
  <c r="O31" i="15" l="1"/>
  <c r="Q11" i="1"/>
  <c r="N46" i="1"/>
  <c r="C80" i="5"/>
  <c r="P31" i="15" l="1"/>
  <c r="R11" i="1"/>
  <c r="O46" i="1"/>
  <c r="C81" i="5"/>
  <c r="Q31" i="15" l="1"/>
  <c r="R31" i="15" s="1"/>
  <c r="P46" i="1"/>
  <c r="S11" i="1"/>
  <c r="C82" i="5"/>
  <c r="S31" i="15" l="1"/>
  <c r="T31" i="15" s="1"/>
  <c r="Q46" i="1"/>
  <c r="T11" i="1"/>
  <c r="C83" i="5"/>
  <c r="U31" i="15" l="1"/>
  <c r="V31" i="15" s="1"/>
  <c r="R46" i="1"/>
  <c r="U11" i="1"/>
  <c r="C84" i="5"/>
  <c r="W31" i="15" l="1"/>
  <c r="S46" i="1"/>
  <c r="V11" i="1"/>
  <c r="C85" i="5"/>
  <c r="X31" i="15" l="1"/>
  <c r="W11" i="1"/>
  <c r="T46" i="1"/>
  <c r="C86" i="5"/>
  <c r="Y31" i="15" l="1"/>
  <c r="X11" i="1"/>
  <c r="U46" i="1"/>
  <c r="C87" i="5"/>
  <c r="Z31" i="15" l="1"/>
  <c r="V46" i="1"/>
  <c r="Y11" i="1"/>
  <c r="C88" i="5"/>
  <c r="AA31" i="15" l="1"/>
  <c r="W46" i="1"/>
  <c r="Z11" i="1"/>
  <c r="C89" i="5"/>
  <c r="AB31" i="15" l="1"/>
  <c r="X46" i="1"/>
  <c r="AA11" i="1"/>
  <c r="C90" i="5"/>
  <c r="AC31" i="15" l="1"/>
  <c r="AB11" i="1"/>
  <c r="Y46" i="1"/>
  <c r="C91" i="5"/>
  <c r="AD31" i="15" l="1"/>
  <c r="Z46" i="1"/>
  <c r="AC11" i="1"/>
  <c r="C92" i="5"/>
  <c r="AE31" i="15" l="1"/>
  <c r="AD11" i="1"/>
  <c r="AA46" i="1"/>
  <c r="C93" i="5"/>
  <c r="AB46" i="1" l="1"/>
  <c r="C94" i="5"/>
  <c r="AC46" i="1" l="1"/>
  <c r="C95" i="5"/>
  <c r="AD46" i="1" l="1"/>
  <c r="F46" i="15" l="1"/>
  <c r="H46" i="15" s="1"/>
  <c r="I46" i="15" s="1"/>
  <c r="J46" i="15" s="1"/>
  <c r="K46" i="15" s="1"/>
  <c r="L46" i="15" s="1"/>
  <c r="M46" i="15" s="1"/>
  <c r="N46" i="15" s="1"/>
  <c r="O46" i="15" s="1"/>
  <c r="P46" i="15" s="1"/>
  <c r="Q46" i="15" s="1"/>
  <c r="R46" i="15" s="1"/>
  <c r="S46" i="15" s="1"/>
  <c r="T46" i="15" s="1"/>
  <c r="U46" i="15" s="1"/>
  <c r="V46" i="15" s="1"/>
  <c r="W46" i="15" s="1"/>
  <c r="X46" i="15" s="1"/>
  <c r="Y46" i="15" s="1"/>
  <c r="Z46" i="15" s="1"/>
  <c r="AA46" i="15" s="1"/>
  <c r="AB46" i="15" s="1"/>
  <c r="AC46" i="15" s="1"/>
  <c r="AD46" i="15" s="1"/>
  <c r="AE46" i="15" s="1"/>
  <c r="F30" i="15" l="1"/>
  <c r="H30" i="15" s="1"/>
  <c r="I30" i="15" s="1"/>
  <c r="J30" i="15" s="1"/>
  <c r="K30" i="15" s="1"/>
  <c r="L30" i="15" s="1"/>
  <c r="M30" i="15" s="1"/>
  <c r="N30" i="15" s="1"/>
  <c r="O30" i="15" s="1"/>
  <c r="P30" i="15" s="1"/>
  <c r="Q30" i="15" s="1"/>
  <c r="R30" i="15" s="1"/>
  <c r="S30" i="15" s="1"/>
  <c r="T30" i="15" s="1"/>
  <c r="U30" i="15" s="1"/>
  <c r="V30" i="15" s="1"/>
  <c r="W30" i="15" s="1"/>
  <c r="X30" i="15" s="1"/>
  <c r="Y30" i="15" s="1"/>
  <c r="Z30" i="15" s="1"/>
  <c r="AA30" i="15" s="1"/>
  <c r="AB30" i="15" s="1"/>
  <c r="AC30" i="15" s="1"/>
  <c r="AD30" i="15" s="1"/>
  <c r="AE30" i="15" s="1"/>
  <c r="F45" i="15"/>
  <c r="H45" i="15" s="1"/>
  <c r="I45" i="15" s="1"/>
  <c r="J45" i="15" s="1"/>
  <c r="K45" i="15" s="1"/>
  <c r="L45" i="15" s="1"/>
  <c r="M45" i="15" s="1"/>
  <c r="N45" i="15" s="1"/>
  <c r="O45" i="15" s="1"/>
  <c r="P45" i="15" s="1"/>
  <c r="Q45" i="15" s="1"/>
  <c r="R45" i="15" s="1"/>
  <c r="S45" i="15" s="1"/>
  <c r="T45" i="15" s="1"/>
  <c r="U45" i="15" s="1"/>
  <c r="V45" i="15" s="1"/>
  <c r="W45" i="15" s="1"/>
  <c r="X45" i="15" s="1"/>
  <c r="Y45" i="15" s="1"/>
  <c r="Z45" i="15" s="1"/>
  <c r="AA45" i="15" s="1"/>
  <c r="AB45" i="15" s="1"/>
  <c r="AC45" i="15" s="1"/>
  <c r="AD45" i="15" s="1"/>
  <c r="AE45" i="15" s="1"/>
  <c r="F48" i="15"/>
  <c r="H48" i="15" s="1"/>
  <c r="I48" i="15" s="1"/>
  <c r="J48" i="15" s="1"/>
  <c r="K48" i="15" s="1"/>
  <c r="L48" i="15" s="1"/>
  <c r="M48" i="15" s="1"/>
  <c r="N48" i="15" s="1"/>
  <c r="O48" i="15" s="1"/>
  <c r="P48" i="15" s="1"/>
  <c r="Q48" i="15" s="1"/>
  <c r="R48" i="15" s="1"/>
  <c r="S48" i="15" s="1"/>
  <c r="T48" i="15" s="1"/>
  <c r="U48" i="15" s="1"/>
  <c r="V48" i="15" s="1"/>
  <c r="W48" i="15" s="1"/>
  <c r="X48" i="15" s="1"/>
  <c r="Y48" i="15" s="1"/>
  <c r="Z48" i="15" s="1"/>
  <c r="AA48" i="15" s="1"/>
  <c r="AB48" i="15" s="1"/>
  <c r="AC48" i="15" s="1"/>
  <c r="AD48" i="15" s="1"/>
  <c r="AE48" i="15" s="1"/>
  <c r="J57" i="16"/>
  <c r="J58" i="16"/>
  <c r="J59" i="16"/>
  <c r="J60" i="16"/>
  <c r="J61" i="16"/>
  <c r="J62" i="16"/>
  <c r="J63" i="16"/>
  <c r="J64" i="16"/>
  <c r="J65" i="16"/>
  <c r="J66" i="16"/>
  <c r="J67" i="16"/>
  <c r="J68" i="16"/>
  <c r="J69" i="16"/>
  <c r="J70" i="16"/>
  <c r="J71" i="16"/>
  <c r="J72" i="16"/>
  <c r="J73" i="16"/>
  <c r="J74" i="16"/>
  <c r="J75" i="16"/>
  <c r="J76" i="16"/>
  <c r="J77" i="16"/>
  <c r="J78" i="16"/>
  <c r="F36" i="15"/>
  <c r="H36" i="15" s="1"/>
  <c r="I36" i="15" s="1"/>
  <c r="J36" i="15" s="1"/>
  <c r="K36" i="15" s="1"/>
  <c r="L36" i="15" s="1"/>
  <c r="M36" i="15" s="1"/>
  <c r="N36" i="15" s="1"/>
  <c r="O36" i="15" s="1"/>
  <c r="P36" i="15" s="1"/>
  <c r="Q36" i="15" s="1"/>
  <c r="R36" i="15" s="1"/>
  <c r="S36" i="15" s="1"/>
  <c r="T36" i="15" s="1"/>
  <c r="U36" i="15" s="1"/>
  <c r="V36" i="15" s="1"/>
  <c r="W36" i="15" s="1"/>
  <c r="X36" i="15" s="1"/>
  <c r="Y36" i="15" s="1"/>
  <c r="Z36" i="15" s="1"/>
  <c r="AA36" i="15" s="1"/>
  <c r="AB36" i="15" s="1"/>
  <c r="AC36" i="15" s="1"/>
  <c r="AD36" i="15" s="1"/>
  <c r="AE36" i="15" s="1"/>
  <c r="D26" i="16" l="1"/>
  <c r="D30" i="16" s="1"/>
  <c r="J79" i="16"/>
  <c r="D32" i="16" l="1"/>
  <c r="D33" i="16"/>
  <c r="D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200-000001000000}">
      <text>
        <r>
          <rPr>
            <sz val="12"/>
            <color theme="1"/>
            <rFont val="Arial"/>
            <family val="2"/>
          </rPr>
          <t>======
ID#AAAAJ5LKPQ4
tc={26EEFF27-F029-4A81-A7E5-F60D2E4054FE}    (2020-09-07 10:40:05)
[Threaded comment]
Your version of Excel allows you to read this threaded comment; however, any edits to it will get removed if the file is opened in a newer version of Excel. Learn more: https://go.microsoft.com/fwlink/?linkid=870924
Comment:
    NB due to addition of brown/green split on front end columns Q and F 
on this tab will only be accurate for authority selected</t>
        </r>
      </text>
    </comment>
    <comment ref="D2" authorId="0" shapeId="0" xr:uid="{00000000-0006-0000-0200-000002000000}">
      <text>
        <r>
          <rPr>
            <sz val="12"/>
            <color theme="1"/>
            <rFont val="Arial"/>
            <family val="2"/>
          </rPr>
          <t>======
ID#AAAAJ5LKPQw
tc={B5208F99-7C08-4440-8FC1-34F7F9DE50E3}    (2020-09-07 10:40:05)
[Threaded comment]
Your version of Excel allows you to read this threaded comment; however, any edits to it will get removed if the file is opened in a newer version of Excel. Learn more: https://go.microsoft.com/fwlink/?linkid=870924
Comment:
    LVU should be updated from VOA with most recent figures. All columns in this table up to AC will update automatically once completed</t>
        </r>
      </text>
    </comment>
    <comment ref="AK16" authorId="0" shapeId="0" xr:uid="{00000000-0006-0000-0200-000003000000}">
      <text>
        <r>
          <rPr>
            <sz val="12"/>
            <color theme="1"/>
            <rFont val="Arial"/>
            <family val="2"/>
          </rPr>
          <t>======
ID#AAAAJ5LKPQs
David Amos    (2020-09-07 10:40:05)
From Q:\HMPA\007_Land use change\002_Publications\Publications 2013\Live Tables\LT P212 PDL% by Region.xls</t>
        </r>
      </text>
    </comment>
    <comment ref="AP16" authorId="0" shapeId="0" xr:uid="{00000000-0006-0000-0200-000004000000}">
      <text>
        <r>
          <rPr>
            <sz val="12"/>
            <color theme="1"/>
            <rFont val="Arial"/>
            <family val="2"/>
          </rPr>
          <t>======
ID#AAAAJ5LKPQ8
David Amos    (2020-09-07 10:40:05)
From: Q:\HMPA\007_Land use change\002_Publications\Publications 2013\Live Tables\LT P231 Density by Region and Land Use.xls</t>
        </r>
      </text>
    </comment>
    <comment ref="AZ16" authorId="0" shapeId="0" xr:uid="{00000000-0006-0000-0200-000005000000}">
      <text>
        <r>
          <rPr>
            <sz val="12"/>
            <color theme="1"/>
            <rFont val="Arial"/>
            <family val="2"/>
          </rPr>
          <t>======
ID#AAAAJ5LKPQ0
David Amos    (2020-09-07 10:40:05)
From: Q:\HMPA\007_Land use change\002_Publications\Publications 2013\Live Tables\LT P231 Density by Region and Land Use.xls</t>
        </r>
      </text>
    </comment>
  </commentList>
  <extLst>
    <ext xmlns:r="http://schemas.openxmlformats.org/officeDocument/2006/relationships" uri="GoogleSheetsCustomDataVersion1">
      <go:sheetsCustomData xmlns:go="http://customooxmlschemas.google.com/" r:id="rId1" roundtripDataSignature="AMtx7mj34imPa/WSL+LKkOABVKvv3gpNWA=="/>
    </ext>
  </extLst>
</comments>
</file>

<file path=xl/sharedStrings.xml><?xml version="1.0" encoding="utf-8"?>
<sst xmlns="http://schemas.openxmlformats.org/spreadsheetml/2006/main" count="9181" uniqueCount="2179">
  <si>
    <t>Current Use Value</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</si>
  <si>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</si>
  <si>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</si>
  <si>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</si>
  <si>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</si>
  <si>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</si>
  <si>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</si>
  <si>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</si>
  <si>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</si>
  <si>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</si>
  <si>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</si>
  <si>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</si>
  <si>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</si>
  <si>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</si>
  <si>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</si>
  <si>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</si>
  <si>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</si>
  <si>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</si>
  <si>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</si>
  <si>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</si>
  <si>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</si>
  <si>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</si>
  <si>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</si>
  <si>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</si>
  <si>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calc</t>
  </si>
  <si>
    <t>Per hectare values</t>
  </si>
  <si>
    <t>Per unit values</t>
  </si>
  <si>
    <t>Region</t>
  </si>
  <si>
    <t>Code</t>
  </si>
  <si>
    <t>Local Authority</t>
  </si>
  <si>
    <t>Value of hectare of residential land (currently 19/20?)</t>
  </si>
  <si>
    <t>Value of residential land per unit (currently 19/20?)</t>
  </si>
  <si>
    <t>Current use value per unit (NOW ONLY VALID FOR AUTHORITY SELECTED IN READY RECKONER TAB)</t>
  </si>
  <si>
    <t>LVU per unit (currently 19/20?)</t>
  </si>
  <si>
    <t>LVU per unit (currently 20/21)</t>
  </si>
  <si>
    <t>LVU per unit (currently 18/19)</t>
  </si>
  <si>
    <t>LVU per unit (currently 19/20)</t>
  </si>
  <si>
    <t>LVU per unit (currently 21/22)</t>
  </si>
  <si>
    <t>LVU per unit (currently 22/23)</t>
  </si>
  <si>
    <t>LVU per unit (currently 23/24)</t>
  </si>
  <si>
    <t>LVU per unit (currently 24/25)</t>
  </si>
  <si>
    <t>LVU per unit (currently 25/26)</t>
  </si>
  <si>
    <t>LVU per unit (currently 26/27)</t>
  </si>
  <si>
    <t>LVU per unit (currently 27/28)</t>
  </si>
  <si>
    <t>LVU per unit (currently 28/29)</t>
  </si>
  <si>
    <t>LVU per unit (currently 29/30)</t>
  </si>
  <si>
    <t>LVU per unit (currently 30/31)</t>
  </si>
  <si>
    <t>LVU per unit (currently 31/32)</t>
  </si>
  <si>
    <t>LVU per unit (currently 32/33)</t>
  </si>
  <si>
    <t>LVU per unit (currently 33/34)</t>
  </si>
  <si>
    <t>LVU per unit (currently 34/35)</t>
  </si>
  <si>
    <t>LVU per unit (currently 35/36)</t>
  </si>
  <si>
    <t>LVU per unit (currently 36/37)</t>
  </si>
  <si>
    <t>LVU per unit (currently 37/38)</t>
  </si>
  <si>
    <t>LVU per unit (currently 38/39)</t>
  </si>
  <si>
    <t>April 2019 house price</t>
  </si>
  <si>
    <t>April 2019 annual house price growth</t>
  </si>
  <si>
    <t>Agricultural Land Value</t>
  </si>
  <si>
    <t>Industrial Land Value</t>
  </si>
  <si>
    <t>Weighted average per unit values (NOW ONLY VALID FOR AUTHORITY SELECTED IN READY RECKONER TAB)</t>
  </si>
  <si>
    <t>Select here</t>
  </si>
  <si>
    <t>Updated values</t>
  </si>
  <si>
    <t>South East</t>
  </si>
  <si>
    <t>E07000223</t>
  </si>
  <si>
    <t>Adur</t>
  </si>
  <si>
    <t>East of England</t>
  </si>
  <si>
    <t>North West</t>
  </si>
  <si>
    <t>E07000026</t>
  </si>
  <si>
    <t>Allerdale</t>
  </si>
  <si>
    <t>East Midlands</t>
  </si>
  <si>
    <t>E07000032</t>
  </si>
  <si>
    <t>Amber Valley</t>
  </si>
  <si>
    <t>London</t>
  </si>
  <si>
    <t>E07000224</t>
  </si>
  <si>
    <t>Arun</t>
  </si>
  <si>
    <t>North East</t>
  </si>
  <si>
    <t>E07000170</t>
  </si>
  <si>
    <t>Ashfield</t>
  </si>
  <si>
    <t>E07000105</t>
  </si>
  <si>
    <t>Ashford</t>
  </si>
  <si>
    <t>E07000004</t>
  </si>
  <si>
    <t>Aylesbury Vale</t>
  </si>
  <si>
    <t>South West</t>
  </si>
  <si>
    <t>E07000200</t>
  </si>
  <si>
    <t>Babergh</t>
  </si>
  <si>
    <t>West Midlands</t>
  </si>
  <si>
    <t>E09000002</t>
  </si>
  <si>
    <t>Barking &amp; Dagenham</t>
  </si>
  <si>
    <t>Yorkshire &amp; the Humber</t>
  </si>
  <si>
    <t>E09000003</t>
  </si>
  <si>
    <t>Barnet</t>
  </si>
  <si>
    <t>E08000016</t>
  </si>
  <si>
    <t>Barnsley</t>
  </si>
  <si>
    <t>E07000027</t>
  </si>
  <si>
    <t>Barrow in Furness</t>
  </si>
  <si>
    <t>E07000066</t>
  </si>
  <si>
    <t>Basildon</t>
  </si>
  <si>
    <t>% New Dwellings on BF</t>
  </si>
  <si>
    <t>Density of new dwellings on BF</t>
  </si>
  <si>
    <t>Density of new dwellings on GF</t>
  </si>
  <si>
    <t>Density of new dwellings on all land</t>
  </si>
  <si>
    <t>E07000084</t>
  </si>
  <si>
    <t>Basingstoke &amp; Deane</t>
  </si>
  <si>
    <t>Region No.</t>
  </si>
  <si>
    <t>Average</t>
  </si>
  <si>
    <t>E07000171</t>
  </si>
  <si>
    <t>Bassetlaw</t>
  </si>
  <si>
    <t>East</t>
  </si>
  <si>
    <t>E06000022</t>
  </si>
  <si>
    <t>Bath &amp;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</si>
  <si>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</si>
  <si>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</si>
  <si>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</si>
  <si>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</si>
  <si>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</si>
  <si>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</si>
  <si>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</si>
  <si>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</si>
  <si>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</si>
  <si>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</si>
  <si>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</si>
  <si>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</si>
  <si>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</si>
  <si>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</si>
  <si>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Yorkshire and the Humber</t>
  </si>
  <si>
    <t>E08000001</t>
  </si>
  <si>
    <t>Bolton</t>
  </si>
  <si>
    <t>England excl. London</t>
  </si>
  <si>
    <t>-</t>
  </si>
  <si>
    <t>E07000136</t>
  </si>
  <si>
    <t>Boston</t>
  </si>
  <si>
    <t>England incl. London</t>
  </si>
  <si>
    <t>E06000028</t>
  </si>
  <si>
    <t>Bournemouth</t>
  </si>
  <si>
    <t>E06000036</t>
  </si>
  <si>
    <t>Bracknell Forest</t>
  </si>
  <si>
    <t>E08000032</t>
  </si>
  <si>
    <t>Bradford</t>
  </si>
  <si>
    <t>E07000067</t>
  </si>
  <si>
    <t>Braintree</t>
  </si>
  <si>
    <t>E07000143</t>
  </si>
  <si>
    <t>Breckland</t>
  </si>
  <si>
    <t>E09000005</t>
  </si>
  <si>
    <t>Brent</t>
  </si>
  <si>
    <t>E07000068</t>
  </si>
  <si>
    <t>Brentwood</t>
  </si>
  <si>
    <t>E06000043</t>
  </si>
  <si>
    <t>Brighton &amp; Hove</t>
  </si>
  <si>
    <t>E06000023</t>
  </si>
  <si>
    <t>Bristol</t>
  </si>
  <si>
    <t>E07000144</t>
  </si>
  <si>
    <t>Broadland</t>
  </si>
  <si>
    <t>Additionality options</t>
  </si>
  <si>
    <t>E09000006</t>
  </si>
  <si>
    <t>Bromley</t>
  </si>
  <si>
    <t>High</t>
  </si>
  <si>
    <t>Yes</t>
  </si>
  <si>
    <t>E07000234</t>
  </si>
  <si>
    <t>Bromsgrove</t>
  </si>
  <si>
    <t>Medium</t>
  </si>
  <si>
    <t>No</t>
  </si>
  <si>
    <t>E07000095</t>
  </si>
  <si>
    <t>Broxbourne</t>
  </si>
  <si>
    <t>Low</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</si>
  <si>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</si>
  <si>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</si>
  <si>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</si>
  <si>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</si>
  <si>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</si>
  <si>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</si>
  <si>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</si>
  <si>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</si>
  <si>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</si>
  <si>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</si>
  <si>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</si>
  <si>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</si>
  <si>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</si>
  <si>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</si>
  <si>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</si>
  <si>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</si>
  <si>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</si>
  <si>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</si>
  <si>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</si>
  <si>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</si>
  <si>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</si>
  <si>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</si>
  <si>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</si>
  <si>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</si>
  <si>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</si>
  <si>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</si>
  <si>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</si>
  <si>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</si>
  <si>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</si>
  <si>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</si>
  <si>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</si>
  <si>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</si>
  <si>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</si>
  <si>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&amp; Chester</t>
  </si>
  <si>
    <t>E07000034</t>
  </si>
  <si>
    <t>Chesterfield</t>
  </si>
  <si>
    <t>E07000225</t>
  </si>
  <si>
    <t>Chichester</t>
  </si>
  <si>
    <t>E07000005</t>
  </si>
  <si>
    <t>Chiltern</t>
  </si>
  <si>
    <t>E07000118</t>
  </si>
  <si>
    <t>Chorley</t>
  </si>
  <si>
    <t>E07000048</t>
  </si>
  <si>
    <t>Christchurch</t>
  </si>
  <si>
    <t>E07000071</t>
  </si>
  <si>
    <t>Colchester</t>
  </si>
  <si>
    <t>E07000029</t>
  </si>
  <si>
    <t>Copeland</t>
  </si>
  <si>
    <t>E07000150</t>
  </si>
  <si>
    <t>Corby</t>
  </si>
  <si>
    <t>E06000052</t>
  </si>
  <si>
    <t>Cornwall</t>
  </si>
  <si>
    <t>E07000079</t>
  </si>
  <si>
    <t>Cotswold</t>
  </si>
  <si>
    <t>E08000026</t>
  </si>
  <si>
    <t>Coventry</t>
  </si>
  <si>
    <t>E07000163</t>
  </si>
  <si>
    <t>Craven</t>
  </si>
  <si>
    <t>E07000226</t>
  </si>
  <si>
    <t>Crawley</t>
  </si>
  <si>
    <t>E09000008</t>
  </si>
  <si>
    <t>Croydon</t>
  </si>
  <si>
    <t>E07000096</t>
  </si>
  <si>
    <t>Dacorum</t>
  </si>
  <si>
    <t>E06000005</t>
  </si>
  <si>
    <t>Darlington</t>
  </si>
  <si>
    <t>E07000107</t>
  </si>
  <si>
    <t>Dartford</t>
  </si>
  <si>
    <t>E07000151</t>
  </si>
  <si>
    <t>Daventry</t>
  </si>
  <si>
    <t>E06000015</t>
  </si>
  <si>
    <t>Derby</t>
  </si>
  <si>
    <t>E07000035</t>
  </si>
  <si>
    <t>Derbyshire Dales</t>
  </si>
  <si>
    <t>E08000017</t>
  </si>
  <si>
    <t>Doncaster</t>
  </si>
  <si>
    <t>E07000108</t>
  </si>
  <si>
    <t>Dover</t>
  </si>
  <si>
    <t>E08000027</t>
  </si>
  <si>
    <t>Dudley</t>
  </si>
  <si>
    <t>E06000047</t>
  </si>
  <si>
    <t>Durham</t>
  </si>
  <si>
    <t>E09000009</t>
  </si>
  <si>
    <t>Ealing</t>
  </si>
  <si>
    <t>E07000009</t>
  </si>
  <si>
    <t>East Cambridgeshire</t>
  </si>
  <si>
    <t>E07000040</t>
  </si>
  <si>
    <t>East Devon</t>
  </si>
  <si>
    <t>E07000049</t>
  </si>
  <si>
    <t>East Dorset</t>
  </si>
  <si>
    <t>E07000085</t>
  </si>
  <si>
    <t>East Hampshire</t>
  </si>
  <si>
    <t>E07000242</t>
  </si>
  <si>
    <t>East Hertfordshire</t>
  </si>
  <si>
    <t>E07000137</t>
  </si>
  <si>
    <t>East Lindsey</t>
  </si>
  <si>
    <t>E07000152</t>
  </si>
  <si>
    <t>East Northamptonshire</t>
  </si>
  <si>
    <t>E06000011</t>
  </si>
  <si>
    <t>East Riding of Yorkshire</t>
  </si>
  <si>
    <t>E07000193</t>
  </si>
  <si>
    <t>East Staffordshire</t>
  </si>
  <si>
    <t>E07000061</t>
  </si>
  <si>
    <t>Eastbourne</t>
  </si>
  <si>
    <t>E07000086</t>
  </si>
  <si>
    <t>Eastleigh</t>
  </si>
  <si>
    <t>E07000030</t>
  </si>
  <si>
    <t>Eden</t>
  </si>
  <si>
    <t>E07000207</t>
  </si>
  <si>
    <t>Elmbridge</t>
  </si>
  <si>
    <t>E09000010</t>
  </si>
  <si>
    <t>Enfield</t>
  </si>
  <si>
    <t>E07000072</t>
  </si>
  <si>
    <t>Epping Forest</t>
  </si>
  <si>
    <t>E07000208</t>
  </si>
  <si>
    <t>Epsom &amp; Ewell</t>
  </si>
  <si>
    <t>E07000036</t>
  </si>
  <si>
    <t>Erewash</t>
  </si>
  <si>
    <t>E07000041</t>
  </si>
  <si>
    <t>Exeter</t>
  </si>
  <si>
    <t>E07000087</t>
  </si>
  <si>
    <t>Fareham</t>
  </si>
  <si>
    <t>E07000010</t>
  </si>
  <si>
    <t>Fenland</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</si>
  <si>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</si>
  <si>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</si>
  <si>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</si>
  <si>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</si>
  <si>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</si>
  <si>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</si>
  <si>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</si>
  <si>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</si>
  <si>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</si>
  <si>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</si>
  <si>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</si>
  <si>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</si>
  <si>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</si>
  <si>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</si>
  <si>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</si>
  <si>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</si>
  <si>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</si>
  <si>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</si>
  <si>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</si>
  <si>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</si>
  <si>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</si>
  <si>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</si>
  <si>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</si>
  <si>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</si>
  <si>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</si>
  <si>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</si>
  <si>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</si>
  <si>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</si>
  <si>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&amp;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</si>
  <si>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</si>
  <si>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</si>
  <si>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</si>
  <si>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</si>
  <si>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</si>
  <si>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</si>
  <si>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</si>
  <si>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</si>
  <si>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</si>
  <si>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</si>
  <si>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</si>
  <si>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</si>
  <si>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</si>
  <si>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</si>
  <si>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</si>
  <si>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</si>
  <si>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</si>
  <si>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</si>
  <si>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</si>
  <si>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</si>
  <si>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</si>
  <si>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t>
  </si>
  <si>
    <t>E07000098</t>
  </si>
  <si>
    <t>Hertsmere</t>
  </si>
  <si>
    <t>E07000037</t>
  </si>
  <si>
    <t>High Peak</t>
  </si>
  <si>
    <t>E09000017</t>
  </si>
  <si>
    <t>Hillingdon</t>
  </si>
  <si>
    <t>E07000132</t>
  </si>
  <si>
    <t>Hinckley &amp;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</si>
  <si>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</si>
  <si>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</si>
  <si>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</si>
  <si>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</si>
  <si>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</si>
  <si>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</si>
  <si>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</si>
  <si>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</si>
  <si>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</si>
  <si>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</si>
  <si>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</si>
  <si>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</si>
  <si>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</si>
  <si>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</si>
  <si>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</si>
  <si>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</si>
  <si>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</si>
  <si>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&amp; Chelsea</t>
  </si>
  <si>
    <t>E07000153</t>
  </si>
  <si>
    <t>Kettering</t>
  </si>
  <si>
    <t>E07000146</t>
  </si>
  <si>
    <t>Kings Lynn &amp; West Norfolk</t>
  </si>
  <si>
    <t>E06000010</t>
  </si>
  <si>
    <t>Kingston upon Hull</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</si>
  <si>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</si>
  <si>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</si>
  <si>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</si>
  <si>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</si>
  <si>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</si>
  <si>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</si>
  <si>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</si>
  <si>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</si>
  <si>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</si>
  <si>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</si>
  <si>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</si>
  <si>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</si>
  <si>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</si>
  <si>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</si>
  <si>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</si>
  <si>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</si>
  <si>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</si>
  <si>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</si>
  <si>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</si>
  <si>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</si>
  <si>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</si>
  <si>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</si>
  <si>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</si>
  <si>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</si>
  <si>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E09000001</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</si>
  <si>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</si>
  <si>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</si>
  <si>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</si>
  <si>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</si>
  <si>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</si>
  <si>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</si>
  <si>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</si>
  <si>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</si>
  <si>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</si>
  <si>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</si>
  <si>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</si>
  <si>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</si>
  <si>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</si>
  <si>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</si>
  <si>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</si>
  <si>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</si>
  <si>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</si>
  <si>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</si>
  <si>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</si>
  <si>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</si>
  <si>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</si>
  <si>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</si>
  <si>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</si>
  <si>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</si>
  <si>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</si>
  <si>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</si>
  <si>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</si>
  <si>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</si>
  <si>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</si>
  <si>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</si>
  <si>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</si>
  <si>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</si>
  <si>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</si>
  <si>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</si>
  <si>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</si>
  <si>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&amp; Sherwood</t>
  </si>
  <si>
    <t>E08000021</t>
  </si>
  <si>
    <t>Newcastle on Tyne</t>
  </si>
  <si>
    <t>E07000195</t>
  </si>
  <si>
    <t>Newcastle under Lyme</t>
  </si>
  <si>
    <t>E09000025</t>
  </si>
  <si>
    <t>Newham</t>
  </si>
  <si>
    <t>E07000043</t>
  </si>
  <si>
    <t>North Devon</t>
  </si>
  <si>
    <t>E07000050</t>
  </si>
  <si>
    <t>North Dorset</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</si>
  <si>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</si>
  <si>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</si>
  <si>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</si>
  <si>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</si>
  <si>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</si>
  <si>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</si>
  <si>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</si>
  <si>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</si>
  <si>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</si>
  <si>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</si>
  <si>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</si>
  <si>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</si>
  <si>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</si>
  <si>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</si>
  <si>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</si>
  <si>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</si>
  <si>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</si>
  <si>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</si>
  <si>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</si>
  <si>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</si>
  <si>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E07000154</t>
  </si>
  <si>
    <t>Northampton</t>
  </si>
  <si>
    <t>E06000057</t>
  </si>
  <si>
    <t>Northumberland</t>
  </si>
  <si>
    <t>E07000148</t>
  </si>
  <si>
    <t>Norwich</t>
  </si>
  <si>
    <t>E06000018</t>
  </si>
  <si>
    <t>Nottingham</t>
  </si>
  <si>
    <t>E07000219</t>
  </si>
  <si>
    <t>Nuneaton &amp; Bedworth</t>
  </si>
  <si>
    <t>E07000135</t>
  </si>
  <si>
    <t>Oadby &amp; Wigston</t>
  </si>
  <si>
    <t>E08000004</t>
  </si>
  <si>
    <t>Oldham</t>
  </si>
  <si>
    <t>E07000178</t>
  </si>
  <si>
    <t>Oxford</t>
  </si>
  <si>
    <t>E07000122</t>
  </si>
  <si>
    <t>Pendle</t>
  </si>
  <si>
    <t>E06000031</t>
  </si>
  <si>
    <t>Peterborough</t>
  </si>
  <si>
    <t>E06000026</t>
  </si>
  <si>
    <t>Plymouth</t>
  </si>
  <si>
    <t>E06000029</t>
  </si>
  <si>
    <t>Poole</t>
  </si>
  <si>
    <t>E06000044</t>
  </si>
  <si>
    <t>Portsmouth</t>
  </si>
  <si>
    <t>E07000123</t>
  </si>
  <si>
    <t>Preston</t>
  </si>
  <si>
    <t>E07000051</t>
  </si>
  <si>
    <t>Purbeck</t>
  </si>
  <si>
    <t>E06000038</t>
  </si>
  <si>
    <t>Reading</t>
  </si>
  <si>
    <t>E09000026</t>
  </si>
  <si>
    <t>Redbridge</t>
  </si>
  <si>
    <t>E06000003</t>
  </si>
  <si>
    <t>Redcar &amp; Cleveland</t>
  </si>
  <si>
    <t>E07000236</t>
  </si>
  <si>
    <t>Redditch</t>
  </si>
  <si>
    <t>E07000211</t>
  </si>
  <si>
    <t>Reigate &amp;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</si>
  <si>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</si>
  <si>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</si>
  <si>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</si>
  <si>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</si>
  <si>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</si>
  <si>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</si>
  <si>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</si>
  <si>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</si>
  <si>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</si>
  <si>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</si>
  <si>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</si>
  <si>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</si>
  <si>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</si>
  <si>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</si>
  <si>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</si>
  <si>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</si>
  <si>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</si>
  <si>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</si>
  <si>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</si>
  <si>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</si>
  <si>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</si>
  <si>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</si>
  <si>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</si>
  <si>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</si>
  <si>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</si>
  <si>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</si>
  <si>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</si>
  <si>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</si>
  <si>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</si>
  <si>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</si>
  <si>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</si>
  <si>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</si>
  <si>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</si>
  <si>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</si>
  <si>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</si>
  <si>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</si>
  <si>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</si>
  <si>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</si>
  <si>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</si>
  <si>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</si>
  <si>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</si>
  <si>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</si>
  <si>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</si>
  <si>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</si>
  <si>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E06000051</t>
  </si>
  <si>
    <t>Shropshire</t>
  </si>
  <si>
    <t>E06000039</t>
  </si>
  <si>
    <t>Slough</t>
  </si>
  <si>
    <t>E08000029</t>
  </si>
  <si>
    <t>Solihull</t>
  </si>
  <si>
    <t>E07000006</t>
  </si>
  <si>
    <t>South Buckinghamshire</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</si>
  <si>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</si>
  <si>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</si>
  <si>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</si>
  <si>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</si>
  <si>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</si>
  <si>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</si>
  <si>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</si>
  <si>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</si>
  <si>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</si>
  <si>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</si>
  <si>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</si>
  <si>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</si>
  <si>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</si>
  <si>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</si>
  <si>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</si>
  <si>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</si>
  <si>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E07000155</t>
  </si>
  <si>
    <t>South Northamptonshire</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</si>
  <si>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</si>
  <si>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</si>
  <si>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</si>
  <si>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</si>
  <si>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</si>
  <si>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</si>
  <si>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</si>
  <si>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</si>
  <si>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</si>
  <si>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</si>
  <si>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</si>
  <si>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</si>
  <si>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</si>
  <si>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 on Sea</t>
  </si>
  <si>
    <t>E09000028</t>
  </si>
  <si>
    <t>Southwark</t>
  </si>
  <si>
    <t>E07000213</t>
  </si>
  <si>
    <t>Spelthorne</t>
  </si>
  <si>
    <t>E07000240</t>
  </si>
  <si>
    <t>St Albans</t>
  </si>
  <si>
    <t>E07000204</t>
  </si>
  <si>
    <t>St Edmundsbury</t>
  </si>
  <si>
    <t>E08000013</t>
  </si>
  <si>
    <t>St Helens</t>
  </si>
  <si>
    <t>E07000197</t>
  </si>
  <si>
    <t>Stafford</t>
  </si>
  <si>
    <t>E07000198</t>
  </si>
  <si>
    <t>Staffordshire Moorlands</t>
  </si>
  <si>
    <t>E07000243</t>
  </si>
  <si>
    <t>Stevenage</t>
  </si>
  <si>
    <t>E08000007</t>
  </si>
  <si>
    <t>Stockport</t>
  </si>
  <si>
    <t>E06000004</t>
  </si>
  <si>
    <t>Stockton on Tees</t>
  </si>
  <si>
    <t>E06000021</t>
  </si>
  <si>
    <t>Stoke on Trent</t>
  </si>
  <si>
    <t>E07000221</t>
  </si>
  <si>
    <t>Stratford on 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</si>
  <si>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</si>
  <si>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</si>
  <si>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</si>
  <si>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</si>
  <si>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</si>
  <si>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</si>
  <si>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</si>
  <si>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</si>
  <si>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</si>
  <si>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</si>
  <si>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</si>
  <si>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</si>
  <si>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</si>
  <si>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</si>
  <si>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</si>
  <si>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</si>
  <si>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</si>
  <si>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</si>
  <si>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E07000190</t>
  </si>
  <si>
    <t>Taunton Deane</t>
  </si>
  <si>
    <t>E07000045</t>
  </si>
  <si>
    <t>Teignbridge</t>
  </si>
  <si>
    <t>E06000020</t>
  </si>
  <si>
    <t>Telford &amp; Wrekin</t>
  </si>
  <si>
    <t>E07000076</t>
  </si>
  <si>
    <t>Tendring</t>
  </si>
  <si>
    <t>E07000093</t>
  </si>
  <si>
    <t>Test Valley</t>
  </si>
  <si>
    <t>E07000083</t>
  </si>
  <si>
    <t>Tewkesbury</t>
  </si>
  <si>
    <t>E07000114</t>
  </si>
  <si>
    <t>Thanet</t>
  </si>
  <si>
    <t>E07000102</t>
  </si>
  <si>
    <t>Three Rivers</t>
  </si>
  <si>
    <t>E06000034</t>
  </si>
  <si>
    <t>Thurrock</t>
  </si>
  <si>
    <t>E07000115</t>
  </si>
  <si>
    <t>Tonbridge &amp;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</si>
  <si>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</si>
  <si>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</si>
  <si>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</si>
  <si>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</si>
  <si>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</si>
  <si>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</si>
  <si>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</si>
  <si>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</si>
  <si>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</si>
  <si>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</si>
  <si>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</si>
  <si>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</si>
  <si>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</si>
  <si>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</si>
  <si>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</si>
  <si>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</si>
  <si>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</si>
  <si>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</si>
  <si>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</si>
  <si>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</si>
  <si>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</si>
  <si>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</si>
  <si>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</si>
  <si>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</si>
  <si>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</si>
  <si>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</si>
  <si>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</si>
  <si>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</si>
  <si>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E07000206</t>
  </si>
  <si>
    <t>E07000216</t>
  </si>
  <si>
    <t>Waverley</t>
  </si>
  <si>
    <t>E07000065</t>
  </si>
  <si>
    <t>Wealden</t>
  </si>
  <si>
    <t>E07000156</t>
  </si>
  <si>
    <t>Wellingborough</t>
  </si>
  <si>
    <t>E07000241</t>
  </si>
  <si>
    <t>Welwyn Hatfield</t>
  </si>
  <si>
    <t>E06000037</t>
  </si>
  <si>
    <t>West Berkshire</t>
  </si>
  <si>
    <t>E07000047</t>
  </si>
  <si>
    <t>West Devon</t>
  </si>
  <si>
    <t>E07000052</t>
  </si>
  <si>
    <t>West Dorset</t>
  </si>
  <si>
    <t>E07000127</t>
  </si>
  <si>
    <t>West Lancashire</t>
  </si>
  <si>
    <t>E07000142</t>
  </si>
  <si>
    <t>West Lindsey</t>
  </si>
  <si>
    <t>E07000181</t>
  </si>
  <si>
    <t>West Oxfordshire</t>
  </si>
  <si>
    <t>E07000191</t>
  </si>
  <si>
    <t>West Somerset</t>
  </si>
  <si>
    <t>West Suffolk</t>
  </si>
  <si>
    <t>E09000033</t>
  </si>
  <si>
    <t>Westminster</t>
  </si>
  <si>
    <t>E07000053</t>
  </si>
  <si>
    <t>Weymouth &amp; Portland</t>
  </si>
  <si>
    <t>E08000010</t>
  </si>
  <si>
    <t>Wigan</t>
  </si>
  <si>
    <t>E06000054</t>
  </si>
  <si>
    <t>Wiltshire</t>
  </si>
  <si>
    <t>E07000094</t>
  </si>
  <si>
    <t>Winchester</t>
  </si>
  <si>
    <t>E06000040</t>
  </si>
  <si>
    <t>Windsor &amp; Maidenhead</t>
  </si>
  <si>
    <t>E08000015</t>
  </si>
  <si>
    <t>Wirral</t>
  </si>
  <si>
    <t>E07000217</t>
  </si>
  <si>
    <t>Woking</t>
  </si>
  <si>
    <t>E06000041</t>
  </si>
  <si>
    <t>Wokingham</t>
  </si>
  <si>
    <t>E08000031</t>
  </si>
  <si>
    <t>Wolverhampton</t>
  </si>
  <si>
    <t>E07000237</t>
  </si>
  <si>
    <t>Worcester</t>
  </si>
  <si>
    <t>E07000229</t>
  </si>
  <si>
    <t>Worthing</t>
  </si>
  <si>
    <t>E07000238</t>
  </si>
  <si>
    <t>Wychavon</t>
  </si>
  <si>
    <t>E07000007</t>
  </si>
  <si>
    <t>Wycombe</t>
  </si>
  <si>
    <t>E07000128</t>
  </si>
  <si>
    <t>Wyre</t>
  </si>
  <si>
    <t>E07000239</t>
  </si>
  <si>
    <t>Wyre Forest</t>
  </si>
  <si>
    <t>E06000014</t>
  </si>
  <si>
    <t>York</t>
  </si>
  <si>
    <t>Date</t>
  </si>
  <si>
    <t>Region_Name</t>
  </si>
  <si>
    <t>Average_Price</t>
  </si>
  <si>
    <t>Monthly_Change</t>
  </si>
  <si>
    <t>Annual_Change</t>
  </si>
  <si>
    <t>Average_Price_SA</t>
  </si>
  <si>
    <t>E07000201</t>
  </si>
  <si>
    <t>Forest Heath</t>
  </si>
  <si>
    <t>E07000205</t>
  </si>
  <si>
    <t>Suffolk Coastal</t>
  </si>
  <si>
    <t>Waveney</t>
  </si>
  <si>
    <t>Wales</t>
  </si>
  <si>
    <t>Northern Ireland</t>
  </si>
  <si>
    <t>England</t>
  </si>
  <si>
    <t>Scotland</t>
  </si>
  <si>
    <t>Outer London</t>
  </si>
  <si>
    <t>Inner London</t>
  </si>
  <si>
    <t>Shetland Islands</t>
  </si>
  <si>
    <t>South Ayrshire</t>
  </si>
  <si>
    <t>South Lanarkshire</t>
  </si>
  <si>
    <t>Stirling</t>
  </si>
  <si>
    <t>Aberdeenshire</t>
  </si>
  <si>
    <t>Renfrewshire</t>
  </si>
  <si>
    <t>West Dunbartonshire</t>
  </si>
  <si>
    <t>West Lothian</t>
  </si>
  <si>
    <t>Angus</t>
  </si>
  <si>
    <t>North Lanarkshire</t>
  </si>
  <si>
    <t>East Dunbartonshire</t>
  </si>
  <si>
    <t>West Midlands Region</t>
  </si>
  <si>
    <t>Clackmannanshire</t>
  </si>
  <si>
    <t>Dumfries &amp; Galloway</t>
  </si>
  <si>
    <t>East Ayrshire</t>
  </si>
  <si>
    <t>East Lothian</t>
  </si>
  <si>
    <t>East Renfrewshire</t>
  </si>
  <si>
    <t>Falkirk</t>
  </si>
  <si>
    <t>Fife</t>
  </si>
  <si>
    <t>Highland</t>
  </si>
  <si>
    <t>Inverclyde</t>
  </si>
  <si>
    <t>Midlothian</t>
  </si>
  <si>
    <t>Moray</t>
  </si>
  <si>
    <t>North Ayrshire</t>
  </si>
  <si>
    <t>Orkney Islands</t>
  </si>
  <si>
    <t>Scottish Borders</t>
  </si>
  <si>
    <t>South Yorkshire</t>
  </si>
  <si>
    <t>Merseyside</t>
  </si>
  <si>
    <t>Greater Manchester</t>
  </si>
  <si>
    <t>West Yorkshire</t>
  </si>
  <si>
    <t>Surrey</t>
  </si>
  <si>
    <t>Warwickshire</t>
  </si>
  <si>
    <t>West Sussex</t>
  </si>
  <si>
    <t>Worcestershire</t>
  </si>
  <si>
    <t>Buckinghamshire</t>
  </si>
  <si>
    <t>Cambridgeshire</t>
  </si>
  <si>
    <t>Cumbria</t>
  </si>
  <si>
    <t>Derbyshire</t>
  </si>
  <si>
    <t>Devon</t>
  </si>
  <si>
    <t>Dorset</t>
  </si>
  <si>
    <t>East Sussex</t>
  </si>
  <si>
    <t>Essex</t>
  </si>
  <si>
    <t>Gloucestershire</t>
  </si>
  <si>
    <t>Hampshire</t>
  </si>
  <si>
    <t>Hertfordshire</t>
  </si>
  <si>
    <t>Kent</t>
  </si>
  <si>
    <t>Lancashire</t>
  </si>
  <si>
    <t>Leicestershire</t>
  </si>
  <si>
    <t>Lincolnshire</t>
  </si>
  <si>
    <t>Norfolk</t>
  </si>
  <si>
    <t>Suffolk</t>
  </si>
  <si>
    <t>Staffordshire</t>
  </si>
  <si>
    <t>Somerset</t>
  </si>
  <si>
    <t>Oxfordshire</t>
  </si>
  <si>
    <t>Northamptonshire</t>
  </si>
  <si>
    <t>North Yorkshire</t>
  </si>
  <si>
    <t>Nottinghamshire</t>
  </si>
  <si>
    <t>Belfast</t>
  </si>
  <si>
    <t>Mid Ulster</t>
  </si>
  <si>
    <t>Monmouthshire</t>
  </si>
  <si>
    <t>Newport</t>
  </si>
  <si>
    <t>Powys</t>
  </si>
  <si>
    <t>Merthyr Tydfil</t>
  </si>
  <si>
    <t>Isle of Anglesey</t>
  </si>
  <si>
    <t>Gwynedd</t>
  </si>
  <si>
    <t>Conwy</t>
  </si>
  <si>
    <t>Denbighshire</t>
  </si>
  <si>
    <t>Flintshire</t>
  </si>
  <si>
    <t>Wrexham</t>
  </si>
  <si>
    <t>Ceredigion</t>
  </si>
  <si>
    <t>Pembrokeshire</t>
  </si>
  <si>
    <t>Carmarthenshire</t>
  </si>
  <si>
    <t>Swansea</t>
  </si>
  <si>
    <t>Neath Port Talbot</t>
  </si>
  <si>
    <t>Bridgend</t>
  </si>
  <si>
    <t>Vale of Glamorgan</t>
  </si>
  <si>
    <t>Cardiff</t>
  </si>
  <si>
    <t>Rhondda Cynon Taf</t>
  </si>
  <si>
    <t>Caerphilly</t>
  </si>
  <si>
    <t>Blaenau Gwent</t>
  </si>
  <si>
    <t>Torfaen</t>
  </si>
  <si>
    <t>Great Britain</t>
  </si>
  <si>
    <t>United Kingdom</t>
  </si>
  <si>
    <t>Local authorities</t>
  </si>
  <si>
    <t>City of London</t>
  </si>
  <si>
    <t>County Durham</t>
  </si>
  <si>
    <t>Folkestone &amp; Hythe</t>
  </si>
  <si>
    <t xml:space="preserve">King's Lynn &amp; West Norfolk </t>
  </si>
  <si>
    <t>Newcastle upon Tyne</t>
  </si>
  <si>
    <t>South Bucks</t>
  </si>
  <si>
    <t>Market displacement</t>
  </si>
  <si>
    <t>low</t>
  </si>
  <si>
    <t>high</t>
  </si>
  <si>
    <t>Planning Additionality</t>
  </si>
  <si>
    <t>GDP DEFLATORS AT MARKET PRICES, AND MONEY GDP</t>
  </si>
  <si>
    <t>Outturn data are as at the Quarterly National Accounts from ONS - last updated 30 June 2020.</t>
  </si>
  <si>
    <t>Forecast data are consistent with OBR Budget 2020 EFO data as at 11 March 2020</t>
  </si>
  <si>
    <t>Financial year</t>
  </si>
  <si>
    <t>Calendar year</t>
  </si>
  <si>
    <t xml:space="preserve">GDP deflator at market prices </t>
  </si>
  <si>
    <r>
      <t>Money GDP</t>
    </r>
    <r>
      <rPr>
        <vertAlign val="superscript"/>
        <sz val="10"/>
        <rFont val="Times New Roman"/>
        <family val="1"/>
      </rPr>
      <t xml:space="preserve"> (3), (4)</t>
    </r>
  </si>
  <si>
    <r>
      <t>Money GDP</t>
    </r>
    <r>
      <rPr>
        <vertAlign val="superscript"/>
        <sz val="10"/>
        <rFont val="Times New Roman"/>
        <family val="1"/>
      </rPr>
      <t xml:space="preserve"> (3)</t>
    </r>
  </si>
  <si>
    <t>2019-20 = 100</t>
  </si>
  <si>
    <t>per cent change on previous year</t>
  </si>
  <si>
    <t>Cash £ million
Non-Season-ally Adjusted</t>
  </si>
  <si>
    <t>Cash £ million
Seasonally Adjusted</t>
  </si>
  <si>
    <t>2019 = 100</t>
  </si>
  <si>
    <t>Cash £ million
Non-Seasonally Adjusted</t>
  </si>
  <si>
    <t>1955-56</t>
  </si>
  <si>
    <t>1955</t>
  </si>
  <si>
    <t>1956-57</t>
  </si>
  <si>
    <t>1956</t>
  </si>
  <si>
    <t>1957-58</t>
  </si>
  <si>
    <t>1957</t>
  </si>
  <si>
    <t>1958-59</t>
  </si>
  <si>
    <t>1958</t>
  </si>
  <si>
    <t>1959-60</t>
  </si>
  <si>
    <t>1959</t>
  </si>
  <si>
    <t>1960-61</t>
  </si>
  <si>
    <t>1960</t>
  </si>
  <si>
    <t>1961-62</t>
  </si>
  <si>
    <t>1961</t>
  </si>
  <si>
    <t>1962-63</t>
  </si>
  <si>
    <t>1962</t>
  </si>
  <si>
    <t>1963-64</t>
  </si>
  <si>
    <t>1963</t>
  </si>
  <si>
    <t>1964-65</t>
  </si>
  <si>
    <t>1964</t>
  </si>
  <si>
    <t>1965-66</t>
  </si>
  <si>
    <t>1965</t>
  </si>
  <si>
    <t>1966-67</t>
  </si>
  <si>
    <t>1966</t>
  </si>
  <si>
    <t>1967-68</t>
  </si>
  <si>
    <t>1967</t>
  </si>
  <si>
    <t>1968-69</t>
  </si>
  <si>
    <t>1968</t>
  </si>
  <si>
    <t>1969-70</t>
  </si>
  <si>
    <t>1969</t>
  </si>
  <si>
    <t>1970-71</t>
  </si>
  <si>
    <t>1970</t>
  </si>
  <si>
    <t>1971-72</t>
  </si>
  <si>
    <t>1971</t>
  </si>
  <si>
    <t>1972-73</t>
  </si>
  <si>
    <t>1972</t>
  </si>
  <si>
    <t>1973-74</t>
  </si>
  <si>
    <t>1973</t>
  </si>
  <si>
    <t>1974-75</t>
  </si>
  <si>
    <t>1974</t>
  </si>
  <si>
    <t>1975-76</t>
  </si>
  <si>
    <t>1975</t>
  </si>
  <si>
    <t>1976-77</t>
  </si>
  <si>
    <t>1976</t>
  </si>
  <si>
    <t>1977-78</t>
  </si>
  <si>
    <t>1977</t>
  </si>
  <si>
    <t>1978-79</t>
  </si>
  <si>
    <t>1978</t>
  </si>
  <si>
    <t>1979-80</t>
  </si>
  <si>
    <t>1979</t>
  </si>
  <si>
    <t>1980-81</t>
  </si>
  <si>
    <t>1980</t>
  </si>
  <si>
    <t>1981-82</t>
  </si>
  <si>
    <t>1981</t>
  </si>
  <si>
    <t>1982-83</t>
  </si>
  <si>
    <t>1982</t>
  </si>
  <si>
    <t>1983-84</t>
  </si>
  <si>
    <t>1983</t>
  </si>
  <si>
    <t>1984-85</t>
  </si>
  <si>
    <t>1984</t>
  </si>
  <si>
    <t>1985-86</t>
  </si>
  <si>
    <t>1985</t>
  </si>
  <si>
    <t>1986-87</t>
  </si>
  <si>
    <t>1986</t>
  </si>
  <si>
    <t>1987-88</t>
  </si>
  <si>
    <t>1987</t>
  </si>
  <si>
    <t>1988-89</t>
  </si>
  <si>
    <t>1988</t>
  </si>
  <si>
    <t>1989-90</t>
  </si>
  <si>
    <t>1989</t>
  </si>
  <si>
    <t>1990-91</t>
  </si>
  <si>
    <t>1990</t>
  </si>
  <si>
    <t>1991-92</t>
  </si>
  <si>
    <t>1991</t>
  </si>
  <si>
    <t>1992-93</t>
  </si>
  <si>
    <t>1992</t>
  </si>
  <si>
    <t>1993-94</t>
  </si>
  <si>
    <t>1993</t>
  </si>
  <si>
    <t>1994-95</t>
  </si>
  <si>
    <t>1994</t>
  </si>
  <si>
    <t>1995-96</t>
  </si>
  <si>
    <t>1995</t>
  </si>
  <si>
    <t>1996-97</t>
  </si>
  <si>
    <t>1996</t>
  </si>
  <si>
    <t>1997-98</t>
  </si>
  <si>
    <t>1997</t>
  </si>
  <si>
    <t>1998-99</t>
  </si>
  <si>
    <t>1998</t>
  </si>
  <si>
    <t>1999-00</t>
  </si>
  <si>
    <t>1999</t>
  </si>
  <si>
    <t>2000-01</t>
  </si>
  <si>
    <t>2000</t>
  </si>
  <si>
    <t>2001-02</t>
  </si>
  <si>
    <t>2001</t>
  </si>
  <si>
    <t>2002-03</t>
  </si>
  <si>
    <t>2002</t>
  </si>
  <si>
    <t>2003-04</t>
  </si>
  <si>
    <t>2003</t>
  </si>
  <si>
    <t>2004-05</t>
  </si>
  <si>
    <t>2004</t>
  </si>
  <si>
    <t>2005-06</t>
  </si>
  <si>
    <t>2005</t>
  </si>
  <si>
    <t>2006-07</t>
  </si>
  <si>
    <t>2006</t>
  </si>
  <si>
    <t xml:space="preserve">  </t>
  </si>
  <si>
    <t>2007-08</t>
  </si>
  <si>
    <t>2007</t>
  </si>
  <si>
    <t>2008-09</t>
  </si>
  <si>
    <t>2008</t>
  </si>
  <si>
    <t>2009-10</t>
  </si>
  <si>
    <t>2009</t>
  </si>
  <si>
    <t>2010-11</t>
  </si>
  <si>
    <t>2010</t>
  </si>
  <si>
    <t>2011-12</t>
  </si>
  <si>
    <t>2012-13</t>
  </si>
  <si>
    <t>2013-14</t>
  </si>
  <si>
    <t>2014-15</t>
  </si>
  <si>
    <t>2015-16</t>
  </si>
  <si>
    <t>2016-17</t>
  </si>
  <si>
    <t>2017-18</t>
  </si>
  <si>
    <t>2018-19</t>
  </si>
  <si>
    <t>2019-20</t>
  </si>
  <si>
    <r>
      <t>2020-21</t>
    </r>
    <r>
      <rPr>
        <vertAlign val="superscript"/>
        <sz val="10"/>
        <rFont val="Times New Roman"/>
        <family val="1"/>
      </rPr>
      <t xml:space="preserve"> (1), (2)</t>
    </r>
  </si>
  <si>
    <r>
      <t>2020</t>
    </r>
    <r>
      <rPr>
        <vertAlign val="superscript"/>
        <sz val="10"/>
        <rFont val="Times New Roman"/>
        <family val="1"/>
      </rPr>
      <t xml:space="preserve"> (1), (2)</t>
    </r>
  </si>
  <si>
    <r>
      <t>2021-22</t>
    </r>
    <r>
      <rPr>
        <vertAlign val="superscript"/>
        <sz val="10"/>
        <rFont val="Times New Roman"/>
        <family val="1"/>
      </rPr>
      <t xml:space="preserve"> (1), (2)</t>
    </r>
  </si>
  <si>
    <r>
      <t>2021</t>
    </r>
    <r>
      <rPr>
        <vertAlign val="superscript"/>
        <sz val="10"/>
        <rFont val="Times New Roman"/>
        <family val="1"/>
      </rPr>
      <t xml:space="preserve"> (1), (2)</t>
    </r>
  </si>
  <si>
    <r>
      <t>2022-23</t>
    </r>
    <r>
      <rPr>
        <vertAlign val="superscript"/>
        <sz val="10"/>
        <rFont val="Times New Roman"/>
        <family val="1"/>
      </rPr>
      <t xml:space="preserve"> (1), (2)</t>
    </r>
  </si>
  <si>
    <r>
      <t>2022</t>
    </r>
    <r>
      <rPr>
        <vertAlign val="superscript"/>
        <sz val="10"/>
        <rFont val="Times New Roman"/>
        <family val="1"/>
      </rPr>
      <t xml:space="preserve"> (1), (2)</t>
    </r>
  </si>
  <si>
    <r>
      <t>2023-24</t>
    </r>
    <r>
      <rPr>
        <vertAlign val="superscript"/>
        <sz val="10"/>
        <rFont val="Times New Roman"/>
        <family val="1"/>
      </rPr>
      <t xml:space="preserve"> (1), (2)</t>
    </r>
  </si>
  <si>
    <r>
      <t>2023</t>
    </r>
    <r>
      <rPr>
        <vertAlign val="superscript"/>
        <sz val="10"/>
        <rFont val="Times New Roman"/>
        <family val="1"/>
      </rPr>
      <t xml:space="preserve"> (1), (2)</t>
    </r>
  </si>
  <si>
    <r>
      <t>2024-25</t>
    </r>
    <r>
      <rPr>
        <vertAlign val="superscript"/>
        <sz val="10"/>
        <rFont val="Times New Roman"/>
        <family val="1"/>
      </rPr>
      <t xml:space="preserve"> (1), (2)</t>
    </r>
  </si>
  <si>
    <r>
      <t>2024</t>
    </r>
    <r>
      <rPr>
        <vertAlign val="superscript"/>
        <sz val="10"/>
        <rFont val="Times New Roman"/>
        <family val="1"/>
      </rPr>
      <t xml:space="preserve"> (1), (2)</t>
    </r>
  </si>
  <si>
    <r>
      <t>2025-26</t>
    </r>
    <r>
      <rPr>
        <vertAlign val="superscript"/>
        <sz val="10"/>
        <rFont val="Times New Roman"/>
        <family val="1"/>
      </rPr>
      <t xml:space="preserve"> (1), (2)</t>
    </r>
  </si>
  <si>
    <r>
      <t>2026-27</t>
    </r>
    <r>
      <rPr>
        <vertAlign val="superscript"/>
        <sz val="10"/>
        <rFont val="Times New Roman"/>
        <family val="1"/>
      </rPr>
      <t xml:space="preserve"> (1), (2)</t>
    </r>
  </si>
  <si>
    <r>
      <t>2027-28</t>
    </r>
    <r>
      <rPr>
        <vertAlign val="superscript"/>
        <sz val="10"/>
        <rFont val="Times New Roman"/>
        <family val="1"/>
      </rPr>
      <t xml:space="preserve"> (1), (2)</t>
    </r>
  </si>
  <si>
    <r>
      <t>2028-29</t>
    </r>
    <r>
      <rPr>
        <vertAlign val="superscript"/>
        <sz val="10"/>
        <rFont val="Times New Roman"/>
        <family val="1"/>
      </rPr>
      <t xml:space="preserve"> (1), (2)</t>
    </r>
  </si>
  <si>
    <t>2029-30</t>
  </si>
  <si>
    <t>2030-31</t>
  </si>
  <si>
    <t>2031-32</t>
  </si>
  <si>
    <t>2032-33</t>
  </si>
  <si>
    <t>2033-34</t>
  </si>
  <si>
    <t>2034-35</t>
  </si>
  <si>
    <t>2035-36</t>
  </si>
  <si>
    <t>2036-37</t>
  </si>
  <si>
    <t>2037-38</t>
  </si>
  <si>
    <t>2038-39</t>
  </si>
  <si>
    <t>2039-40</t>
  </si>
  <si>
    <t>2040-41</t>
  </si>
  <si>
    <t>2041-42</t>
  </si>
  <si>
    <t>2042-43</t>
  </si>
  <si>
    <t>Sources and footnotes:</t>
  </si>
  <si>
    <t>GDP Deflator:</t>
  </si>
  <si>
    <t>Financial years 1955-56 to 2019-20 taken from ONS series L8GG in data tables: Table N.</t>
  </si>
  <si>
    <t>https://www.ons.gov.uk/file?uri=%2feconomy%2fgrossdomesticproductgdp%2fdatasets%2fuksecondestimateofgdpdatatables%2fquarter1jantomar2020quarterlynationalaccounts/quarterlynationalaccountsdatatables.xls</t>
  </si>
  <si>
    <t>Calendar years 1955 to 2019 taken from ONS series MNF2 in data tables: Table O.</t>
  </si>
  <si>
    <t>For years 2020-21 to 2024-25 (2019 to 2024): taken from the Office for Budget Responsibility (OBR) forecasts for GDP deflator increases as of March 2020 Supplementary Economy  tables.</t>
  </si>
  <si>
    <t>https://obr.uk/efo/economic-and-fiscal-outlook-march-2020/</t>
  </si>
  <si>
    <t>Money GDP:</t>
  </si>
  <si>
    <t>For years 1955-56 to 2019-20 (1955 to 2019): ONS data for money GDP not seasonally adjusted series BKTL in data tables: Table N.</t>
  </si>
  <si>
    <t>For years 1955-56 to 2019-20: ONS data for money GDP seasonally adjusted series YBHA in data tables: Table N.</t>
  </si>
  <si>
    <t>For years 2020-21 to 2024-25 (2020 to 2024): taken from the Office for Budget Responsibility (OBR) forecasts for GDP deflator increases as of March 2020 Supplementary Economy tables.</t>
  </si>
  <si>
    <t>Footnotes:</t>
  </si>
  <si>
    <t>(1)</t>
  </si>
  <si>
    <t>For years 2020-21 to 2024-25 (2020 to 2024), this presentation only shows percentage changes in line with OBR data as of the Budget, March 2020.</t>
  </si>
  <si>
    <t>(2)</t>
  </si>
  <si>
    <t>For years 2020-21 to 2024-25 (2020 to 2024), money GDP forecasts from the OBR as of the Budget, March 2020.</t>
  </si>
  <si>
    <t>(3)</t>
  </si>
  <si>
    <t>Non-Seasonally adjusted money GDP (BKTL) from 1955-56 to 2019-20 (1955 to 2019) consistent with ONS Quarterly National Accounts release of 30 June 2020.</t>
  </si>
  <si>
    <t>(4)</t>
  </si>
  <si>
    <t>Seasonally adjusted money GDP (YBHA) from 1955-56 to 2019-20 consistent with ONS First Quarterly Estimate of GDP release of 30 June 2020.</t>
  </si>
  <si>
    <t>(5)</t>
  </si>
  <si>
    <t xml:space="preserve">For further information and the 'User's Guide' to these series, please visit the following page on the GOV.UK website at: </t>
  </si>
  <si>
    <t>https://www.gov.uk/government/publications/gross-domestic-product-gdp-deflators-user-guide</t>
  </si>
  <si>
    <t>(6)</t>
  </si>
  <si>
    <t xml:space="preserve">For practical examples of how to use the GDP deflator series, please visit the following page on the GOV.UK website at: </t>
  </si>
  <si>
    <t>https://www.gov.uk/government/publications/how-to-use-the-gdp-deflator-series-practical-examples</t>
  </si>
  <si>
    <t>BCR score</t>
  </si>
  <si>
    <t>Investment</t>
  </si>
  <si>
    <t>No of homes unlocked old Ready Reckoner</t>
  </si>
  <si>
    <t>No of homes unlocked New Ready Reckoner</t>
  </si>
  <si>
    <t>Garden village</t>
  </si>
  <si>
    <t>£10m</t>
  </si>
  <si>
    <t>City centre</t>
  </si>
  <si>
    <t>HS2 scheme</t>
  </si>
  <si>
    <t>Notes and Instructions</t>
  </si>
  <si>
    <t>Summary</t>
  </si>
  <si>
    <t>Present Value Benefits (£m)</t>
  </si>
  <si>
    <t>Present Value Costs (£m)</t>
  </si>
  <si>
    <t>Net Present Public Value (£m)</t>
  </si>
  <si>
    <t>Indicative Benefit-Cost Ratio</t>
  </si>
  <si>
    <t>Additionality level required to give BCR above 1.5</t>
  </si>
  <si>
    <t>Data input</t>
  </si>
  <si>
    <t>Select lower tier authority from dropdown:</t>
  </si>
  <si>
    <t>%</t>
  </si>
  <si>
    <t>How many hectares will be produced on brownfield sites?</t>
  </si>
  <si>
    <t>How many hectares will be produced on greenfield sites?</t>
  </si>
  <si>
    <t>Total hectares</t>
  </si>
  <si>
    <t>Please could you outline and evidence the market failures that this project is intended to address?</t>
  </si>
  <si>
    <t>Year</t>
  </si>
  <si>
    <t>LRF funding required (£m, nominal terms)</t>
  </si>
  <si>
    <t>LRF funding required (£m, real terms)</t>
  </si>
  <si>
    <t>Estimated economic benefits (£m)</t>
  </si>
  <si>
    <t>Total (undiscounted)</t>
  </si>
  <si>
    <t>HM Treasury Discount Rate</t>
  </si>
  <si>
    <t>Additionality estimate</t>
  </si>
  <si>
    <t>Select planning additionality</t>
  </si>
  <si>
    <t>Planning additionality guidelines</t>
  </si>
  <si>
    <t>Unlocking this site will increase overall land supply in the LA over the counterfactual.</t>
  </si>
  <si>
    <t>Unlocking this site will displace some sites elsewhere in the LA.</t>
  </si>
  <si>
    <t>Risk of market displacement</t>
  </si>
  <si>
    <t xml:space="preserve">Unlocking this site will have little net impact on the quanitity of housing land supply in the LA. </t>
  </si>
  <si>
    <t>Estimated overall additionality</t>
  </si>
  <si>
    <t>Additionality to use in calculation of the benefit cost ratio</t>
  </si>
  <si>
    <t>Sources</t>
  </si>
  <si>
    <t xml:space="preserve">Land Value Estimates </t>
  </si>
  <si>
    <t>https://www.gov.uk/government/publications/land-value-estimates-for-policy-appraisal-2019</t>
  </si>
  <si>
    <t>House Prices</t>
  </si>
  <si>
    <t>MHCLG Appraisal Guide</t>
  </si>
  <si>
    <t>Guidance on bid assessment</t>
  </si>
  <si>
    <t>Demonstrating Value for Money</t>
  </si>
  <si>
    <t>Area_Code</t>
  </si>
  <si>
    <t>W92000004</t>
  </si>
  <si>
    <t>S92000003</t>
  </si>
  <si>
    <t>N92000001</t>
  </si>
  <si>
    <t>E92000001</t>
  </si>
  <si>
    <t>Yorkshire and The Humber</t>
  </si>
  <si>
    <t>E12000003</t>
  </si>
  <si>
    <t>E12000004</t>
  </si>
  <si>
    <t>E12000005</t>
  </si>
  <si>
    <t>E12000007</t>
  </si>
  <si>
    <t>E12000009</t>
  </si>
  <si>
    <t>K02000001</t>
  </si>
  <si>
    <t>E12000001</t>
  </si>
  <si>
    <t>E12000006</t>
  </si>
  <si>
    <t>E12000008</t>
  </si>
  <si>
    <t>E13000002</t>
  </si>
  <si>
    <t>E13000001</t>
  </si>
  <si>
    <t>E12000002</t>
  </si>
  <si>
    <t>E11000006</t>
  </si>
  <si>
    <t>E11000001</t>
  </si>
  <si>
    <t>Tyne and Wear</t>
  </si>
  <si>
    <t>E11000007</t>
  </si>
  <si>
    <t>E11000005</t>
  </si>
  <si>
    <t>E11000002</t>
  </si>
  <si>
    <t>E11000003</t>
  </si>
  <si>
    <t>E10000034</t>
  </si>
  <si>
    <t>E10000020</t>
  </si>
  <si>
    <t>E10000032</t>
  </si>
  <si>
    <t>E10000023</t>
  </si>
  <si>
    <t>E10000021</t>
  </si>
  <si>
    <t>E10000024</t>
  </si>
  <si>
    <t>E10000008</t>
  </si>
  <si>
    <t>E10000025</t>
  </si>
  <si>
    <t>E10000012</t>
  </si>
  <si>
    <t>E10000013</t>
  </si>
  <si>
    <t>E10000027</t>
  </si>
  <si>
    <t>E10000028</t>
  </si>
  <si>
    <t>E10000029</t>
  </si>
  <si>
    <t>E10000003</t>
  </si>
  <si>
    <t>E10000002</t>
  </si>
  <si>
    <t>E10000030</t>
  </si>
  <si>
    <t>E10000019</t>
  </si>
  <si>
    <t>E10000018</t>
  </si>
  <si>
    <t>E10000017</t>
  </si>
  <si>
    <t>E10000011</t>
  </si>
  <si>
    <t>E10000031</t>
  </si>
  <si>
    <t>E10000007</t>
  </si>
  <si>
    <t>E10000006</t>
  </si>
  <si>
    <t>E10000016</t>
  </si>
  <si>
    <t>E10000014</t>
  </si>
  <si>
    <t>E10000015</t>
  </si>
  <si>
    <t>Kensington and Chelsea</t>
  </si>
  <si>
    <t>Barking and Dagenham</t>
  </si>
  <si>
    <t>Hammersmith and Fulham</t>
  </si>
  <si>
    <t>City of Westminster</t>
  </si>
  <si>
    <t>Hinckley and Bosworth</t>
  </si>
  <si>
    <t xml:space="preserve">King's Lynn and West Norfolk </t>
  </si>
  <si>
    <t>Barrow-in-Furness</t>
  </si>
  <si>
    <t>Basingstoke and Deane</t>
  </si>
  <si>
    <t>Newark and Sherwood</t>
  </si>
  <si>
    <t>Newcastle-under-Lyme</t>
  </si>
  <si>
    <t>Oadby and Wigston</t>
  </si>
  <si>
    <t>Reigate and Banstead</t>
  </si>
  <si>
    <t>Epsom and Ewell</t>
  </si>
  <si>
    <t>Stratford-on-Avon</t>
  </si>
  <si>
    <t>E07000245</t>
  </si>
  <si>
    <t>Somerset West and Taunton</t>
  </si>
  <si>
    <t>E07000246</t>
  </si>
  <si>
    <t>East Suffolk</t>
  </si>
  <si>
    <t>E07000244</t>
  </si>
  <si>
    <t>Nuneaton and Bedworth</t>
  </si>
  <si>
    <t>E07000112</t>
  </si>
  <si>
    <t>Tonbridge and Malling</t>
  </si>
  <si>
    <t>W06000010</t>
  </si>
  <si>
    <t>City of Kingston upon Hull</t>
  </si>
  <si>
    <t>Bath and North East Somerset</t>
  </si>
  <si>
    <t>Telford and Wrekin</t>
  </si>
  <si>
    <t>W06000020</t>
  </si>
  <si>
    <t>W06000014</t>
  </si>
  <si>
    <t>E06000059</t>
  </si>
  <si>
    <t>W06000001</t>
  </si>
  <si>
    <t>W06000024</t>
  </si>
  <si>
    <t>W06000019</t>
  </si>
  <si>
    <t>City of Nottingham</t>
  </si>
  <si>
    <t>City of Peterborough</t>
  </si>
  <si>
    <t>City of Plymouth</t>
  </si>
  <si>
    <t>W06000013</t>
  </si>
  <si>
    <t>Brighton and Hove</t>
  </si>
  <si>
    <t>W06000018</t>
  </si>
  <si>
    <t>W06000002</t>
  </si>
  <si>
    <t>W06000003</t>
  </si>
  <si>
    <t>W06000004</t>
  </si>
  <si>
    <t>W06000021</t>
  </si>
  <si>
    <t>W06000012</t>
  </si>
  <si>
    <t>W06000022</t>
  </si>
  <si>
    <t>W06000015</t>
  </si>
  <si>
    <t>W06000008</t>
  </si>
  <si>
    <t>Cheshire West and Chester</t>
  </si>
  <si>
    <t>City of Bristol</t>
  </si>
  <si>
    <t>City of Derby</t>
  </si>
  <si>
    <t>W06000009</t>
  </si>
  <si>
    <t>W06000023</t>
  </si>
  <si>
    <t>Redcar and Cleveland</t>
  </si>
  <si>
    <t>W06000016</t>
  </si>
  <si>
    <t>W06000005</t>
  </si>
  <si>
    <t>Southend-on-Sea</t>
  </si>
  <si>
    <t>Stockton-on-Tees</t>
  </si>
  <si>
    <t>Stoke-on-Trent</t>
  </si>
  <si>
    <t>W06000011</t>
  </si>
  <si>
    <t>Windsor and Maidenhead</t>
  </si>
  <si>
    <t>W06000006</t>
  </si>
  <si>
    <t>Bournemouth Christchurch and Poole</t>
  </si>
  <si>
    <t>E06000058</t>
  </si>
  <si>
    <t>England and Wales</t>
  </si>
  <si>
    <t>K04000001</t>
  </si>
  <si>
    <t>S12000020</t>
  </si>
  <si>
    <t>Na h-Eileanan Siar</t>
  </si>
  <si>
    <t>S12000013</t>
  </si>
  <si>
    <t>S12000021</t>
  </si>
  <si>
    <t>S12000039</t>
  </si>
  <si>
    <t>S12000034</t>
  </si>
  <si>
    <t>S12000041</t>
  </si>
  <si>
    <t>Argyll and Bute</t>
  </si>
  <si>
    <t>S12000035</t>
  </si>
  <si>
    <t>S12000050</t>
  </si>
  <si>
    <t>S12000026</t>
  </si>
  <si>
    <t>S12000017</t>
  </si>
  <si>
    <t>S12000011</t>
  </si>
  <si>
    <t>S12000030</t>
  </si>
  <si>
    <t>Dumfries and Galloway</t>
  </si>
  <si>
    <t>S12000006</t>
  </si>
  <si>
    <t>S12000008</t>
  </si>
  <si>
    <t>S12000045</t>
  </si>
  <si>
    <t>S12000010</t>
  </si>
  <si>
    <t>S12000018</t>
  </si>
  <si>
    <t>S12000029</t>
  </si>
  <si>
    <t>S12000038</t>
  </si>
  <si>
    <t>S12000014</t>
  </si>
  <si>
    <t>S12000047</t>
  </si>
  <si>
    <t>City of Aberdeen</t>
  </si>
  <si>
    <t>S12000033</t>
  </si>
  <si>
    <t>City of Dundee</t>
  </si>
  <si>
    <t>S12000042</t>
  </si>
  <si>
    <t>City of Edinburgh</t>
  </si>
  <si>
    <t>S12000036</t>
  </si>
  <si>
    <t>City of Glasgow</t>
  </si>
  <si>
    <t>S12000049</t>
  </si>
  <si>
    <t>S12000005</t>
  </si>
  <si>
    <t>S12000027</t>
  </si>
  <si>
    <t>S12000028</t>
  </si>
  <si>
    <t>S12000023</t>
  </si>
  <si>
    <t>S12000040</t>
  </si>
  <si>
    <t>Perth and Kinross</t>
  </si>
  <si>
    <t>S12000048</t>
  </si>
  <si>
    <t>S12000019</t>
  </si>
  <si>
    <t>K03000001</t>
  </si>
  <si>
    <t>Antrim and Newtownabbey</t>
  </si>
  <si>
    <t>N09000001</t>
  </si>
  <si>
    <t>Armagh City Banbridge and Craigavon</t>
  </si>
  <si>
    <t>N09000002</t>
  </si>
  <si>
    <t>N09000003</t>
  </si>
  <si>
    <t>Fermanagh and Omagh</t>
  </si>
  <si>
    <t>N09000006</t>
  </si>
  <si>
    <t>Newry Mourne and Down</t>
  </si>
  <si>
    <t>N09000010</t>
  </si>
  <si>
    <t>Ards and North Down</t>
  </si>
  <si>
    <t>N09000011</t>
  </si>
  <si>
    <t>Lisburn and Castlereagh</t>
  </si>
  <si>
    <t>N09000007</t>
  </si>
  <si>
    <t>N09000009</t>
  </si>
  <si>
    <t>Mid and East Antrim</t>
  </si>
  <si>
    <t>N09000008</t>
  </si>
  <si>
    <t>Derry City and Strabane</t>
  </si>
  <si>
    <t>N09000005</t>
  </si>
  <si>
    <t>Causeway Coast and Glens</t>
  </si>
  <si>
    <t>N09000004</t>
  </si>
  <si>
    <t>ONS Code</t>
  </si>
  <si>
    <t>Greenfield density</t>
  </si>
  <si>
    <t>Brownfield density</t>
  </si>
  <si>
    <t>VOA Industrial</t>
  </si>
  <si>
    <t>VOA Agricultural</t>
  </si>
  <si>
    <t>King's Lynn and West Norfolk</t>
  </si>
  <si>
    <t>Blackburn</t>
  </si>
  <si>
    <t>St. Helens</t>
  </si>
  <si>
    <t>Bath</t>
  </si>
  <si>
    <t>Weymouth and Portland</t>
  </si>
  <si>
    <t>Herefordshire, County of</t>
  </si>
  <si>
    <t>Kingston upon Hull, City of</t>
  </si>
  <si>
    <t>Agricultural value per unit</t>
  </si>
  <si>
    <t>Industrial value per unit</t>
  </si>
  <si>
    <t>Local area average house prices (October 2020)</t>
  </si>
  <si>
    <r>
      <t>Weighted Average</t>
    </r>
    <r>
      <rPr>
        <sz val="12"/>
        <color rgb="FFFF0000"/>
        <rFont val="Arial"/>
        <family val="2"/>
      </rPr>
      <t xml:space="preserve"> (ONLY CORRECT FOR LA SELECTED IN RR)</t>
    </r>
  </si>
  <si>
    <t>2042/43</t>
  </si>
  <si>
    <t>LVU per unit (currently 39/40)</t>
  </si>
  <si>
    <t>Outturn data are as at the Quarterly National Accounts from ONS - last updated 22 December 2020.</t>
  </si>
  <si>
    <t>Forecast data are consistent with OBR Spending Review EFO data as at 25 November 2020</t>
  </si>
  <si>
    <r>
      <t>2025</t>
    </r>
    <r>
      <rPr>
        <vertAlign val="superscript"/>
        <sz val="10"/>
        <rFont val="Times New Roman"/>
        <family val="1"/>
      </rPr>
      <t xml:space="preserve"> (1), (2)</t>
    </r>
  </si>
  <si>
    <t>2026-27</t>
  </si>
  <si>
    <t>2027-28</t>
  </si>
  <si>
    <t>2028-29</t>
  </si>
  <si>
    <t>2043-44</t>
  </si>
  <si>
    <t>https://www.ons.gov.uk/file?uri=%2feconomy%2fgrossdomesticproductgdp%2fdatasets%2fuksecondestimateofgdpdatatables%2fquarter3julytosept2020quarterlynationalaccounts/quarterlynationalaccountsdatatables.xls</t>
  </si>
  <si>
    <t>For years 2020-21 to 2025-26 (2020 to 2025): taken from the Office for Budget Responsibility (OBR) forecasts for GDP deflator increases as of November 2020 Chapter 2 tables.</t>
  </si>
  <si>
    <t>https://obr.uk/efo/economic-and-fiscal-outlook-november-2020/</t>
  </si>
  <si>
    <t>For years 2020-21 to 2025-26 (2020 to 2025): taken from the Office for Budget Responsibility (OBR) forecasts for GDP deflator increases as of November 2020 Supplementary Economy tables.</t>
  </si>
  <si>
    <t>For years 2020-21 to 2025-26 (2020 to 2025), this presentation only shows percentage changes in line with OBR data as of the Spending Review, November 2020.</t>
  </si>
  <si>
    <t>For years 2020-21 to 2025-26 (2020 to 2025), money GDP forecasts from the OBR as of the Spending Review, November 2020.</t>
  </si>
  <si>
    <t>Non-Seasonally adjusted money GDP (BKTL) from 1955-56 to 2019-20 (1955 to 2019) consistent with ONS Quarterly National Accounts release of 22 December 2020.</t>
  </si>
  <si>
    <t>Seasonally adjusted money GDP (YBHA) from 1955-56 to 2019-20 consistent with ONS First Quarterly Estimate of GDP release of 22 December 2020.</t>
  </si>
  <si>
    <t xml:space="preserve">Project Type </t>
  </si>
  <si>
    <t>Self and Custom Build</t>
  </si>
  <si>
    <t>Additionality estimate - Self and Custom Build</t>
  </si>
  <si>
    <t xml:space="preserve">Additionality estimate -  Brownfield </t>
  </si>
  <si>
    <t>Cornwall and Isles of Scilly</t>
  </si>
  <si>
    <t>https://www.gov.uk/government/statistics/uk-house-price-index-england-october-2020/uk-house-price-index-england-october-2020</t>
  </si>
  <si>
    <t>GVA per hour worked</t>
  </si>
  <si>
    <t>Table A4: Nominal (unsmoothed) GVA (B) per hour worked (£); NUTS 2 and NUTS 3 subregions,  2004 - 2018</t>
  </si>
  <si>
    <t>Including NUTS 1, England and UK figures for comparison purposes</t>
  </si>
  <si>
    <t>NUTS level</t>
  </si>
  <si>
    <t>NUTS code</t>
  </si>
  <si>
    <t>Region name</t>
  </si>
  <si>
    <t>£</t>
  </si>
  <si>
    <t>UK</t>
  </si>
  <si>
    <t>United Kingdom less Extra-Regio</t>
  </si>
  <si>
    <t>Other</t>
  </si>
  <si>
    <t>E</t>
  </si>
  <si>
    <t>NUTS1</t>
  </si>
  <si>
    <t>UKC</t>
  </si>
  <si>
    <t>NUTS2</t>
  </si>
  <si>
    <t>UKC1</t>
  </si>
  <si>
    <t>Tees Valley and Durham</t>
  </si>
  <si>
    <t>NUTS3</t>
  </si>
  <si>
    <t>UKC11</t>
  </si>
  <si>
    <t>Hartlepool and Stockton-on-Tees</t>
  </si>
  <si>
    <t>UKC12</t>
  </si>
  <si>
    <t>South Teesside</t>
  </si>
  <si>
    <t>UKC13</t>
  </si>
  <si>
    <t>UKC14</t>
  </si>
  <si>
    <t>Durham CC</t>
  </si>
  <si>
    <t>UKC2</t>
  </si>
  <si>
    <t>Northumberland and Tyne and Wear</t>
  </si>
  <si>
    <t>UKC21</t>
  </si>
  <si>
    <t>UKC22</t>
  </si>
  <si>
    <t>Tyneside</t>
  </si>
  <si>
    <t>UKC23</t>
  </si>
  <si>
    <t>UKD</t>
  </si>
  <si>
    <t>UKD1</t>
  </si>
  <si>
    <t>UKD11</t>
  </si>
  <si>
    <t>West Cumbria</t>
  </si>
  <si>
    <t>UKD12</t>
  </si>
  <si>
    <t>East Cumbria</t>
  </si>
  <si>
    <t>UKD3</t>
  </si>
  <si>
    <t>UKD33</t>
  </si>
  <si>
    <t>UKD34</t>
  </si>
  <si>
    <t>Greater Manchester South West</t>
  </si>
  <si>
    <t>UKD35</t>
  </si>
  <si>
    <t>Greater Manchester South East</t>
  </si>
  <si>
    <t>UKD36</t>
  </si>
  <si>
    <t>Greater Manchester North West</t>
  </si>
  <si>
    <t>UKD37</t>
  </si>
  <si>
    <t>Greater Manchester North East</t>
  </si>
  <si>
    <t>UKD4</t>
  </si>
  <si>
    <t>UKD41</t>
  </si>
  <si>
    <t>UKD42</t>
  </si>
  <si>
    <t>UKD44</t>
  </si>
  <si>
    <t>Lancaster and Wyre</t>
  </si>
  <si>
    <t>UKD45</t>
  </si>
  <si>
    <t>Mid Lancashire</t>
  </si>
  <si>
    <t>UKD46</t>
  </si>
  <si>
    <t>East Lancashire</t>
  </si>
  <si>
    <t>UKD47</t>
  </si>
  <si>
    <t>Chorley and West Lancashire</t>
  </si>
  <si>
    <t>UKD6</t>
  </si>
  <si>
    <t>Cheshire</t>
  </si>
  <si>
    <t>UKD61</t>
  </si>
  <si>
    <t>UKD62</t>
  </si>
  <si>
    <t>UKD63</t>
  </si>
  <si>
    <t>UKD7</t>
  </si>
  <si>
    <t>UKD71</t>
  </si>
  <si>
    <t>East Merseyside</t>
  </si>
  <si>
    <t>UKD72</t>
  </si>
  <si>
    <t>UKD73</t>
  </si>
  <si>
    <t>UKD74</t>
  </si>
  <si>
    <t>UKE</t>
  </si>
  <si>
    <t>UKE1</t>
  </si>
  <si>
    <t>East Yorkshire and Northern Lincolnshire</t>
  </si>
  <si>
    <t>UKE11</t>
  </si>
  <si>
    <t>UKE12</t>
  </si>
  <si>
    <t>UKE13</t>
  </si>
  <si>
    <t>North and North East Lincolnshire</t>
  </si>
  <si>
    <t>UKE2</t>
  </si>
  <si>
    <t>UKE21</t>
  </si>
  <si>
    <t>UKE22</t>
  </si>
  <si>
    <t>North Yorkshire CC</t>
  </si>
  <si>
    <t>UKE3</t>
  </si>
  <si>
    <t>UKE31</t>
  </si>
  <si>
    <t>Barnsley, Doncaster and Rotherham</t>
  </si>
  <si>
    <t>UKE32</t>
  </si>
  <si>
    <t>UKE4</t>
  </si>
  <si>
    <t>UKE41</t>
  </si>
  <si>
    <t>UKE42</t>
  </si>
  <si>
    <t>UKE44</t>
  </si>
  <si>
    <t>Calderdale and Kirklees</t>
  </si>
  <si>
    <t>UKE45</t>
  </si>
  <si>
    <t>UKF</t>
  </si>
  <si>
    <t>UKF1</t>
  </si>
  <si>
    <t>Derbyshire and Nottinghamshire</t>
  </si>
  <si>
    <t>UKF11</t>
  </si>
  <si>
    <t>UKF12</t>
  </si>
  <si>
    <t>East Derbyshire</t>
  </si>
  <si>
    <t>UKF13</t>
  </si>
  <si>
    <t>South and West Derbyshire</t>
  </si>
  <si>
    <t>UKF14</t>
  </si>
  <si>
    <t>UKF15</t>
  </si>
  <si>
    <t>North Nottinghamshire</t>
  </si>
  <si>
    <t>UKF16</t>
  </si>
  <si>
    <t>South Nottinghamshire</t>
  </si>
  <si>
    <t>UKF2</t>
  </si>
  <si>
    <t>Leicestershire, Rutland and Northamptonshire</t>
  </si>
  <si>
    <t>UKF21</t>
  </si>
  <si>
    <t>UKF22</t>
  </si>
  <si>
    <t>Leicestershire CC and Rutland</t>
  </si>
  <si>
    <t>UKF24</t>
  </si>
  <si>
    <t>West Northamptonshire</t>
  </si>
  <si>
    <t>UKF25</t>
  </si>
  <si>
    <t>North Northamptonshire</t>
  </si>
  <si>
    <t>UKF3</t>
  </si>
  <si>
    <t>UKF30</t>
  </si>
  <si>
    <t>UKG</t>
  </si>
  <si>
    <t>UKG1</t>
  </si>
  <si>
    <t>Herefordshire, Worcestershire and Warwickshire</t>
  </si>
  <si>
    <t>UKG11</t>
  </si>
  <si>
    <t>UKG12</t>
  </si>
  <si>
    <t>UKG13</t>
  </si>
  <si>
    <t>UKG2</t>
  </si>
  <si>
    <t>Shropshire and Staffordshire</t>
  </si>
  <si>
    <t>UKG21</t>
  </si>
  <si>
    <t>UKG22</t>
  </si>
  <si>
    <t>Shropshire CC</t>
  </si>
  <si>
    <t>UKG23</t>
  </si>
  <si>
    <t>UKG24</t>
  </si>
  <si>
    <t>Staffordshire CC</t>
  </si>
  <si>
    <t>UKG3</t>
  </si>
  <si>
    <t>UKG31</t>
  </si>
  <si>
    <t>UKG32</t>
  </si>
  <si>
    <t>UKG33</t>
  </si>
  <si>
    <t>UKG36</t>
  </si>
  <si>
    <t>UKG37</t>
  </si>
  <si>
    <t>UKG38</t>
  </si>
  <si>
    <t>UKG39</t>
  </si>
  <si>
    <t>UKH</t>
  </si>
  <si>
    <t>UKH1</t>
  </si>
  <si>
    <t>East Anglia</t>
  </si>
  <si>
    <t>UKH11</t>
  </si>
  <si>
    <t>UKH12</t>
  </si>
  <si>
    <t>Cambridgeshire CC</t>
  </si>
  <si>
    <t>UKH14</t>
  </si>
  <si>
    <t>UKH15</t>
  </si>
  <si>
    <t>Norwich and East Norfolk</t>
  </si>
  <si>
    <t>UKH16</t>
  </si>
  <si>
    <t>North and West Norfolk</t>
  </si>
  <si>
    <t>UKH17</t>
  </si>
  <si>
    <t>Breckland and South Norfolk</t>
  </si>
  <si>
    <t>UKH2</t>
  </si>
  <si>
    <t>Bedfordshire and Hertfordshire</t>
  </si>
  <si>
    <t>UKH21</t>
  </si>
  <si>
    <t>UKH23</t>
  </si>
  <si>
    <t>UKH24</t>
  </si>
  <si>
    <t>UKH25</t>
  </si>
  <si>
    <t>UKH3</t>
  </si>
  <si>
    <t>UKH31</t>
  </si>
  <si>
    <t>UKH32</t>
  </si>
  <si>
    <t>UKH34</t>
  </si>
  <si>
    <t>Essex Haven Gateway</t>
  </si>
  <si>
    <t>UKH35</t>
  </si>
  <si>
    <t>West Essex</t>
  </si>
  <si>
    <t>UKH36</t>
  </si>
  <si>
    <t>Heart of Essex</t>
  </si>
  <si>
    <t>UKH37</t>
  </si>
  <si>
    <t>Essex Thames Gateway</t>
  </si>
  <si>
    <t>UKI</t>
  </si>
  <si>
    <t>UKI3</t>
  </si>
  <si>
    <t>Inner London - West</t>
  </si>
  <si>
    <t>UKI31</t>
  </si>
  <si>
    <t>Camden and City of London</t>
  </si>
  <si>
    <t>UKI32</t>
  </si>
  <si>
    <t>UKI33</t>
  </si>
  <si>
    <t>Kensington &amp; Chelsea and Hammersmith &amp; Fulham</t>
  </si>
  <si>
    <t>UKI34</t>
  </si>
  <si>
    <t>UKI4</t>
  </si>
  <si>
    <t>Inner London - East</t>
  </si>
  <si>
    <t>UKI41</t>
  </si>
  <si>
    <t>Hackney and Newham</t>
  </si>
  <si>
    <t>UKI42</t>
  </si>
  <si>
    <t>UKI43</t>
  </si>
  <si>
    <t>Haringey and Islington</t>
  </si>
  <si>
    <t>UKI44</t>
  </si>
  <si>
    <t>Lewisham and Southwark</t>
  </si>
  <si>
    <t>UKI45</t>
  </si>
  <si>
    <t>UKI5</t>
  </si>
  <si>
    <t>Outer London - East and North East</t>
  </si>
  <si>
    <t>UKI51</t>
  </si>
  <si>
    <t>Bexley and Greenwich</t>
  </si>
  <si>
    <t>UKI52</t>
  </si>
  <si>
    <t>Barking &amp; Dagenham and Havering</t>
  </si>
  <si>
    <t>UKI53</t>
  </si>
  <si>
    <t>Redbridge and Waltham Forest</t>
  </si>
  <si>
    <t>UKI54</t>
  </si>
  <si>
    <t>UKI6</t>
  </si>
  <si>
    <t>Outer London - South</t>
  </si>
  <si>
    <t>UKI61</t>
  </si>
  <si>
    <t>UKI62</t>
  </si>
  <si>
    <t>UKI63</t>
  </si>
  <si>
    <t>Merton, Kingston upon Thames and Sutton</t>
  </si>
  <si>
    <t>UKI7</t>
  </si>
  <si>
    <t>Outer London - West and North West</t>
  </si>
  <si>
    <t>UKI71</t>
  </si>
  <si>
    <t>UKI72</t>
  </si>
  <si>
    <t>UKI73</t>
  </si>
  <si>
    <t>UKI74</t>
  </si>
  <si>
    <t>Harrow and Hillingdon</t>
  </si>
  <si>
    <t>UKI75</t>
  </si>
  <si>
    <t>Hounslow and Richmond upon Thames</t>
  </si>
  <si>
    <t>UKJ</t>
  </si>
  <si>
    <t>UKJ1</t>
  </si>
  <si>
    <t>Berkshire, Buckinghamshire and Oxfordshire</t>
  </si>
  <si>
    <t>UKJ11</t>
  </si>
  <si>
    <t>Berkshire</t>
  </si>
  <si>
    <t>UKJ12</t>
  </si>
  <si>
    <t>UKJ13</t>
  </si>
  <si>
    <t>Buckinghamshire CC</t>
  </si>
  <si>
    <t>UKJ14</t>
  </si>
  <si>
    <t>UKJ2</t>
  </si>
  <si>
    <t>Surrey, East and West Sussex</t>
  </si>
  <si>
    <t>UKJ21</t>
  </si>
  <si>
    <t>UKJ22</t>
  </si>
  <si>
    <t>East Sussex CC</t>
  </si>
  <si>
    <t>UKJ25</t>
  </si>
  <si>
    <t>West Surrey</t>
  </si>
  <si>
    <t>UKJ26</t>
  </si>
  <si>
    <t>East Surrey</t>
  </si>
  <si>
    <t>UKJ27</t>
  </si>
  <si>
    <t>West Sussex (South West)</t>
  </si>
  <si>
    <t>UKJ28</t>
  </si>
  <si>
    <t>West Sussex (North East)</t>
  </si>
  <si>
    <t>UKJ3</t>
  </si>
  <si>
    <t>Hampshire and Isle of Wight</t>
  </si>
  <si>
    <t>UKJ31</t>
  </si>
  <si>
    <t>UKJ32</t>
  </si>
  <si>
    <t>UKJ34</t>
  </si>
  <si>
    <t>UKJ35</t>
  </si>
  <si>
    <t>South Hampshire</t>
  </si>
  <si>
    <t>UKJ36</t>
  </si>
  <si>
    <t>Central Hampshire</t>
  </si>
  <si>
    <t>UKJ37</t>
  </si>
  <si>
    <t>North Hampshire</t>
  </si>
  <si>
    <t>UKJ4</t>
  </si>
  <si>
    <t>UKJ41</t>
  </si>
  <si>
    <t>UKJ43</t>
  </si>
  <si>
    <t>Kent Thames Gateway</t>
  </si>
  <si>
    <t>UKJ44</t>
  </si>
  <si>
    <t>East Kent</t>
  </si>
  <si>
    <t>UKJ45</t>
  </si>
  <si>
    <t>Mid Kent</t>
  </si>
  <si>
    <t>UKJ46</t>
  </si>
  <si>
    <t>West Kent</t>
  </si>
  <si>
    <t>UKK</t>
  </si>
  <si>
    <t>UKK1</t>
  </si>
  <si>
    <t>Gloucestershire, Wiltshire and Bath/Bristol area</t>
  </si>
  <si>
    <t>UKK11</t>
  </si>
  <si>
    <t>Bristol, City of</t>
  </si>
  <si>
    <t>UKK12</t>
  </si>
  <si>
    <t>Bath and North East Somerset, North Somerset and South Gloucestershire</t>
  </si>
  <si>
    <t>UKK13</t>
  </si>
  <si>
    <t>UKK14</t>
  </si>
  <si>
    <t>UKK15</t>
  </si>
  <si>
    <t>UKK2</t>
  </si>
  <si>
    <t>Dorset and Somerset</t>
  </si>
  <si>
    <t>UKK21</t>
  </si>
  <si>
    <t>Bournemouth and Poole</t>
  </si>
  <si>
    <t>UKK22</t>
  </si>
  <si>
    <t>Dorset CC</t>
  </si>
  <si>
    <t>UKK23</t>
  </si>
  <si>
    <t>UKK3</t>
  </si>
  <si>
    <t>UKK30</t>
  </si>
  <si>
    <t>UKK4</t>
  </si>
  <si>
    <t>UKK41</t>
  </si>
  <si>
    <t>UKK42</t>
  </si>
  <si>
    <t>UKK43</t>
  </si>
  <si>
    <t>Devon CC</t>
  </si>
  <si>
    <t>UKL</t>
  </si>
  <si>
    <t>UKL1</t>
  </si>
  <si>
    <t>West Wales and The Valleys</t>
  </si>
  <si>
    <t>UKL11</t>
  </si>
  <si>
    <t>UKL12</t>
  </si>
  <si>
    <t>UKL13</t>
  </si>
  <si>
    <t>Conwy and Denbighshire</t>
  </si>
  <si>
    <t>UKL14</t>
  </si>
  <si>
    <t>South West Wales</t>
  </si>
  <si>
    <t>UKL15</t>
  </si>
  <si>
    <t>Central Valleys</t>
  </si>
  <si>
    <t>UKL16</t>
  </si>
  <si>
    <t>Gwent Valleys</t>
  </si>
  <si>
    <t>UKL17</t>
  </si>
  <si>
    <t>Bridgend and Neath Port Talbot</t>
  </si>
  <si>
    <t>UKL18</t>
  </si>
  <si>
    <t>UKL2</t>
  </si>
  <si>
    <t>East Wales</t>
  </si>
  <si>
    <t>UKL21</t>
  </si>
  <si>
    <t>Monmouthshire and Newport</t>
  </si>
  <si>
    <t>UKL22</t>
  </si>
  <si>
    <t>Cardiff and Vale of Glamorgan</t>
  </si>
  <si>
    <t>UKL23</t>
  </si>
  <si>
    <t>Flintshire and Wrexham</t>
  </si>
  <si>
    <t>UKL24</t>
  </si>
  <si>
    <t>UKM</t>
  </si>
  <si>
    <t>UKM5</t>
  </si>
  <si>
    <t>North Eastern Scotland</t>
  </si>
  <si>
    <t>UKM50</t>
  </si>
  <si>
    <t>Aberdeen City and Aberdeenshire</t>
  </si>
  <si>
    <t>UKM6</t>
  </si>
  <si>
    <t>Highlands and Islands</t>
  </si>
  <si>
    <t>UKM61</t>
  </si>
  <si>
    <t>Caithness and Sutherland and Ross and Cromarty</t>
  </si>
  <si>
    <t>UKM62</t>
  </si>
  <si>
    <t>Inverness and Nairn and Moray, Badenoch and Strathspey</t>
  </si>
  <si>
    <t>UKM63</t>
  </si>
  <si>
    <t>Lochaber, Skye and Lochalsh, Arran and Cumbrae and Argyll and Bute</t>
  </si>
  <si>
    <t>UKM64</t>
  </si>
  <si>
    <t>UKM65</t>
  </si>
  <si>
    <t>UKM66</t>
  </si>
  <si>
    <t>UKM7</t>
  </si>
  <si>
    <t>Eastern Scotland</t>
  </si>
  <si>
    <t>UKM71</t>
  </si>
  <si>
    <t>Angus and Dundee City</t>
  </si>
  <si>
    <t>UKM72</t>
  </si>
  <si>
    <t>Clackmannanshire and Fife</t>
  </si>
  <si>
    <t>UKM73</t>
  </si>
  <si>
    <t>East Lothian and Midlothian</t>
  </si>
  <si>
    <t>UKM75</t>
  </si>
  <si>
    <t>UKM76</t>
  </si>
  <si>
    <t>UKM77</t>
  </si>
  <si>
    <t>Perth and Kinross and Stirling</t>
  </si>
  <si>
    <t>UKM78</t>
  </si>
  <si>
    <t>UKM8</t>
  </si>
  <si>
    <t>West Central Scotland</t>
  </si>
  <si>
    <t>UKM81</t>
  </si>
  <si>
    <t>East Dunbartonshire, West Dunbartonshire and Helensburgh and Lomond</t>
  </si>
  <si>
    <t>UKM82</t>
  </si>
  <si>
    <t>Glasgow City</t>
  </si>
  <si>
    <t>UKM83</t>
  </si>
  <si>
    <t>Inverclyde, East Renfrewshire and Renfrewshire</t>
  </si>
  <si>
    <t>UKM84</t>
  </si>
  <si>
    <t>UKM9</t>
  </si>
  <si>
    <t>Southern Scotland</t>
  </si>
  <si>
    <t>UKM91</t>
  </si>
  <si>
    <t>UKM92</t>
  </si>
  <si>
    <t>UKM93</t>
  </si>
  <si>
    <t>East Ayrshire and North Ayrshire mainland</t>
  </si>
  <si>
    <t>UKM94</t>
  </si>
  <si>
    <t>UKM95</t>
  </si>
  <si>
    <t>UKN</t>
  </si>
  <si>
    <t>UKN0</t>
  </si>
  <si>
    <t>Note 1: Data are nominal; ie, data are not adjusted for inflation.</t>
  </si>
  <si>
    <t>Note 2: The GVA for Extra-Regio comprises compensation of employees and gross operating surplus which cannot be assigned to regions.</t>
  </si>
  <si>
    <t>Note 3: GVA per hour worked NUTS 3 data for Northern Ireland are not available.</t>
  </si>
  <si>
    <t>Source: Office for National Statistics</t>
  </si>
  <si>
    <t>LAD13CD</t>
  </si>
  <si>
    <t>LAD13CDO</t>
  </si>
  <si>
    <t>LAD13NM</t>
  </si>
  <si>
    <t>NUTS315CD</t>
  </si>
  <si>
    <t>NUTS315NM</t>
  </si>
  <si>
    <t>NUTS215CD</t>
  </si>
  <si>
    <t>NUTS215NM</t>
  </si>
  <si>
    <t>NUT115CD</t>
  </si>
  <si>
    <t>NUTS115NM</t>
  </si>
  <si>
    <t>FID</t>
  </si>
  <si>
    <t>00EB</t>
  </si>
  <si>
    <t>North East (England)</t>
  </si>
  <si>
    <t>34UG</t>
  </si>
  <si>
    <t>East Midlands (England)</t>
  </si>
  <si>
    <t>00AZ</t>
  </si>
  <si>
    <t>00CB</t>
  </si>
  <si>
    <t>North West (England)</t>
  </si>
  <si>
    <t>43UM</t>
  </si>
  <si>
    <t>South East (England)</t>
  </si>
  <si>
    <t>00EF</t>
  </si>
  <si>
    <t>00EC</t>
  </si>
  <si>
    <t>34UB</t>
  </si>
  <si>
    <t>00BE</t>
  </si>
  <si>
    <t>43UC</t>
  </si>
  <si>
    <t>00EE</t>
  </si>
  <si>
    <t>34UD</t>
  </si>
  <si>
    <t>00FA</t>
  </si>
  <si>
    <t>00AY</t>
  </si>
  <si>
    <t>43UE</t>
  </si>
  <si>
    <t>00EH</t>
  </si>
  <si>
    <t>34UE</t>
  </si>
  <si>
    <t>00FB</t>
  </si>
  <si>
    <t>00AD</t>
  </si>
  <si>
    <t>43UF</t>
  </si>
  <si>
    <t>00EJ</t>
  </si>
  <si>
    <t>34UH</t>
  </si>
  <si>
    <t>00FC</t>
  </si>
  <si>
    <t>00AL</t>
  </si>
  <si>
    <t>43UK</t>
  </si>
  <si>
    <t>00EM</t>
  </si>
  <si>
    <t>32UB</t>
  </si>
  <si>
    <t>00FD</t>
  </si>
  <si>
    <t>00AB</t>
  </si>
  <si>
    <t>00CH</t>
  </si>
  <si>
    <t>45UB</t>
  </si>
  <si>
    <t>32UC</t>
  </si>
  <si>
    <t>00FF</t>
  </si>
  <si>
    <t>00AR</t>
  </si>
  <si>
    <t>00CJ</t>
  </si>
  <si>
    <t>45UC</t>
  </si>
  <si>
    <t>32UD</t>
  </si>
  <si>
    <t>32UE</t>
  </si>
  <si>
    <t>32UF</t>
  </si>
  <si>
    <t>32UG</t>
  </si>
  <si>
    <t>32UH</t>
  </si>
  <si>
    <t>00GA</t>
  </si>
  <si>
    <t>West Midlands (England)</t>
  </si>
  <si>
    <t>47UB</t>
  </si>
  <si>
    <t>47UC</t>
  </si>
  <si>
    <t>47UD</t>
  </si>
  <si>
    <t>47UE</t>
  </si>
  <si>
    <t>47UF</t>
  </si>
  <si>
    <t>47UG</t>
  </si>
  <si>
    <t>44UB</t>
  </si>
  <si>
    <t>44UC</t>
  </si>
  <si>
    <t>44UD</t>
  </si>
  <si>
    <t>44UE</t>
  </si>
  <si>
    <t>44UF</t>
  </si>
  <si>
    <t>00GF</t>
  </si>
  <si>
    <t>00GG</t>
  </si>
  <si>
    <t>00GL</t>
  </si>
  <si>
    <t>41UB</t>
  </si>
  <si>
    <t>41UC</t>
  </si>
  <si>
    <t>41UD</t>
  </si>
  <si>
    <t>41UE</t>
  </si>
  <si>
    <t>41UF</t>
  </si>
  <si>
    <t>41UG</t>
  </si>
  <si>
    <t>41UH</t>
  </si>
  <si>
    <t>41UK</t>
  </si>
  <si>
    <t>00CN</t>
  </si>
  <si>
    <t>00CT</t>
  </si>
  <si>
    <t>00CQ</t>
  </si>
  <si>
    <t>00CR</t>
  </si>
  <si>
    <t>00CS</t>
  </si>
  <si>
    <t>00CU</t>
  </si>
  <si>
    <t>00CW</t>
  </si>
  <si>
    <t>00JA</t>
  </si>
  <si>
    <t>12UB</t>
  </si>
  <si>
    <t>12UC</t>
  </si>
  <si>
    <t>12UD</t>
  </si>
  <si>
    <t>12UE</t>
  </si>
  <si>
    <t>12UG</t>
  </si>
  <si>
    <t>42UB</t>
  </si>
  <si>
    <t>42UC</t>
  </si>
  <si>
    <t>00HY</t>
  </si>
  <si>
    <t>South West (England)</t>
  </si>
  <si>
    <t>00BC</t>
  </si>
  <si>
    <t>00HN</t>
  </si>
  <si>
    <t>45UD</t>
  </si>
  <si>
    <t>00CK</t>
  </si>
  <si>
    <t>00BH</t>
  </si>
  <si>
    <t>00HP</t>
  </si>
  <si>
    <t>19UC</t>
  </si>
  <si>
    <t>00CL</t>
  </si>
  <si>
    <t>36UB</t>
  </si>
  <si>
    <t>45UH</t>
  </si>
  <si>
    <t>19UD</t>
  </si>
  <si>
    <t>00AK</t>
  </si>
  <si>
    <t>00CM</t>
  </si>
  <si>
    <t>36UC</t>
  </si>
  <si>
    <t>45UE</t>
  </si>
  <si>
    <t>19UE</t>
  </si>
  <si>
    <t>00AF</t>
  </si>
  <si>
    <t>16UB</t>
  </si>
  <si>
    <t>36UD</t>
  </si>
  <si>
    <t>45UF</t>
  </si>
  <si>
    <t>19UG</t>
  </si>
  <si>
    <t>00AH</t>
  </si>
  <si>
    <t>16UC</t>
  </si>
  <si>
    <t>36UE</t>
  </si>
  <si>
    <t>45UG</t>
  </si>
  <si>
    <t>19UH</t>
  </si>
  <si>
    <t>00AX</t>
  </si>
  <si>
    <t>00QF</t>
  </si>
  <si>
    <t>UKM22</t>
  </si>
  <si>
    <t>UKM2</t>
  </si>
  <si>
    <t>16UE</t>
  </si>
  <si>
    <t>16UD</t>
  </si>
  <si>
    <t>16UF</t>
  </si>
  <si>
    <t>16UG</t>
  </si>
  <si>
    <t>00BN</t>
  </si>
  <si>
    <t>00BR</t>
  </si>
  <si>
    <t>00BU</t>
  </si>
  <si>
    <t>00BS</t>
  </si>
  <si>
    <t>00BT</t>
  </si>
  <si>
    <t>00BL</t>
  </si>
  <si>
    <t>00BW</t>
  </si>
  <si>
    <t>00BM</t>
  </si>
  <si>
    <t>00BP</t>
  </si>
  <si>
    <t>00BQ</t>
  </si>
  <si>
    <t>00EX</t>
  </si>
  <si>
    <t>00EY</t>
  </si>
  <si>
    <t>30UH</t>
  </si>
  <si>
    <t>30UQ</t>
  </si>
  <si>
    <t>30UF</t>
  </si>
  <si>
    <t>30UK</t>
  </si>
  <si>
    <t>30UL</t>
  </si>
  <si>
    <t>30UN</t>
  </si>
  <si>
    <t>30UD</t>
  </si>
  <si>
    <t>30UG</t>
  </si>
  <si>
    <t>30UJ</t>
  </si>
  <si>
    <t>30UM</t>
  </si>
  <si>
    <t>30UE</t>
  </si>
  <si>
    <t>30UP</t>
  </si>
  <si>
    <t>00EU</t>
  </si>
  <si>
    <t>00EQ</t>
  </si>
  <si>
    <t>00EW</t>
  </si>
  <si>
    <t>00BX</t>
  </si>
  <si>
    <t>00BZ</t>
  </si>
  <si>
    <t>00ET</t>
  </si>
  <si>
    <t>00BY</t>
  </si>
  <si>
    <t>00CA</t>
  </si>
  <si>
    <t>S12000015</t>
  </si>
  <si>
    <t>00QR</t>
  </si>
  <si>
    <t>00MR</t>
  </si>
  <si>
    <t>00BA</t>
  </si>
  <si>
    <t>19UJ</t>
  </si>
  <si>
    <t>36UF</t>
  </si>
  <si>
    <t>00MS</t>
  </si>
  <si>
    <t>00BF</t>
  </si>
  <si>
    <t>00QM</t>
  </si>
  <si>
    <t>UKM23</t>
  </si>
  <si>
    <t>36UG</t>
  </si>
  <si>
    <t>40UB</t>
  </si>
  <si>
    <t>00MW</t>
  </si>
  <si>
    <t>00AC</t>
  </si>
  <si>
    <t>00QW</t>
  </si>
  <si>
    <t>36UH</t>
  </si>
  <si>
    <t>40UC</t>
  </si>
  <si>
    <t>24UD</t>
  </si>
  <si>
    <t>00AE</t>
  </si>
  <si>
    <t>00QE</t>
  </si>
  <si>
    <t>UKM24</t>
  </si>
  <si>
    <t>00CC</t>
  </si>
  <si>
    <t>40UD</t>
  </si>
  <si>
    <t>24UE</t>
  </si>
  <si>
    <t>00AJ</t>
  </si>
  <si>
    <t>00QP</t>
  </si>
  <si>
    <t>UKM25</t>
  </si>
  <si>
    <t>Edinburgh, City of</t>
  </si>
  <si>
    <t>00QQ</t>
  </si>
  <si>
    <t>UKM26</t>
  </si>
  <si>
    <t>S12000024</t>
  </si>
  <si>
    <t>00RB</t>
  </si>
  <si>
    <t>UKM27</t>
  </si>
  <si>
    <t>Perth &amp; Kinross and Stirling</t>
  </si>
  <si>
    <t>00RG</t>
  </si>
  <si>
    <t>00RH</t>
  </si>
  <si>
    <t>UKM28</t>
  </si>
  <si>
    <t>00QD</t>
  </si>
  <si>
    <t>UKM31</t>
  </si>
  <si>
    <t>East Dunbartonshire, West Dunbartonshire and Helensburgh &amp; Lomond</t>
  </si>
  <si>
    <t>UKM3</t>
  </si>
  <si>
    <t>South Western Scotland</t>
  </si>
  <si>
    <t>00QG</t>
  </si>
  <si>
    <t>00QL</t>
  </si>
  <si>
    <t>00QH</t>
  </si>
  <si>
    <t>UKM32</t>
  </si>
  <si>
    <t>00QK</t>
  </si>
  <si>
    <t>UKM33</t>
  </si>
  <si>
    <t>00QY</t>
  </si>
  <si>
    <t>S12000046</t>
  </si>
  <si>
    <t>00QS</t>
  </si>
  <si>
    <t>UKM34</t>
  </si>
  <si>
    <t>00QN</t>
  </si>
  <si>
    <t>UKM35</t>
  </si>
  <si>
    <t>00QU</t>
  </si>
  <si>
    <t>00RC</t>
  </si>
  <si>
    <t>S12000044</t>
  </si>
  <si>
    <t>00QZ</t>
  </si>
  <si>
    <t>UKM36</t>
  </si>
  <si>
    <t>00RE</t>
  </si>
  <si>
    <t>UKM37</t>
  </si>
  <si>
    <t>00RF</t>
  </si>
  <si>
    <t>UKM38</t>
  </si>
  <si>
    <t>00QA</t>
  </si>
  <si>
    <t>Aberdeen City</t>
  </si>
  <si>
    <t>00QB</t>
  </si>
  <si>
    <t>00QT</t>
  </si>
  <si>
    <t>Caithness &amp; Sutherland and Ross &amp; Cromarty</t>
  </si>
  <si>
    <t>Inverness &amp; Nairn and Moray, Badenoch &amp; Strathspey</t>
  </si>
  <si>
    <t>00QX</t>
  </si>
  <si>
    <t>Lochaber, Skye &amp; Lochalsh, Arran &amp; Cumbrae and Argyll &amp; Bute</t>
  </si>
  <si>
    <t>00RJ</t>
  </si>
  <si>
    <t>Eilean Siar</t>
  </si>
  <si>
    <t>Eilean Siar (Western Isles)</t>
  </si>
  <si>
    <t>00RA</t>
  </si>
  <si>
    <t>00RD</t>
  </si>
  <si>
    <t>95Z</t>
  </si>
  <si>
    <t>UKN01</t>
  </si>
  <si>
    <t>95S</t>
  </si>
  <si>
    <t>Lisburn</t>
  </si>
  <si>
    <t>UKN02</t>
  </si>
  <si>
    <t>Outer Belfast</t>
  </si>
  <si>
    <t>95U</t>
  </si>
  <si>
    <t>Newtownabbey</t>
  </si>
  <si>
    <t>95V</t>
  </si>
  <si>
    <t>Carrickfergus</t>
  </si>
  <si>
    <t>95W</t>
  </si>
  <si>
    <t>North Down</t>
  </si>
  <si>
    <t>95Y</t>
  </si>
  <si>
    <t>Castlereagh</t>
  </si>
  <si>
    <t>95F</t>
  </si>
  <si>
    <t>Larne</t>
  </si>
  <si>
    <t>UKN03</t>
  </si>
  <si>
    <t>East of Northern Ireland</t>
  </si>
  <si>
    <t>95G</t>
  </si>
  <si>
    <t>Ballymena</t>
  </si>
  <si>
    <t>95N</t>
  </si>
  <si>
    <t>Craigavon</t>
  </si>
  <si>
    <t>95Q</t>
  </si>
  <si>
    <t>Banbridge</t>
  </si>
  <si>
    <t>95R</t>
  </si>
  <si>
    <t>Down</t>
  </si>
  <si>
    <t>95T</t>
  </si>
  <si>
    <t>Antrim</t>
  </si>
  <si>
    <t>95X</t>
  </si>
  <si>
    <t>Ards</t>
  </si>
  <si>
    <t>95A</t>
  </si>
  <si>
    <t>Derry</t>
  </si>
  <si>
    <t>UKN04</t>
  </si>
  <si>
    <t>North of Northern Ireland</t>
  </si>
  <si>
    <t>95B</t>
  </si>
  <si>
    <t>Limavady</t>
  </si>
  <si>
    <t>95C</t>
  </si>
  <si>
    <t>Coleraine</t>
  </si>
  <si>
    <t>42UD</t>
  </si>
  <si>
    <t>40UE</t>
  </si>
  <si>
    <t>42UE</t>
  </si>
  <si>
    <t>40UF</t>
  </si>
  <si>
    <t>24UF</t>
  </si>
  <si>
    <t>00AQ</t>
  </si>
  <si>
    <t>00HE</t>
  </si>
  <si>
    <t>42UF</t>
  </si>
  <si>
    <t>00AS</t>
  </si>
  <si>
    <t>00HF</t>
  </si>
  <si>
    <t>00CE</t>
  </si>
  <si>
    <t>00AT</t>
  </si>
  <si>
    <t>42UG</t>
  </si>
  <si>
    <t>00HG</t>
  </si>
  <si>
    <t>00CF</t>
  </si>
  <si>
    <t>00BD</t>
  </si>
  <si>
    <t>42UH</t>
  </si>
  <si>
    <t>00HH</t>
  </si>
  <si>
    <t>00CG</t>
  </si>
  <si>
    <t>00MA</t>
  </si>
  <si>
    <t>33UC</t>
  </si>
  <si>
    <t>18UB</t>
  </si>
  <si>
    <t>00CX</t>
  </si>
  <si>
    <t>00MB</t>
  </si>
  <si>
    <t>33UD</t>
  </si>
  <si>
    <t>18UC</t>
  </si>
  <si>
    <t>00DA</t>
  </si>
  <si>
    <t>00MC</t>
  </si>
  <si>
    <t>33UG</t>
  </si>
  <si>
    <t>18UD</t>
  </si>
  <si>
    <t>18UE</t>
  </si>
  <si>
    <t>18UG</t>
  </si>
  <si>
    <t>18UH</t>
  </si>
  <si>
    <t>18UK</t>
  </si>
  <si>
    <t>18UL</t>
  </si>
  <si>
    <t>00NA</t>
  </si>
  <si>
    <t>00NC</t>
  </si>
  <si>
    <t>00NE</t>
  </si>
  <si>
    <t>00NG</t>
  </si>
  <si>
    <t>00NQ</t>
  </si>
  <si>
    <t>00NS</t>
  </si>
  <si>
    <t>00NU</t>
  </si>
  <si>
    <t>00PF</t>
  </si>
  <si>
    <t>00PH</t>
  </si>
  <si>
    <t>00PK</t>
  </si>
  <si>
    <t>00PL</t>
  </si>
  <si>
    <t>00PM</t>
  </si>
  <si>
    <t>00NZ</t>
  </si>
  <si>
    <t>00PB</t>
  </si>
  <si>
    <t>00NX</t>
  </si>
  <si>
    <t>00PP</t>
  </si>
  <si>
    <t>00PR</t>
  </si>
  <si>
    <t>00PD</t>
  </si>
  <si>
    <t>00PT</t>
  </si>
  <si>
    <t>00NJ</t>
  </si>
  <si>
    <t>00NL</t>
  </si>
  <si>
    <t>00NN</t>
  </si>
  <si>
    <t>00QC</t>
  </si>
  <si>
    <t>UKM21</t>
  </si>
  <si>
    <t>00QJ</t>
  </si>
  <si>
    <t>Dundee City</t>
  </si>
  <si>
    <t>24UH</t>
  </si>
  <si>
    <t>00CY</t>
  </si>
  <si>
    <t>24UC</t>
  </si>
  <si>
    <t>00CZ</t>
  </si>
  <si>
    <t>24UJ</t>
  </si>
  <si>
    <t>00DB</t>
  </si>
  <si>
    <t>33UE</t>
  </si>
  <si>
    <t>24UN</t>
  </si>
  <si>
    <t>00FK</t>
  </si>
  <si>
    <t>17UC</t>
  </si>
  <si>
    <t>17UD</t>
  </si>
  <si>
    <t>17UJ</t>
  </si>
  <si>
    <t>17UB</t>
  </si>
  <si>
    <t>17UF</t>
  </si>
  <si>
    <t>17UG</t>
  </si>
  <si>
    <t>17UH</t>
  </si>
  <si>
    <t>17UK</t>
  </si>
  <si>
    <t>00FY</t>
  </si>
  <si>
    <t>37UB</t>
  </si>
  <si>
    <t>37UC</t>
  </si>
  <si>
    <t>37UF</t>
  </si>
  <si>
    <t>37UG</t>
  </si>
  <si>
    <t>37UD</t>
  </si>
  <si>
    <t>37UE</t>
  </si>
  <si>
    <t>37UJ</t>
  </si>
  <si>
    <t>00FN</t>
  </si>
  <si>
    <t>00FP</t>
  </si>
  <si>
    <t>31UB</t>
  </si>
  <si>
    <t>31UC</t>
  </si>
  <si>
    <t>31UD</t>
  </si>
  <si>
    <t>31UE</t>
  </si>
  <si>
    <t>31UG</t>
  </si>
  <si>
    <t>31UH</t>
  </si>
  <si>
    <t>31UJ</t>
  </si>
  <si>
    <t>34UC</t>
  </si>
  <si>
    <t>34UF</t>
  </si>
  <si>
    <t>00MD</t>
  </si>
  <si>
    <t>24UP</t>
  </si>
  <si>
    <t>33UF</t>
  </si>
  <si>
    <t>00ME</t>
  </si>
  <si>
    <t>24UB</t>
  </si>
  <si>
    <t>33UB</t>
  </si>
  <si>
    <t>00MF</t>
  </si>
  <si>
    <t>24UG</t>
  </si>
  <si>
    <t>33UH</t>
  </si>
  <si>
    <t>00MG</t>
  </si>
  <si>
    <t>24UL</t>
  </si>
  <si>
    <t>00KA</t>
  </si>
  <si>
    <t>11UB</t>
  </si>
  <si>
    <t>00LC</t>
  </si>
  <si>
    <t>26UB</t>
  </si>
  <si>
    <t>11UC</t>
  </si>
  <si>
    <t>29UD</t>
  </si>
  <si>
    <t>26UC</t>
  </si>
  <si>
    <t>11UE</t>
  </si>
  <si>
    <t>11UF</t>
  </si>
  <si>
    <t>38UB</t>
  </si>
  <si>
    <t>38UC</t>
  </si>
  <si>
    <t>38UD</t>
  </si>
  <si>
    <t>38UE</t>
  </si>
  <si>
    <t>38UF</t>
  </si>
  <si>
    <t>00ML</t>
  </si>
  <si>
    <t>21UC</t>
  </si>
  <si>
    <t>21UD</t>
  </si>
  <si>
    <t>21UF</t>
  </si>
  <si>
    <t>21UG</t>
  </si>
  <si>
    <t>21UH</t>
  </si>
  <si>
    <t>43UB</t>
  </si>
  <si>
    <t>43UD</t>
  </si>
  <si>
    <t>43UG</t>
  </si>
  <si>
    <t>43UH</t>
  </si>
  <si>
    <t>43UJ</t>
  </si>
  <si>
    <t>43UL</t>
  </si>
  <si>
    <t>26UD</t>
  </si>
  <si>
    <t>26UE</t>
  </si>
  <si>
    <t>26UF</t>
  </si>
  <si>
    <t>26UG</t>
  </si>
  <si>
    <t>26UH</t>
  </si>
  <si>
    <t>26UJ</t>
  </si>
  <si>
    <t>26UK</t>
  </si>
  <si>
    <t>26UL</t>
  </si>
  <si>
    <t>00KB</t>
  </si>
  <si>
    <t>00KC</t>
  </si>
  <si>
    <t>00KF</t>
  </si>
  <si>
    <t>00KG</t>
  </si>
  <si>
    <t>22UC</t>
  </si>
  <si>
    <t>22UG</t>
  </si>
  <si>
    <t>22UN</t>
  </si>
  <si>
    <t>22UH</t>
  </si>
  <si>
    <t>22UJ</t>
  </si>
  <si>
    <t>22UQ</t>
  </si>
  <si>
    <t>22UD</t>
  </si>
  <si>
    <t>22UF</t>
  </si>
  <si>
    <t>22UK</t>
  </si>
  <si>
    <t>22UB</t>
  </si>
  <si>
    <t>22UE</t>
  </si>
  <si>
    <t>22UL</t>
  </si>
  <si>
    <t>00AA</t>
  </si>
  <si>
    <t>00AG</t>
  </si>
  <si>
    <t>00BK</t>
  </si>
  <si>
    <t>00AN</t>
  </si>
  <si>
    <t>00AW</t>
  </si>
  <si>
    <t>00BJ</t>
  </si>
  <si>
    <t>00AM</t>
  </si>
  <si>
    <t>00BB</t>
  </si>
  <si>
    <t>00BG</t>
  </si>
  <si>
    <t>00AP</t>
  </si>
  <si>
    <t>00AU</t>
  </si>
  <si>
    <t>29UG</t>
  </si>
  <si>
    <t>29UM</t>
  </si>
  <si>
    <t>29UC</t>
  </si>
  <si>
    <t>29UE</t>
  </si>
  <si>
    <t>29UL</t>
  </si>
  <si>
    <t>Shepway</t>
  </si>
  <si>
    <t>29UN</t>
  </si>
  <si>
    <t>29UB</t>
  </si>
  <si>
    <t>29UH</t>
  </si>
  <si>
    <t>29UK</t>
  </si>
  <si>
    <t>29UP</t>
  </si>
  <si>
    <t>29UQ</t>
  </si>
  <si>
    <t>00HB</t>
  </si>
  <si>
    <t>00HA</t>
  </si>
  <si>
    <t>00HC</t>
  </si>
  <si>
    <t>00HD</t>
  </si>
  <si>
    <t>23UB</t>
  </si>
  <si>
    <t>23UC</t>
  </si>
  <si>
    <t>23UD</t>
  </si>
  <si>
    <t>23UE</t>
  </si>
  <si>
    <t>23UF</t>
  </si>
  <si>
    <t>23UG</t>
  </si>
  <si>
    <t>00HX</t>
  </si>
  <si>
    <t>95D</t>
  </si>
  <si>
    <t>Ballymoney</t>
  </si>
  <si>
    <t>95E</t>
  </si>
  <si>
    <t>Moyle</t>
  </si>
  <si>
    <t>95J</t>
  </si>
  <si>
    <t>Strabane</t>
  </si>
  <si>
    <t>95H</t>
  </si>
  <si>
    <t>Magherafelt</t>
  </si>
  <si>
    <t>UKN05</t>
  </si>
  <si>
    <t>West and South of Northern Ireland</t>
  </si>
  <si>
    <t>95I</t>
  </si>
  <si>
    <t>Cookstown</t>
  </si>
  <si>
    <t>95K</t>
  </si>
  <si>
    <t>Omagh</t>
  </si>
  <si>
    <t>95L</t>
  </si>
  <si>
    <t>Fermanagh</t>
  </si>
  <si>
    <t>95M</t>
  </si>
  <si>
    <t>Dungannon</t>
  </si>
  <si>
    <t>95O</t>
  </si>
  <si>
    <t>Armagh</t>
  </si>
  <si>
    <t>95P</t>
  </si>
  <si>
    <t>Newry and Mourne</t>
  </si>
  <si>
    <t>NUTS2 code</t>
  </si>
  <si>
    <t>GVA per hour worked £ (2018)</t>
  </si>
  <si>
    <t>Estimated at NUTS2 level</t>
  </si>
  <si>
    <t>Alternative Region Name</t>
  </si>
  <si>
    <t>King's Lynn &amp; West Norfolk</t>
  </si>
  <si>
    <t>Self and Custom Build additionality guidelines</t>
  </si>
  <si>
    <t>S&amp;CB project and there are several market failures on the site</t>
  </si>
  <si>
    <t>Project accelerates S&amp;CB projects. Passes market failure gateway.</t>
  </si>
  <si>
    <t>S&amp;CB project and market failure on the land so a good proportion of the units would not come forward without this investment</t>
  </si>
  <si>
    <t>Description</t>
  </si>
  <si>
    <t xml:space="preserve">High </t>
  </si>
  <si>
    <t xml:space="preserve">Medium </t>
  </si>
  <si>
    <t>Selected additionality for self and custom build projects</t>
  </si>
  <si>
    <r>
      <rPr>
        <b/>
        <sz val="12"/>
        <color theme="1"/>
        <rFont val="Arial"/>
        <family val="2"/>
      </rPr>
      <t xml:space="preserve">To Use: complete all sections in </t>
    </r>
    <r>
      <rPr>
        <b/>
        <sz val="12"/>
        <color rgb="FFFF0000"/>
        <rFont val="Arial"/>
        <family val="2"/>
      </rPr>
      <t>red</t>
    </r>
    <r>
      <rPr>
        <b/>
        <sz val="12"/>
        <color theme="1"/>
        <rFont val="Arial"/>
        <family val="2"/>
      </rPr>
      <t xml:space="preserve">. </t>
    </r>
    <r>
      <rPr>
        <sz val="12"/>
        <color theme="1"/>
        <rFont val="Arial"/>
        <family val="2"/>
      </rPr>
      <t>The economic benefits are estimated using the residential land value of a typical site in each local authority, and the current use values of agricultural or industrial land. House prices are calculated from the UK house price index.</t>
    </r>
  </si>
  <si>
    <t>The Brownfield Land Release Fund is targeted at unlocking the economic benefits from new housing. We will quantify these economic benefits using land value uplift, which represents the economic benefits of converting land into a more productive use. Land value uplift is calculated by the difference between the value of the land in its new use, minus the value in its previous use.
The Department‘s published land value estimates are used for estimating land value uplift. These are based on Valuation Office Agency data and provide the value of residential, industrial and agricultural land by local authority. These are produced for the specific purpose of economic appraisal and provide a consistent estimate of economic benefits across different areas.
The total land value uplift on a site will provide the gross economic benefit. It will then be necessary to estimate how much of this economic benefit is genuinely additional; that is, how much development would have occurred in the absence of the intervention. Two elements of additionality should be considered:
• Firstly, the deadweight, which in the context of the Land Release Fund will refer to development that would have happened on the site without government intervention. This may, for example, reflect that some portion of a site could be developed without the infrastructure funding. It may also reflect that the infrastructure funding will only accelerate development on a site, in which case the deadweight will be very high. Estimating the proportion of the benefits which are deadweight will be based on the characteristics of the specific site, and will be a judgement that must be made and justified by the local authority that is submitting the bid.
• Secondly, the displacement caused by a site must be considered. This reflects two possibilities; firstly, that bringing forward a new site within a local housing market may crowd out other private sector investment; and secondly, that new sites being unlocked by new infrastructure may prevent other new sites coming forward through the planning system, if a local authority is already meeting its local plan housing requirement. Typically, market displacement will be higher where a local housing market is weak and house prices will be low. Displacement in the planning system will be lower if a local authority is trying to actively increase the amount of land brought forward for housing. The extent of displacement will be judged based on the information provided by the local authority, and data about the local housing market.
Quantifying additionality is not a precise science. Using the factors above, we intend to group bids in approximate additionality categories, based on the values below:</t>
  </si>
  <si>
    <t>Other central government funding required (outside of LRF funding) (£m, nominal terms)</t>
  </si>
  <si>
    <t>Other central government funding required (outside of LRF funding) (£m, real terms)</t>
  </si>
  <si>
    <t>England average GVA per hour worked £ (2018)</t>
  </si>
  <si>
    <t>https://assets.publishing.service.gov.uk/government/uploads/system/uploads/attachment_data/file/576427/161129_Appraisal_Guidance.pdf</t>
  </si>
  <si>
    <t>E06000060</t>
  </si>
  <si>
    <t>Bournemouth, Christchurch and Poole</t>
  </si>
  <si>
    <t>Buckinghamshire Council</t>
  </si>
  <si>
    <t>Brownfield LRF</t>
  </si>
  <si>
    <t>Both Brownfield LRF and Self and Custom Build</t>
  </si>
  <si>
    <t>LAND RELEASE FUND - ECONOMIC CASE 'Technical Annex'</t>
  </si>
  <si>
    <t>This may be higher or lower than the estimated additionality, dependent on local site specific factors.</t>
  </si>
  <si>
    <t>0%-25% (midpoint 12.5%)</t>
  </si>
  <si>
    <t>25%-50% (midpoint 37.5%)</t>
  </si>
  <si>
    <t>50%-75% (midpoint 62.5%)</t>
  </si>
  <si>
    <t>Before non-monetised benefits assessment is considered</t>
  </si>
  <si>
    <t xml:space="preserve">It is recommended to use the midpoint of the additionality estimate unless evidence to suggest otherwise. </t>
  </si>
  <si>
    <t xml:space="preserve">Project details </t>
  </si>
  <si>
    <t>Project Name</t>
  </si>
  <si>
    <t>Please ensure that the project name matches the project name on the Basic Details Form</t>
  </si>
  <si>
    <t>Additionality level required to give BCR above 1</t>
  </si>
  <si>
    <t xml:space="preserve">For self and custom build projects please use the guidelines in the Technical Annex to select the estimated additionality level to use for calculating the benefit cost ratio. </t>
  </si>
  <si>
    <t>BLRF dwellings completed (Homes)</t>
  </si>
  <si>
    <t>SCB dwellings completed (Homes)</t>
  </si>
  <si>
    <t>This is a tool for calculating the approximate economic benefits generated by new housing development. It makes use of broad assumptions, and will not be able to account for site specific characterstics. It will provide an approximate measure of the economic benefits and costs of a project applying for the Land Release Fund. Please note this also does not cover the other main assessment criteria on taking a strategic approach and the delivery of the scheme and homes. Also refer to the prospectus for information on other aspects of the Value for Money assessment such as non-monetised benefits and GVA. 
The detailing and evidencing of market failures is a crucial part of the assessment process. Please provide this information in row 50 and refer to the MHCLG appraisal guidance (link at bottom of the page) for more details.
Further information can be obtained from your local OPE contact.</t>
  </si>
  <si>
    <t xml:space="preserve">Gross housing unlocked by infrastructure (homes) </t>
  </si>
  <si>
    <t>Gross housing unlocked from Brownfield LRF (homes)</t>
  </si>
  <si>
    <t>Gross housing unlocked from Self and Custom Build (homes)</t>
  </si>
  <si>
    <t>The project requires the demolition of a block of 28 flats and over 100 pram sheds and garages. These will require asbestos removal and decontamination. There are disproportionate small-scale infrastructure and highways works required to enable the creation of a new orbital road around the estate.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</si>
</sst>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quot;£&quot;#,##0.00"/>
    <numFmt numFmtId="165" formatCode="&quot;£&quot;#,##0"/>
    <numFmt numFmtId="166" formatCode="_(&quot;£&quot;* #,##0.00_);_(&quot;£&quot;* \(#,##0.00\);_(&quot;£&quot;* &quot;-&quot;??_);_(@_)"/>
    <numFmt numFmtId="167" formatCode="_-&quot;£&quot;* #,##0.00_-;\-&quot;£&quot;* #,##0.00_-;_-&quot;£&quot;* &quot;-&quot;??_-;_-@"/>
    <numFmt numFmtId="168" formatCode="&quot;£&quot;#,##0_);[Red]\(&quot;£&quot;#,##0\)"/>
    <numFmt numFmtId="169" formatCode="_-&quot;£&quot;* #,##0_-;\-&quot;£&quot;* #,##0_-;_-&quot;£&quot;* &quot;-&quot;??_-;_-@"/>
    <numFmt numFmtId="170" formatCode="0.000"/>
    <numFmt numFmtId="171" formatCode="#,##0.00_ ;[Red]\-#,##0.00\ "/>
    <numFmt numFmtId="172" formatCode="#,##0_ ;[Red]\-#,##0\ "/>
    <numFmt numFmtId="173" formatCode="0.0"/>
    <numFmt numFmtId="174" formatCode="0.0%"/>
    <numFmt numFmtId="175" formatCode="_-* #,##0_-;\-* #,##0_-;_-* &quot;-&quot;??_-;_-@_-"/>
    <numFmt numFmtId="176" formatCode="&quot;£&quot;#,##0.0"/>
  </numFmts>
  <fonts count="72" x14ac:knownFonts="1">
    <font>
      <sz val="12"/>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FF0000"/>
      <name val="Arial"/>
      <family val="2"/>
    </font>
    <font>
      <b/>
      <sz val="12"/>
      <color theme="1"/>
      <name val="Arial"/>
      <family val="2"/>
    </font>
    <font>
      <sz val="12"/>
      <color rgb="FFFF0000"/>
      <name val="Arial"/>
      <family val="2"/>
    </font>
    <font>
      <sz val="12"/>
      <color theme="1"/>
      <name val="Calibri"/>
      <family val="2"/>
    </font>
    <font>
      <sz val="10"/>
      <color theme="1"/>
      <name val="Arial"/>
      <family val="2"/>
    </font>
    <font>
      <b/>
      <sz val="10"/>
      <color theme="1"/>
      <name val="Arial"/>
      <family val="2"/>
    </font>
    <font>
      <sz val="12"/>
      <name val="Arial"/>
      <family val="2"/>
    </font>
    <font>
      <sz val="10"/>
      <color rgb="FF0000FF"/>
      <name val="Arial"/>
      <family val="2"/>
    </font>
    <font>
      <b/>
      <sz val="11"/>
      <color theme="1"/>
      <name val="Arial"/>
      <family val="2"/>
    </font>
    <font>
      <b/>
      <sz val="11"/>
      <color rgb="FFFF0000"/>
      <name val="Arial"/>
      <family val="2"/>
    </font>
    <font>
      <sz val="11"/>
      <color theme="1"/>
      <name val="Arial"/>
      <family val="2"/>
    </font>
    <font>
      <sz val="11"/>
      <color rgb="FFFF0000"/>
      <name val="Arial"/>
      <family val="2"/>
    </font>
    <font>
      <b/>
      <sz val="12"/>
      <color theme="1"/>
      <name val="Calibri"/>
      <family val="2"/>
    </font>
    <font>
      <sz val="10"/>
      <color theme="1"/>
      <name val="Times New Roman"/>
      <family val="1"/>
    </font>
    <font>
      <b/>
      <u/>
      <sz val="10"/>
      <color theme="1"/>
      <name val="Times New Roman"/>
      <family val="1"/>
    </font>
    <font>
      <b/>
      <sz val="10"/>
      <color theme="1"/>
      <name val="Times New Roman"/>
      <family val="1"/>
    </font>
    <font>
      <u/>
      <sz val="10"/>
      <color rgb="FF0000FF"/>
      <name val="Times New Roman"/>
      <family val="1"/>
    </font>
    <font>
      <sz val="10"/>
      <color rgb="FF000000"/>
      <name val="Times New Roman"/>
      <family val="1"/>
    </font>
    <font>
      <vertAlign val="superscript"/>
      <sz val="10"/>
      <color theme="1"/>
      <name val="Arial"/>
      <family val="2"/>
    </font>
    <font>
      <sz val="10"/>
      <color rgb="FF1F497D"/>
      <name val="Arial"/>
      <family val="2"/>
    </font>
    <font>
      <sz val="12"/>
      <color rgb="FF7F7F7F"/>
      <name val="Arial"/>
      <family val="2"/>
    </font>
    <font>
      <b/>
      <sz val="16"/>
      <color theme="0"/>
      <name val="Arial"/>
      <family val="2"/>
    </font>
    <font>
      <b/>
      <sz val="12"/>
      <color theme="0"/>
      <name val="Arial"/>
      <family val="2"/>
    </font>
    <font>
      <sz val="12"/>
      <color theme="0"/>
      <name val="Arial"/>
      <family val="2"/>
    </font>
    <font>
      <i/>
      <sz val="10"/>
      <color theme="0"/>
      <name val="Arial"/>
      <family val="2"/>
    </font>
    <font>
      <b/>
      <i/>
      <sz val="10"/>
      <color rgb="FF7F7F7F"/>
      <name val="Arial"/>
      <family val="2"/>
    </font>
    <font>
      <i/>
      <sz val="10"/>
      <color rgb="FF7F7F7F"/>
      <name val="Arial"/>
      <family val="2"/>
    </font>
    <font>
      <i/>
      <sz val="10"/>
      <color theme="1"/>
      <name val="Arial"/>
      <family val="2"/>
    </font>
    <font>
      <i/>
      <sz val="10"/>
      <color rgb="FFFF0000"/>
      <name val="Arial"/>
      <family val="2"/>
    </font>
    <font>
      <b/>
      <i/>
      <sz val="12"/>
      <color theme="1"/>
      <name val="Arial"/>
      <family val="2"/>
    </font>
    <font>
      <i/>
      <sz val="12"/>
      <color theme="1"/>
      <name val="Arial"/>
      <family val="2"/>
    </font>
    <font>
      <i/>
      <sz val="11"/>
      <color theme="1"/>
      <name val="Arial"/>
      <family val="2"/>
    </font>
    <font>
      <u/>
      <sz val="10"/>
      <color rgb="FF0000FF"/>
      <name val="Arial"/>
      <family val="2"/>
    </font>
    <font>
      <b/>
      <sz val="8"/>
      <color theme="1"/>
      <name val="Arial"/>
      <family val="2"/>
    </font>
    <font>
      <sz val="8"/>
      <color theme="1"/>
      <name val="Arial"/>
      <family val="2"/>
    </font>
    <font>
      <vertAlign val="superscript"/>
      <sz val="10"/>
      <name val="Times New Roman"/>
      <family val="1"/>
    </font>
    <font>
      <sz val="12"/>
      <color theme="1"/>
      <name val="Arial"/>
      <family val="2"/>
    </font>
    <font>
      <sz val="12"/>
      <color theme="1"/>
      <name val="Arial"/>
      <family val="2"/>
    </font>
    <font>
      <b/>
      <sz val="12"/>
      <color theme="1"/>
      <name val="Arial"/>
      <family val="2"/>
    </font>
    <font>
      <sz val="8"/>
      <name val="Arial"/>
      <family val="2"/>
    </font>
    <font>
      <sz val="10"/>
      <name val="Arial"/>
      <family val="2"/>
    </font>
    <font>
      <sz val="10"/>
      <name val="Times New Roman"/>
      <family val="1"/>
    </font>
    <font>
      <b/>
      <u/>
      <sz val="10"/>
      <name val="Times New Roman"/>
      <family val="1"/>
    </font>
    <font>
      <sz val="10"/>
      <name val="Arial"/>
      <family val="2"/>
    </font>
    <font>
      <b/>
      <sz val="10"/>
      <name val="Times New Roman"/>
      <family val="1"/>
    </font>
    <font>
      <u/>
      <sz val="10"/>
      <color indexed="12"/>
      <name val="Arial"/>
      <family val="2"/>
    </font>
    <font>
      <u/>
      <sz val="10"/>
      <color indexed="12"/>
      <name val="Times New Roman"/>
      <family val="1"/>
    </font>
    <font>
      <sz val="10"/>
      <color indexed="8"/>
      <name val="Times New Roman"/>
      <family val="1"/>
    </font>
    <font>
      <vertAlign val="superscript"/>
      <sz val="10"/>
      <name val="Arial"/>
      <family val="2"/>
    </font>
    <font>
      <sz val="10"/>
      <color theme="1"/>
      <name val="Calibri"/>
      <family val="2"/>
      <scheme val="minor"/>
    </font>
    <font>
      <u/>
      <sz val="12"/>
      <color theme="10"/>
      <name val="Arial"/>
      <family val="2"/>
    </font>
    <font>
      <u/>
      <sz val="10"/>
      <color theme="10"/>
      <name val="Arial"/>
      <family val="2"/>
    </font>
    <font>
      <b/>
      <sz val="12"/>
      <name val="Arial"/>
      <family val="2"/>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0"/>
      <name val="Calibri"/>
      <family val="2"/>
      <scheme val="minor"/>
    </font>
    <font>
      <sz val="16"/>
      <name val="Calibri"/>
      <family val="2"/>
      <scheme val="minor"/>
    </font>
    <font>
      <sz val="16"/>
      <color theme="1"/>
      <name val="Calibri"/>
      <family val="2"/>
      <scheme val="minor"/>
    </font>
    <font>
      <sz val="14"/>
      <color theme="1"/>
      <name val="Calibri"/>
      <family val="2"/>
      <scheme val="minor"/>
    </font>
    <font>
      <sz val="14"/>
      <name val="Calibri"/>
      <family val="2"/>
      <scheme val="minor"/>
    </font>
    <font>
      <sz val="11"/>
      <name val="Calibri"/>
      <family val="2"/>
      <scheme val="minor"/>
    </font>
    <font>
      <sz val="12"/>
      <name val="Calibri"/>
      <family val="2"/>
    </font>
    <font>
      <i/>
      <sz val="12"/>
      <name val="Arial"/>
      <family val="2"/>
    </font>
  </fonts>
  <fills count="11">
    <fill>
      <patternFill patternType="none"/>
    </fill>
    <fill>
      <patternFill patternType="gray125"/>
    </fill>
    <fill>
      <patternFill patternType="solid">
        <fgColor rgb="FFFFFF00"/>
        <bgColor rgb="FFFFFF00"/>
      </patternFill>
    </fill>
    <fill>
      <patternFill patternType="solid">
        <fgColor rgb="FFA5A5A5"/>
        <bgColor rgb="FFA5A5A5"/>
      </patternFill>
    </fill>
    <fill>
      <patternFill patternType="solid">
        <fgColor rgb="FF31859B"/>
        <bgColor rgb="FF31859B"/>
      </patternFill>
    </fill>
    <fill>
      <patternFill patternType="solid">
        <fgColor rgb="FFFFE599"/>
        <bgColor rgb="FFFFE599"/>
      </patternFill>
    </fill>
    <fill>
      <patternFill patternType="solid">
        <fgColor rgb="FFD8D8D8"/>
        <bgColor rgb="FFD8D8D8"/>
      </patternFill>
    </fill>
    <fill>
      <patternFill patternType="solid">
        <fgColor rgb="FFFFFF00"/>
        <bgColor indexed="64"/>
      </patternFill>
    </fill>
    <fill>
      <patternFill patternType="solid">
        <fgColor rgb="FFA5A5A5"/>
        <bgColor indexed="64"/>
      </patternFill>
    </fill>
    <fill>
      <patternFill patternType="solid">
        <fgColor rgb="FFFFE599"/>
        <bgColor indexed="64"/>
      </patternFill>
    </fill>
    <fill>
      <patternFill patternType="solid">
        <fgColor theme="4" tint="0.59999389629810485"/>
        <bgColor indexed="65"/>
      </patternFill>
    </fill>
  </fills>
  <borders count="79">
    <border>
      <left/>
      <right/>
      <top/>
      <bottom/>
      <diagonal/>
    </border>
    <border>
      <left/>
      <right/>
      <top/>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double">
        <color rgb="FF000000"/>
      </bottom>
      <diagonal/>
    </border>
    <border>
      <left/>
      <right/>
      <top/>
      <bottom style="double">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FF0000"/>
      </left>
      <right style="medium">
        <color rgb="FFFF0000"/>
      </right>
      <top style="medium">
        <color rgb="FFFF0000"/>
      </top>
      <bottom style="medium">
        <color rgb="FFFF0000"/>
      </bottom>
      <diagonal/>
    </border>
    <border>
      <left/>
      <right/>
      <top style="medium">
        <color rgb="FF000000"/>
      </top>
      <bottom style="medium">
        <color rgb="FF000000"/>
      </bottom>
      <diagonal/>
    </border>
    <border>
      <left style="thin">
        <color rgb="FF000000"/>
      </left>
      <right/>
      <top/>
      <bottom/>
      <diagonal/>
    </border>
    <border>
      <left style="thin">
        <color rgb="FF000000"/>
      </left>
      <right/>
      <top/>
      <bottom style="double">
        <color rgb="FF000000"/>
      </bottom>
      <diagonal/>
    </border>
    <border>
      <left/>
      <right/>
      <top/>
      <bottom style="double">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double">
        <color rgb="FF0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style="medium">
        <color rgb="FFCCCCCC"/>
      </left>
      <right style="medium">
        <color rgb="FFCCCCCC"/>
      </right>
      <top style="medium">
        <color rgb="FFCCCCCC"/>
      </top>
      <bottom style="medium">
        <color rgb="FFCCCCCC"/>
      </bottom>
      <diagonal/>
    </border>
  </borders>
  <cellStyleXfs count="10">
    <xf numFmtId="0" fontId="0" fillId="0" borderId="0"/>
    <xf numFmtId="43" fontId="43" fillId="0" borderId="0" applyFont="0" applyFill="0" applyBorder="0" applyAlignment="0" applyProtection="0"/>
    <xf numFmtId="0" fontId="6" fillId="0" borderId="39"/>
    <xf numFmtId="0" fontId="47" fillId="0" borderId="39"/>
    <xf numFmtId="43" fontId="50" fillId="0" borderId="39" applyFont="0" applyFill="0" applyBorder="0" applyAlignment="0" applyProtection="0"/>
    <xf numFmtId="0" fontId="52" fillId="0" borderId="39" applyNumberFormat="0" applyFill="0" applyBorder="0" applyAlignment="0" applyProtection="0">
      <alignment vertical="top"/>
      <protection locked="0"/>
    </xf>
    <xf numFmtId="0" fontId="5" fillId="0" borderId="39"/>
    <xf numFmtId="0" fontId="57" fillId="0" borderId="0" applyNumberFormat="0" applyFill="0" applyBorder="0" applyAlignment="0" applyProtection="0"/>
    <xf numFmtId="0" fontId="4" fillId="0" borderId="39"/>
    <xf numFmtId="0" fontId="4" fillId="10" borderId="39" applyNumberFormat="0" applyBorder="0" applyAlignment="0" applyProtection="0"/>
  </cellStyleXfs>
  <cellXfs count="511">
    <xf numFmtId="0" fontId="0" fillId="0" borderId="0" xfId="0" applyFont="1" applyAlignment="1"/>
    <xf numFmtId="164" fontId="0" fillId="0" borderId="0" xfId="0" applyNumberFormat="1"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8" fillId="0" borderId="0" xfId="0" applyFont="1"/>
    <xf numFmtId="0" fontId="8" fillId="2"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2" xfId="0" applyFont="1" applyBorder="1"/>
    <xf numFmtId="0" fontId="8" fillId="2"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xf numFmtId="0" fontId="10" fillId="0" borderId="0" xfId="0" applyFont="1"/>
    <xf numFmtId="165" fontId="0" fillId="0" borderId="0" xfId="0" applyNumberFormat="1" applyFont="1"/>
    <xf numFmtId="165" fontId="0" fillId="0" borderId="0" xfId="0" applyNumberFormat="1" applyFont="1" applyAlignment="1">
      <alignment horizontal="right"/>
    </xf>
    <xf numFmtId="165" fontId="9" fillId="0" borderId="0" xfId="0" applyNumberFormat="1" applyFont="1"/>
    <xf numFmtId="9" fontId="0" fillId="0" borderId="0" xfId="0" applyNumberFormat="1" applyFont="1" applyAlignment="1">
      <alignment horizontal="right"/>
    </xf>
    <xf numFmtId="0" fontId="0" fillId="0" borderId="5" xfId="0" applyFont="1" applyBorder="1"/>
    <xf numFmtId="166" fontId="0" fillId="0" borderId="0" xfId="0" applyNumberFormat="1" applyFont="1"/>
    <xf numFmtId="167" fontId="0" fillId="0" borderId="0" xfId="0" applyNumberFormat="1" applyFont="1"/>
    <xf numFmtId="164" fontId="9" fillId="0" borderId="0" xfId="0" applyNumberFormat="1" applyFont="1"/>
    <xf numFmtId="167" fontId="0" fillId="0" borderId="0" xfId="0" applyNumberFormat="1" applyFont="1" applyAlignment="1">
      <alignment horizontal="left"/>
    </xf>
    <xf numFmtId="0" fontId="0" fillId="0" borderId="0" xfId="0" applyFont="1"/>
    <xf numFmtId="0" fontId="11" fillId="0" borderId="0" xfId="0" applyFont="1" applyAlignment="1">
      <alignment vertical="center"/>
    </xf>
    <xf numFmtId="0" fontId="11" fillId="0" borderId="2" xfId="0" applyFont="1" applyBorder="1" applyAlignment="1">
      <alignment horizontal="center" vertical="center"/>
    </xf>
    <xf numFmtId="0" fontId="11" fillId="0" borderId="7" xfId="0" applyFont="1" applyBorder="1" applyAlignment="1">
      <alignment vertical="center"/>
    </xf>
    <xf numFmtId="0" fontId="14" fillId="0" borderId="4"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1" fillId="0" borderId="5" xfId="0" applyFont="1" applyBorder="1" applyAlignment="1">
      <alignment horizontal="center" vertical="center"/>
    </xf>
    <xf numFmtId="1" fontId="14" fillId="0" borderId="10"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1" fontId="12" fillId="0" borderId="12" xfId="0" applyNumberFormat="1" applyFont="1" applyBorder="1" applyAlignment="1">
      <alignment horizontal="center" vertical="center" wrapText="1"/>
    </xf>
    <xf numFmtId="0" fontId="14" fillId="0" borderId="11" xfId="0" applyFont="1" applyBorder="1" applyAlignment="1">
      <alignment horizontal="center" vertical="center" wrapText="1"/>
    </xf>
    <xf numFmtId="1" fontId="14" fillId="0" borderId="13" xfId="0" applyNumberFormat="1" applyFont="1" applyBorder="1" applyAlignment="1">
      <alignment horizontal="center" vertical="center" wrapText="1"/>
    </xf>
    <xf numFmtId="1" fontId="14" fillId="0" borderId="0" xfId="0" applyNumberFormat="1" applyFont="1" applyAlignment="1">
      <alignment horizontal="center" vertical="center" wrapText="1"/>
    </xf>
    <xf numFmtId="1" fontId="12" fillId="0" borderId="5" xfId="0" applyNumberFormat="1" applyFont="1" applyBorder="1" applyAlignment="1">
      <alignment horizontal="center" vertical="center" wrapText="1"/>
    </xf>
    <xf numFmtId="0" fontId="14" fillId="0" borderId="0" xfId="0" applyFont="1" applyAlignment="1">
      <alignment horizontal="center" vertical="center" wrapText="1"/>
    </xf>
    <xf numFmtId="0" fontId="11" fillId="0" borderId="2" xfId="0" applyFont="1" applyBorder="1" applyAlignment="1">
      <alignment vertical="center"/>
    </xf>
    <xf numFmtId="1" fontId="14" fillId="0" borderId="6"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0" fontId="14" fillId="0" borderId="4" xfId="0" applyFont="1" applyBorder="1" applyAlignment="1">
      <alignment horizontal="center" vertical="center" wrapText="1"/>
    </xf>
    <xf numFmtId="1" fontId="11" fillId="0" borderId="13" xfId="0" applyNumberFormat="1" applyFont="1" applyBorder="1" applyAlignment="1">
      <alignment horizontal="center" vertical="center"/>
    </xf>
    <xf numFmtId="1" fontId="11" fillId="0" borderId="0" xfId="0" applyNumberFormat="1" applyFont="1" applyAlignment="1">
      <alignment horizontal="center" vertical="center"/>
    </xf>
    <xf numFmtId="1" fontId="12"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1" fontId="11" fillId="0" borderId="4" xfId="0" applyNumberFormat="1" applyFont="1" applyBorder="1" applyAlignment="1">
      <alignment horizontal="center" vertical="center"/>
    </xf>
    <xf numFmtId="1" fontId="12" fillId="0" borderId="2" xfId="0" applyNumberFormat="1" applyFont="1" applyBorder="1" applyAlignment="1">
      <alignment horizontal="center" vertical="center"/>
    </xf>
    <xf numFmtId="168" fontId="0" fillId="0" borderId="0" xfId="0" applyNumberFormat="1" applyFont="1"/>
    <xf numFmtId="9" fontId="0" fillId="0" borderId="0" xfId="0" applyNumberFormat="1" applyFont="1"/>
    <xf numFmtId="169" fontId="0" fillId="0" borderId="0" xfId="0" applyNumberFormat="1" applyFont="1"/>
    <xf numFmtId="10" fontId="0" fillId="0" borderId="0" xfId="0" applyNumberFormat="1" applyFont="1"/>
    <xf numFmtId="3" fontId="0" fillId="0" borderId="0" xfId="0" applyNumberFormat="1" applyFont="1"/>
    <xf numFmtId="0" fontId="15" fillId="0" borderId="2" xfId="0" applyFont="1" applyBorder="1"/>
    <xf numFmtId="0" fontId="15" fillId="0" borderId="4" xfId="0" applyFont="1" applyBorder="1"/>
    <xf numFmtId="0" fontId="15" fillId="0" borderId="4" xfId="0" applyFont="1" applyBorder="1" applyAlignment="1">
      <alignment horizontal="center" vertical="center" wrapText="1"/>
    </xf>
    <xf numFmtId="0" fontId="16" fillId="0" borderId="4" xfId="0" applyFont="1" applyBorder="1" applyAlignment="1">
      <alignment horizontal="center" vertical="center"/>
    </xf>
    <xf numFmtId="0" fontId="15" fillId="0" borderId="4" xfId="0" applyFont="1" applyBorder="1" applyAlignment="1">
      <alignment horizontal="center" vertical="center"/>
    </xf>
    <xf numFmtId="0" fontId="17" fillId="0" borderId="5" xfId="0" applyFont="1" applyBorder="1"/>
    <xf numFmtId="0" fontId="17" fillId="0" borderId="0" xfId="0" applyFont="1"/>
    <xf numFmtId="0" fontId="17" fillId="0" borderId="0" xfId="0" applyFont="1" applyAlignment="1">
      <alignment horizontal="center"/>
    </xf>
    <xf numFmtId="0" fontId="9" fillId="0" borderId="0" xfId="0" applyFont="1" applyAlignment="1">
      <alignment horizontal="center"/>
    </xf>
    <xf numFmtId="0" fontId="0" fillId="0" borderId="0" xfId="0" applyFont="1" applyAlignment="1">
      <alignment horizontal="center"/>
    </xf>
    <xf numFmtId="165" fontId="0" fillId="0" borderId="0" xfId="0" applyNumberFormat="1" applyFont="1" applyAlignment="1">
      <alignment horizontal="center"/>
    </xf>
    <xf numFmtId="0" fontId="15" fillId="0" borderId="2" xfId="0" applyFont="1" applyBorder="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0" fillId="0" borderId="0" xfId="0" applyFont="1" applyAlignment="1">
      <alignment horizontal="center" vertical="center" wrapText="1"/>
    </xf>
    <xf numFmtId="0" fontId="9"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165" fontId="0" fillId="0" borderId="15" xfId="0" applyNumberFormat="1" applyFont="1" applyBorder="1" applyAlignment="1">
      <alignment horizontal="center" vertical="center" wrapText="1"/>
    </xf>
    <xf numFmtId="165" fontId="9" fillId="0" borderId="15" xfId="0" applyNumberFormat="1" applyFont="1" applyBorder="1" applyAlignment="1">
      <alignment horizontal="center" vertical="center" wrapText="1"/>
    </xf>
    <xf numFmtId="165" fontId="0" fillId="0" borderId="0" xfId="0" applyNumberFormat="1" applyFont="1" applyAlignment="1">
      <alignment horizontal="center" vertical="center" wrapText="1"/>
    </xf>
    <xf numFmtId="17" fontId="0" fillId="0" borderId="0" xfId="0" applyNumberFormat="1" applyFont="1"/>
    <xf numFmtId="6" fontId="0" fillId="0" borderId="0" xfId="0" applyNumberFormat="1" applyFont="1"/>
    <xf numFmtId="0" fontId="19" fillId="0" borderId="0" xfId="0" applyFont="1" applyAlignment="1">
      <alignment horizontal="center" vertical="center" wrapText="1"/>
    </xf>
    <xf numFmtId="0" fontId="19" fillId="0" borderId="0" xfId="0" applyFont="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horizontal="center" vertical="center" wrapText="1"/>
    </xf>
    <xf numFmtId="9" fontId="10" fillId="0" borderId="19" xfId="0" applyNumberFormat="1" applyFont="1" applyBorder="1" applyAlignment="1">
      <alignment vertical="center" wrapText="1"/>
    </xf>
    <xf numFmtId="9" fontId="10" fillId="0" borderId="17" xfId="0" applyNumberFormat="1" applyFont="1" applyBorder="1" applyAlignment="1">
      <alignment vertical="center" wrapText="1"/>
    </xf>
    <xf numFmtId="9" fontId="10" fillId="0" borderId="0" xfId="0" applyNumberFormat="1" applyFont="1" applyAlignment="1">
      <alignment vertical="center" wrapText="1"/>
    </xf>
    <xf numFmtId="0" fontId="19" fillId="0" borderId="20" xfId="0" applyFont="1" applyBorder="1" applyAlignment="1">
      <alignment horizontal="center" vertical="center" wrapText="1"/>
    </xf>
    <xf numFmtId="0" fontId="20" fillId="0" borderId="0" xfId="0" applyFont="1" applyAlignment="1">
      <alignment horizontal="left"/>
    </xf>
    <xf numFmtId="0" fontId="21" fillId="0" borderId="0" xfId="0" applyFont="1" applyAlignment="1">
      <alignment horizontal="left"/>
    </xf>
    <xf numFmtId="170" fontId="11" fillId="0" borderId="0" xfId="0" applyNumberFormat="1" applyFont="1" applyAlignment="1">
      <alignment horizontal="left"/>
    </xf>
    <xf numFmtId="2" fontId="20" fillId="0" borderId="0" xfId="0" applyNumberFormat="1" applyFont="1" applyAlignment="1">
      <alignment horizontal="left"/>
    </xf>
    <xf numFmtId="3" fontId="20" fillId="0" borderId="0" xfId="0" applyNumberFormat="1" applyFont="1" applyAlignment="1">
      <alignment horizontal="left"/>
    </xf>
    <xf numFmtId="0" fontId="11" fillId="0" borderId="0" xfId="0" applyFont="1" applyAlignment="1">
      <alignment horizontal="left"/>
    </xf>
    <xf numFmtId="170" fontId="11" fillId="0" borderId="0" xfId="0" applyNumberFormat="1" applyFont="1" applyAlignment="1">
      <alignment horizontal="right"/>
    </xf>
    <xf numFmtId="2" fontId="11" fillId="0" borderId="0" xfId="0" applyNumberFormat="1" applyFont="1" applyAlignment="1">
      <alignment horizontal="right"/>
    </xf>
    <xf numFmtId="3" fontId="11" fillId="0" borderId="0" xfId="0" applyNumberFormat="1" applyFont="1" applyAlignment="1">
      <alignment horizontal="right"/>
    </xf>
    <xf numFmtId="0" fontId="20" fillId="0" borderId="0" xfId="0" applyFont="1"/>
    <xf numFmtId="0" fontId="11" fillId="0" borderId="0" xfId="0" applyFont="1"/>
    <xf numFmtId="0" fontId="20" fillId="0" borderId="0" xfId="0" applyFont="1" applyAlignment="1">
      <alignment horizontal="center"/>
    </xf>
    <xf numFmtId="0" fontId="20" fillId="0" borderId="13" xfId="0" applyFont="1" applyBorder="1" applyAlignment="1">
      <alignment horizontal="left"/>
    </xf>
    <xf numFmtId="0" fontId="20" fillId="0" borderId="10" xfId="0" applyFont="1" applyBorder="1" applyAlignment="1">
      <alignment horizontal="left"/>
    </xf>
    <xf numFmtId="3" fontId="20" fillId="0" borderId="12" xfId="0" applyNumberFormat="1" applyFont="1" applyBorder="1" applyAlignment="1">
      <alignment horizontal="center"/>
    </xf>
    <xf numFmtId="0" fontId="20" fillId="0" borderId="0" xfId="0" applyFont="1" applyAlignment="1">
      <alignment horizontal="left" vertical="top" wrapText="1"/>
    </xf>
    <xf numFmtId="0" fontId="20" fillId="0" borderId="6" xfId="0" applyFont="1" applyBorder="1" applyAlignment="1">
      <alignment horizontal="left" vertical="top" wrapText="1"/>
    </xf>
    <xf numFmtId="170" fontId="20" fillId="0" borderId="4" xfId="0" applyNumberFormat="1" applyFont="1" applyBorder="1" applyAlignment="1">
      <alignment vertical="top" wrapText="1"/>
    </xf>
    <xf numFmtId="2" fontId="20" fillId="0" borderId="2" xfId="0" applyNumberFormat="1" applyFont="1" applyBorder="1" applyAlignment="1">
      <alignment horizontal="left" vertical="top" wrapText="1"/>
    </xf>
    <xf numFmtId="3" fontId="20" fillId="0" borderId="21" xfId="0" applyNumberFormat="1" applyFont="1" applyBorder="1" applyAlignment="1">
      <alignment horizontal="left" vertical="top" wrapText="1"/>
    </xf>
    <xf numFmtId="0" fontId="20" fillId="0" borderId="4" xfId="0" applyFont="1" applyBorder="1" applyAlignment="1">
      <alignment horizontal="left" vertical="top" wrapText="1"/>
    </xf>
    <xf numFmtId="170" fontId="20" fillId="0" borderId="4" xfId="0" applyNumberFormat="1" applyFont="1" applyBorder="1" applyAlignment="1">
      <alignment horizontal="left" vertical="top" wrapText="1"/>
    </xf>
    <xf numFmtId="0" fontId="11" fillId="0" borderId="0" xfId="0" applyFont="1" applyAlignment="1">
      <alignment horizontal="left" vertical="top" wrapText="1"/>
    </xf>
    <xf numFmtId="0" fontId="20" fillId="0" borderId="13" xfId="0" applyFont="1" applyBorder="1" applyAlignment="1">
      <alignment horizontal="left" vertical="top" wrapText="1"/>
    </xf>
    <xf numFmtId="170" fontId="20" fillId="0" borderId="0" xfId="0" applyNumberFormat="1" applyFont="1" applyAlignment="1">
      <alignment horizontal="right" vertical="top" wrapText="1"/>
    </xf>
    <xf numFmtId="2" fontId="20" fillId="0" borderId="5" xfId="0" applyNumberFormat="1" applyFont="1" applyBorder="1" applyAlignment="1">
      <alignment horizontal="right" vertical="top" wrapText="1"/>
    </xf>
    <xf numFmtId="3" fontId="20" fillId="0" borderId="5" xfId="0" applyNumberFormat="1" applyFont="1" applyBorder="1" applyAlignment="1">
      <alignment horizontal="right" vertical="top" wrapText="1"/>
    </xf>
    <xf numFmtId="3" fontId="20" fillId="0" borderId="22" xfId="0" applyNumberFormat="1" applyFont="1" applyBorder="1" applyAlignment="1">
      <alignment horizontal="right" vertical="top" wrapText="1"/>
    </xf>
    <xf numFmtId="3" fontId="20" fillId="0" borderId="0" xfId="0" applyNumberFormat="1" applyFont="1" applyAlignment="1">
      <alignment horizontal="left" vertical="top" wrapText="1"/>
    </xf>
    <xf numFmtId="0" fontId="20" fillId="0" borderId="13" xfId="0" quotePrefix="1" applyFont="1" applyBorder="1" applyAlignment="1">
      <alignment horizontal="left"/>
    </xf>
    <xf numFmtId="0" fontId="20" fillId="0" borderId="13" xfId="0" applyFont="1" applyBorder="1"/>
    <xf numFmtId="170" fontId="20" fillId="0" borderId="0" xfId="0" applyNumberFormat="1" applyFont="1" applyAlignment="1">
      <alignment horizontal="right"/>
    </xf>
    <xf numFmtId="3" fontId="20" fillId="0" borderId="5" xfId="0" applyNumberFormat="1" applyFont="1" applyBorder="1" applyAlignment="1">
      <alignment horizontal="right"/>
    </xf>
    <xf numFmtId="3" fontId="20" fillId="0" borderId="22" xfId="0" applyNumberFormat="1" applyFont="1" applyBorder="1" applyAlignment="1">
      <alignment horizontal="right"/>
    </xf>
    <xf numFmtId="2" fontId="20" fillId="0" borderId="5" xfId="0" applyNumberFormat="1" applyFont="1" applyBorder="1" applyAlignment="1">
      <alignment horizontal="right"/>
    </xf>
    <xf numFmtId="170" fontId="20" fillId="0" borderId="0" xfId="0" applyNumberFormat="1" applyFont="1"/>
    <xf numFmtId="3" fontId="20" fillId="0" borderId="5" xfId="0" applyNumberFormat="1" applyFont="1" applyBorder="1"/>
    <xf numFmtId="3" fontId="20" fillId="0" borderId="22" xfId="0" applyNumberFormat="1" applyFont="1" applyBorder="1"/>
    <xf numFmtId="3" fontId="20" fillId="0" borderId="2" xfId="0" applyNumberFormat="1" applyFont="1" applyBorder="1"/>
    <xf numFmtId="3" fontId="20" fillId="0" borderId="23" xfId="0" applyNumberFormat="1" applyFont="1" applyBorder="1"/>
    <xf numFmtId="0" fontId="20" fillId="0" borderId="6" xfId="0" applyFont="1" applyBorder="1" applyAlignment="1">
      <alignment horizontal="left"/>
    </xf>
    <xf numFmtId="170" fontId="20" fillId="0" borderId="4" xfId="0" applyNumberFormat="1" applyFont="1" applyBorder="1" applyAlignment="1">
      <alignment horizontal="right"/>
    </xf>
    <xf numFmtId="2" fontId="20" fillId="0" borderId="2" xfId="0" applyNumberFormat="1" applyFont="1" applyBorder="1" applyAlignment="1">
      <alignment horizontal="right"/>
    </xf>
    <xf numFmtId="3" fontId="20" fillId="0" borderId="2" xfId="0" applyNumberFormat="1" applyFont="1" applyBorder="1" applyAlignment="1">
      <alignment horizontal="right"/>
    </xf>
    <xf numFmtId="3" fontId="20" fillId="0" borderId="0" xfId="0" applyNumberFormat="1" applyFont="1"/>
    <xf numFmtId="2" fontId="20" fillId="0" borderId="0" xfId="0" applyNumberFormat="1" applyFont="1" applyAlignment="1">
      <alignment horizontal="right"/>
    </xf>
    <xf numFmtId="3" fontId="20" fillId="0" borderId="0" xfId="0" applyNumberFormat="1" applyFont="1" applyAlignment="1">
      <alignment horizontal="right"/>
    </xf>
    <xf numFmtId="0" fontId="22" fillId="0" borderId="0" xfId="0" applyFont="1"/>
    <xf numFmtId="2" fontId="20" fillId="0" borderId="0" xfId="0" applyNumberFormat="1" applyFont="1"/>
    <xf numFmtId="0" fontId="20" fillId="0" borderId="0" xfId="0" applyFont="1" applyAlignment="1">
      <alignment vertical="top"/>
    </xf>
    <xf numFmtId="170" fontId="11" fillId="0" borderId="0" xfId="0" applyNumberFormat="1" applyFont="1" applyAlignment="1">
      <alignment horizontal="left" vertical="top" wrapText="1"/>
    </xf>
    <xf numFmtId="170" fontId="0" fillId="0" borderId="0" xfId="0" applyNumberFormat="1" applyFont="1" applyAlignment="1">
      <alignment horizontal="left" vertical="top" wrapText="1"/>
    </xf>
    <xf numFmtId="2" fontId="11" fillId="0" borderId="0" xfId="0" applyNumberFormat="1" applyFont="1" applyAlignment="1">
      <alignment horizontal="left" vertical="top" wrapText="1"/>
    </xf>
    <xf numFmtId="3" fontId="11" fillId="0" borderId="0" xfId="0" applyNumberFormat="1" applyFont="1" applyAlignment="1">
      <alignment horizontal="left" vertical="top" wrapText="1"/>
    </xf>
    <xf numFmtId="0" fontId="0" fillId="0" borderId="0" xfId="0" applyFont="1" applyAlignment="1">
      <alignment horizontal="left" vertical="top" wrapText="1"/>
    </xf>
    <xf numFmtId="2" fontId="0" fillId="0" borderId="0" xfId="0" applyNumberFormat="1" applyFont="1" applyAlignment="1">
      <alignment horizontal="left" vertical="top" wrapText="1"/>
    </xf>
    <xf numFmtId="0" fontId="25" fillId="0" borderId="0" xfId="0" quotePrefix="1" applyFont="1" applyAlignment="1">
      <alignment horizontal="right" vertical="top"/>
    </xf>
    <xf numFmtId="170" fontId="11" fillId="0" borderId="0" xfId="0" applyNumberFormat="1" applyFont="1"/>
    <xf numFmtId="2" fontId="11" fillId="0" borderId="0" xfId="0" applyNumberFormat="1" applyFont="1"/>
    <xf numFmtId="3" fontId="11" fillId="0" borderId="0" xfId="0" applyNumberFormat="1" applyFont="1"/>
    <xf numFmtId="0" fontId="26" fillId="0" borderId="25" xfId="0" applyFont="1" applyBorder="1" applyAlignment="1">
      <alignment vertical="center"/>
    </xf>
    <xf numFmtId="0" fontId="26" fillId="0" borderId="20" xfId="0" applyFont="1" applyBorder="1" applyAlignment="1">
      <alignment vertical="center"/>
    </xf>
    <xf numFmtId="0" fontId="0" fillId="3" borderId="1" xfId="0" applyFont="1" applyFill="1" applyBorder="1"/>
    <xf numFmtId="0" fontId="27" fillId="3" borderId="1" xfId="0" applyFont="1" applyFill="1" applyBorder="1"/>
    <xf numFmtId="0" fontId="29" fillId="3" borderId="1" xfId="0" applyFont="1" applyFill="1" applyBorder="1"/>
    <xf numFmtId="0" fontId="30" fillId="3" borderId="1" xfId="0" applyFont="1" applyFill="1" applyBorder="1"/>
    <xf numFmtId="0" fontId="29" fillId="4" borderId="29" xfId="0" applyFont="1" applyFill="1" applyBorder="1"/>
    <xf numFmtId="0" fontId="0" fillId="4" borderId="30" xfId="0" applyFont="1" applyFill="1" applyBorder="1"/>
    <xf numFmtId="0" fontId="0" fillId="4" borderId="31" xfId="0" applyFont="1" applyFill="1" applyBorder="1"/>
    <xf numFmtId="0" fontId="0" fillId="0" borderId="17" xfId="0" applyFont="1" applyBorder="1" applyAlignment="1">
      <alignment horizontal="left" vertical="top" wrapText="1"/>
    </xf>
    <xf numFmtId="0" fontId="0" fillId="0" borderId="16" xfId="0" applyFont="1" applyBorder="1" applyAlignment="1">
      <alignment horizontal="left" vertical="top" wrapText="1"/>
    </xf>
    <xf numFmtId="0" fontId="0" fillId="0" borderId="16" xfId="0" applyFont="1" applyBorder="1"/>
    <xf numFmtId="0" fontId="0" fillId="0" borderId="20" xfId="0" applyFont="1" applyBorder="1"/>
    <xf numFmtId="0" fontId="30" fillId="4" borderId="30" xfId="0" applyFont="1" applyFill="1" applyBorder="1"/>
    <xf numFmtId="0" fontId="0" fillId="0" borderId="33" xfId="0" applyFont="1" applyBorder="1"/>
    <xf numFmtId="0" fontId="8" fillId="0" borderId="32" xfId="0" applyFont="1" applyBorder="1" applyAlignment="1">
      <alignment horizontal="right"/>
    </xf>
    <xf numFmtId="172" fontId="0" fillId="0" borderId="0" xfId="0" applyNumberFormat="1" applyFont="1" applyAlignment="1">
      <alignment horizontal="center"/>
    </xf>
    <xf numFmtId="0" fontId="30" fillId="4" borderId="31" xfId="0" applyFont="1" applyFill="1" applyBorder="1"/>
    <xf numFmtId="1" fontId="0" fillId="0" borderId="4" xfId="0" applyNumberFormat="1" applyFont="1" applyBorder="1" applyAlignment="1">
      <alignment horizontal="center"/>
    </xf>
    <xf numFmtId="0" fontId="30" fillId="0" borderId="4" xfId="0" applyFont="1" applyBorder="1"/>
    <xf numFmtId="0" fontId="0" fillId="0" borderId="4" xfId="0" applyFont="1" applyBorder="1"/>
    <xf numFmtId="2" fontId="0" fillId="0" borderId="37" xfId="0" applyNumberFormat="1" applyFont="1" applyBorder="1" applyAlignment="1">
      <alignment horizontal="center"/>
    </xf>
    <xf numFmtId="0" fontId="8" fillId="3" borderId="1" xfId="0" applyFont="1" applyFill="1" applyBorder="1" applyAlignment="1">
      <alignment horizontal="center"/>
    </xf>
    <xf numFmtId="174" fontId="0" fillId="3" borderId="1" xfId="0" applyNumberFormat="1" applyFont="1" applyFill="1" applyBorder="1" applyAlignment="1">
      <alignment horizontal="center"/>
    </xf>
    <xf numFmtId="0" fontId="0" fillId="3" borderId="1" xfId="0" applyFont="1" applyFill="1" applyBorder="1" applyAlignment="1">
      <alignment horizontal="center"/>
    </xf>
    <xf numFmtId="0" fontId="29" fillId="4" borderId="29" xfId="0" applyFont="1" applyFill="1" applyBorder="1" applyAlignment="1">
      <alignment horizontal="left"/>
    </xf>
    <xf numFmtId="172" fontId="30" fillId="4" borderId="30" xfId="0" applyNumberFormat="1" applyFont="1" applyFill="1" applyBorder="1" applyAlignment="1">
      <alignment horizontal="center"/>
    </xf>
    <xf numFmtId="0" fontId="0" fillId="0" borderId="32" xfId="0" applyFont="1" applyBorder="1" applyAlignment="1">
      <alignment horizontal="left"/>
    </xf>
    <xf numFmtId="9" fontId="0" fillId="0" borderId="0" xfId="0" applyNumberFormat="1" applyFont="1" applyAlignment="1">
      <alignment horizontal="center"/>
    </xf>
    <xf numFmtId="0" fontId="38" fillId="0" borderId="0" xfId="0" applyFont="1" applyAlignment="1">
      <alignment vertical="center"/>
    </xf>
    <xf numFmtId="0" fontId="38" fillId="0" borderId="0" xfId="0" applyFont="1" applyAlignment="1">
      <alignment vertical="top" wrapText="1"/>
    </xf>
    <xf numFmtId="0" fontId="17" fillId="0" borderId="0" xfId="0" applyFont="1" applyAlignment="1">
      <alignment vertical="top" wrapText="1"/>
    </xf>
    <xf numFmtId="0" fontId="0" fillId="0" borderId="17" xfId="0" applyFont="1" applyBorder="1"/>
    <xf numFmtId="0" fontId="38" fillId="0" borderId="16" xfId="0" applyFont="1" applyBorder="1" applyAlignment="1">
      <alignment vertical="center" wrapText="1"/>
    </xf>
    <xf numFmtId="0" fontId="38" fillId="0" borderId="20" xfId="0" applyFont="1" applyBorder="1" applyAlignment="1">
      <alignment vertical="center" wrapText="1"/>
    </xf>
    <xf numFmtId="0" fontId="8" fillId="3" borderId="1" xfId="0" applyFont="1" applyFill="1" applyBorder="1" applyAlignment="1">
      <alignment horizontal="right"/>
    </xf>
    <xf numFmtId="9" fontId="0" fillId="3" borderId="1" xfId="0" applyNumberFormat="1" applyFont="1" applyFill="1" applyBorder="1" applyAlignment="1">
      <alignment horizontal="center"/>
    </xf>
    <xf numFmtId="0" fontId="38" fillId="3" borderId="1" xfId="0" applyFont="1" applyFill="1" applyBorder="1" applyAlignment="1">
      <alignment horizontal="center" vertical="center"/>
    </xf>
    <xf numFmtId="0" fontId="17" fillId="3" borderId="1" xfId="0" applyFont="1" applyFill="1" applyBorder="1" applyAlignment="1">
      <alignment horizontal="left" vertical="top" wrapText="1"/>
    </xf>
    <xf numFmtId="0" fontId="8" fillId="0" borderId="0" xfId="0" applyFont="1" applyAlignment="1">
      <alignment horizontal="center"/>
    </xf>
    <xf numFmtId="0" fontId="0" fillId="0" borderId="0" xfId="0" applyFont="1" applyAlignment="1"/>
    <xf numFmtId="0" fontId="6" fillId="0" borderId="39" xfId="2"/>
    <xf numFmtId="14" fontId="6" fillId="0" borderId="39" xfId="2" applyNumberFormat="1"/>
    <xf numFmtId="0" fontId="0" fillId="0" borderId="0" xfId="0"/>
    <xf numFmtId="1" fontId="0" fillId="0" borderId="0" xfId="0" applyNumberFormat="1"/>
    <xf numFmtId="1" fontId="6" fillId="0" borderId="39" xfId="2" applyNumberFormat="1"/>
    <xf numFmtId="0" fontId="6" fillId="7" borderId="39" xfId="2" applyFill="1"/>
    <xf numFmtId="0" fontId="44" fillId="0" borderId="0" xfId="0" applyFont="1" applyAlignment="1"/>
    <xf numFmtId="175" fontId="0" fillId="0" borderId="0" xfId="1" applyNumberFormat="1" applyFont="1" applyAlignment="1"/>
    <xf numFmtId="0" fontId="18" fillId="0" borderId="39" xfId="0" applyFont="1" applyBorder="1" applyAlignment="1">
      <alignment horizontal="center" vertical="center" wrapText="1"/>
    </xf>
    <xf numFmtId="165" fontId="9" fillId="0" borderId="39" xfId="0" applyNumberFormat="1" applyFont="1" applyBorder="1" applyAlignment="1">
      <alignment horizontal="center" vertical="center" wrapText="1"/>
    </xf>
    <xf numFmtId="43" fontId="0" fillId="0" borderId="0" xfId="0" applyNumberFormat="1" applyFont="1" applyAlignment="1"/>
    <xf numFmtId="43" fontId="44" fillId="0" borderId="0" xfId="0" applyNumberFormat="1" applyFont="1" applyAlignment="1"/>
    <xf numFmtId="0" fontId="45" fillId="0" borderId="32" xfId="0" applyFont="1" applyBorder="1" applyAlignment="1">
      <alignment horizontal="right"/>
    </xf>
    <xf numFmtId="175" fontId="44" fillId="0" borderId="0" xfId="1" applyNumberFormat="1" applyFont="1" applyAlignment="1"/>
    <xf numFmtId="0" fontId="0" fillId="0" borderId="0" xfId="0" applyFont="1" applyAlignment="1"/>
    <xf numFmtId="0" fontId="43" fillId="0" borderId="0" xfId="0" applyFont="1" applyAlignment="1"/>
    <xf numFmtId="0" fontId="48" fillId="0" borderId="39" xfId="3" applyFont="1" applyAlignment="1">
      <alignment horizontal="left"/>
    </xf>
    <xf numFmtId="0" fontId="49" fillId="0" borderId="39" xfId="3" applyFont="1" applyAlignment="1">
      <alignment horizontal="left"/>
    </xf>
    <xf numFmtId="170" fontId="50" fillId="0" borderId="39" xfId="3" applyNumberFormat="1" applyFont="1" applyAlignment="1">
      <alignment horizontal="left"/>
    </xf>
    <xf numFmtId="2" fontId="48" fillId="0" borderId="39" xfId="3" applyNumberFormat="1" applyFont="1" applyAlignment="1">
      <alignment horizontal="left"/>
    </xf>
    <xf numFmtId="3" fontId="48" fillId="0" borderId="39" xfId="3" applyNumberFormat="1" applyFont="1" applyAlignment="1">
      <alignment horizontal="left"/>
    </xf>
    <xf numFmtId="0" fontId="50" fillId="0" borderId="39" xfId="3" applyFont="1" applyAlignment="1">
      <alignment horizontal="left"/>
    </xf>
    <xf numFmtId="170" fontId="50" fillId="0" borderId="39" xfId="3" applyNumberFormat="1" applyFont="1" applyAlignment="1">
      <alignment horizontal="right"/>
    </xf>
    <xf numFmtId="2" fontId="50" fillId="0" borderId="39" xfId="3" applyNumberFormat="1" applyFont="1" applyAlignment="1">
      <alignment horizontal="right"/>
    </xf>
    <xf numFmtId="3" fontId="50" fillId="0" borderId="39" xfId="3" applyNumberFormat="1" applyFont="1" applyAlignment="1">
      <alignment horizontal="right"/>
    </xf>
    <xf numFmtId="0" fontId="48" fillId="0" borderId="39" xfId="3" applyFont="1"/>
    <xf numFmtId="0" fontId="50" fillId="0" borderId="39" xfId="3" applyFont="1"/>
    <xf numFmtId="0" fontId="48" fillId="0" borderId="39" xfId="3" applyFont="1" applyAlignment="1">
      <alignment horizontal="centerContinuous"/>
    </xf>
    <xf numFmtId="0" fontId="48" fillId="0" borderId="50" xfId="3" applyFont="1" applyBorder="1" applyAlignment="1">
      <alignment horizontal="left"/>
    </xf>
    <xf numFmtId="3" fontId="48" fillId="0" borderId="51" xfId="3" applyNumberFormat="1" applyFont="1" applyBorder="1" applyAlignment="1">
      <alignment horizontal="centerContinuous"/>
    </xf>
    <xf numFmtId="3" fontId="48" fillId="0" borderId="52" xfId="3" applyNumberFormat="1" applyFont="1" applyBorder="1" applyAlignment="1">
      <alignment horizontal="centerContinuous"/>
    </xf>
    <xf numFmtId="0" fontId="48" fillId="0" borderId="53" xfId="3" applyFont="1" applyBorder="1" applyAlignment="1">
      <alignment horizontal="left"/>
    </xf>
    <xf numFmtId="3" fontId="48" fillId="0" borderId="55" xfId="3" applyNumberFormat="1" applyFont="1" applyBorder="1" applyAlignment="1">
      <alignment horizontal="centerContinuous"/>
    </xf>
    <xf numFmtId="0" fontId="48" fillId="0" borderId="39" xfId="3" applyFont="1" applyAlignment="1">
      <alignment horizontal="left" vertical="top" wrapText="1"/>
    </xf>
    <xf numFmtId="0" fontId="48" fillId="0" borderId="48" xfId="3" applyFont="1" applyBorder="1" applyAlignment="1">
      <alignment horizontal="left" vertical="top" wrapText="1"/>
    </xf>
    <xf numFmtId="170" fontId="48" fillId="0" borderId="43" xfId="3" applyNumberFormat="1" applyFont="1" applyBorder="1" applyAlignment="1">
      <alignment vertical="top" wrapText="1"/>
    </xf>
    <xf numFmtId="2" fontId="48" fillId="0" borderId="47" xfId="3" applyNumberFormat="1" applyFont="1" applyBorder="1" applyAlignment="1">
      <alignment horizontal="left" vertical="top" wrapText="1"/>
    </xf>
    <xf numFmtId="3" fontId="48" fillId="0" borderId="46" xfId="3" applyNumberFormat="1" applyFont="1" applyBorder="1" applyAlignment="1">
      <alignment horizontal="left" vertical="top" wrapText="1"/>
    </xf>
    <xf numFmtId="0" fontId="48" fillId="0" borderId="43" xfId="3" applyFont="1" applyBorder="1" applyAlignment="1">
      <alignment horizontal="left" vertical="top" wrapText="1"/>
    </xf>
    <xf numFmtId="170" fontId="48" fillId="0" borderId="43" xfId="3" applyNumberFormat="1" applyFont="1" applyBorder="1" applyAlignment="1">
      <alignment horizontal="left" vertical="top" wrapText="1"/>
    </xf>
    <xf numFmtId="0" fontId="50" fillId="0" borderId="39" xfId="3" applyFont="1" applyAlignment="1">
      <alignment horizontal="left" vertical="top" wrapText="1"/>
    </xf>
    <xf numFmtId="0" fontId="48" fillId="0" borderId="50" xfId="3" applyFont="1" applyBorder="1" applyAlignment="1">
      <alignment horizontal="left" vertical="top" wrapText="1"/>
    </xf>
    <xf numFmtId="170" fontId="48" fillId="0" borderId="39" xfId="3" applyNumberFormat="1" applyFont="1" applyAlignment="1">
      <alignment horizontal="right" vertical="top" wrapText="1"/>
    </xf>
    <xf numFmtId="2" fontId="48" fillId="0" borderId="51" xfId="3" applyNumberFormat="1" applyFont="1" applyBorder="1" applyAlignment="1">
      <alignment horizontal="right" vertical="top" wrapText="1"/>
    </xf>
    <xf numFmtId="3" fontId="48" fillId="0" borderId="51" xfId="3" applyNumberFormat="1" applyFont="1" applyBorder="1" applyAlignment="1">
      <alignment horizontal="right" vertical="top" wrapText="1"/>
    </xf>
    <xf numFmtId="3" fontId="48" fillId="0" borderId="56" xfId="3" applyNumberFormat="1" applyFont="1" applyBorder="1" applyAlignment="1">
      <alignment horizontal="right" vertical="top" wrapText="1"/>
    </xf>
    <xf numFmtId="3" fontId="48" fillId="0" borderId="39" xfId="3" applyNumberFormat="1" applyFont="1" applyAlignment="1">
      <alignment horizontal="left" vertical="top" wrapText="1"/>
    </xf>
    <xf numFmtId="0" fontId="48" fillId="0" borderId="50" xfId="3" quotePrefix="1" applyFont="1" applyBorder="1" applyAlignment="1">
      <alignment horizontal="left"/>
    </xf>
    <xf numFmtId="3" fontId="50" fillId="0" borderId="39" xfId="3" applyNumberFormat="1" applyFont="1" applyAlignment="1">
      <alignment horizontal="left" vertical="top" wrapText="1"/>
    </xf>
    <xf numFmtId="0" fontId="48" fillId="0" borderId="50" xfId="3" applyFont="1" applyBorder="1"/>
    <xf numFmtId="170" fontId="48" fillId="0" borderId="39" xfId="3" applyNumberFormat="1" applyFont="1" applyAlignment="1">
      <alignment horizontal="right"/>
    </xf>
    <xf numFmtId="3" fontId="48" fillId="0" borderId="51" xfId="4" applyNumberFormat="1" applyFont="1" applyBorder="1" applyAlignment="1">
      <alignment horizontal="right"/>
    </xf>
    <xf numFmtId="3" fontId="48" fillId="0" borderId="56" xfId="4" applyNumberFormat="1" applyFont="1" applyBorder="1" applyAlignment="1">
      <alignment horizontal="right"/>
    </xf>
    <xf numFmtId="2" fontId="48" fillId="0" borderId="51" xfId="3" applyNumberFormat="1" applyFont="1" applyBorder="1" applyAlignment="1">
      <alignment horizontal="right"/>
    </xf>
    <xf numFmtId="170" fontId="48" fillId="0" borderId="39" xfId="3" applyNumberFormat="1" applyFont="1"/>
    <xf numFmtId="3" fontId="48" fillId="0" borderId="51" xfId="4" applyNumberFormat="1" applyFont="1" applyBorder="1"/>
    <xf numFmtId="3" fontId="48" fillId="0" borderId="56" xfId="4" applyNumberFormat="1" applyFont="1" applyBorder="1"/>
    <xf numFmtId="3" fontId="50" fillId="0" borderId="39" xfId="3" applyNumberFormat="1" applyFont="1"/>
    <xf numFmtId="0" fontId="48" fillId="0" borderId="48" xfId="3" applyFont="1" applyBorder="1"/>
    <xf numFmtId="2" fontId="48" fillId="0" borderId="47" xfId="3" applyNumberFormat="1" applyFont="1" applyBorder="1" applyAlignment="1">
      <alignment horizontal="right"/>
    </xf>
    <xf numFmtId="3" fontId="48" fillId="0" borderId="47" xfId="4" applyNumberFormat="1" applyFont="1" applyBorder="1"/>
    <xf numFmtId="3" fontId="48" fillId="0" borderId="57" xfId="4" applyNumberFormat="1" applyFont="1" applyBorder="1"/>
    <xf numFmtId="0" fontId="48" fillId="0" borderId="48" xfId="3" quotePrefix="1" applyFont="1" applyBorder="1" applyAlignment="1">
      <alignment horizontal="left"/>
    </xf>
    <xf numFmtId="170" fontId="48" fillId="0" borderId="43" xfId="3" applyNumberFormat="1" applyFont="1" applyBorder="1" applyAlignment="1">
      <alignment horizontal="right"/>
    </xf>
    <xf numFmtId="3" fontId="48" fillId="0" borderId="47" xfId="4" applyNumberFormat="1" applyFont="1" applyBorder="1" applyAlignment="1">
      <alignment horizontal="right"/>
    </xf>
    <xf numFmtId="3" fontId="48" fillId="0" borderId="39" xfId="4" applyNumberFormat="1" applyFont="1" applyBorder="1"/>
    <xf numFmtId="0" fontId="48" fillId="0" borderId="39" xfId="3" quotePrefix="1" applyFont="1" applyAlignment="1">
      <alignment horizontal="left"/>
    </xf>
    <xf numFmtId="2" fontId="48" fillId="0" borderId="39" xfId="3" applyNumberFormat="1" applyFont="1" applyAlignment="1">
      <alignment horizontal="right"/>
    </xf>
    <xf numFmtId="3" fontId="48" fillId="0" borderId="39" xfId="4" applyNumberFormat="1" applyFont="1" applyBorder="1" applyAlignment="1">
      <alignment horizontal="right"/>
    </xf>
    <xf numFmtId="0" fontId="51" fillId="0" borderId="39" xfId="3" applyFont="1"/>
    <xf numFmtId="2" fontId="48" fillId="0" borderId="39" xfId="3" applyNumberFormat="1" applyFont="1"/>
    <xf numFmtId="3" fontId="48" fillId="0" borderId="39" xfId="3" applyNumberFormat="1" applyFont="1"/>
    <xf numFmtId="0" fontId="48" fillId="0" borderId="39" xfId="3" applyFont="1" applyAlignment="1">
      <alignment vertical="top"/>
    </xf>
    <xf numFmtId="170" fontId="50" fillId="0" borderId="39" xfId="3" applyNumberFormat="1" applyFont="1" applyAlignment="1">
      <alignment horizontal="left" vertical="top" wrapText="1"/>
    </xf>
    <xf numFmtId="170" fontId="47" fillId="0" borderId="39" xfId="3" applyNumberFormat="1" applyAlignment="1">
      <alignment horizontal="left" vertical="top" wrapText="1"/>
    </xf>
    <xf numFmtId="2" fontId="50" fillId="0" borderId="39" xfId="3" applyNumberFormat="1" applyFont="1" applyAlignment="1">
      <alignment horizontal="left" vertical="top" wrapText="1"/>
    </xf>
    <xf numFmtId="0" fontId="47" fillId="0" borderId="39" xfId="3" applyAlignment="1">
      <alignment horizontal="left" vertical="top" wrapText="1"/>
    </xf>
    <xf numFmtId="2" fontId="47" fillId="0" borderId="39" xfId="3" applyNumberFormat="1" applyAlignment="1">
      <alignment horizontal="left" vertical="top" wrapText="1"/>
    </xf>
    <xf numFmtId="0" fontId="55" fillId="0" borderId="39" xfId="3" quotePrefix="1" applyFont="1" applyAlignment="1">
      <alignment horizontal="right" vertical="top"/>
    </xf>
    <xf numFmtId="170" fontId="50" fillId="0" borderId="39" xfId="3" applyNumberFormat="1" applyFont="1"/>
    <xf numFmtId="2" fontId="50" fillId="0" borderId="39" xfId="3" applyNumberFormat="1" applyFont="1"/>
    <xf numFmtId="0" fontId="0" fillId="0" borderId="0" xfId="0" applyFont="1" applyAlignment="1"/>
    <xf numFmtId="0" fontId="0" fillId="3" borderId="39" xfId="0" applyFont="1" applyFill="1" applyBorder="1"/>
    <xf numFmtId="0" fontId="0" fillId="0" borderId="39" xfId="0" applyFont="1" applyBorder="1"/>
    <xf numFmtId="0" fontId="27" fillId="3" borderId="39" xfId="0" applyFont="1" applyFill="1" applyBorder="1"/>
    <xf numFmtId="0" fontId="0" fillId="0" borderId="39" xfId="0" applyFont="1" applyFill="1" applyBorder="1"/>
    <xf numFmtId="0" fontId="30" fillId="0" borderId="39" xfId="0" applyFont="1" applyFill="1" applyBorder="1"/>
    <xf numFmtId="0" fontId="38" fillId="0" borderId="39" xfId="0" applyFont="1" applyBorder="1" applyAlignment="1">
      <alignment vertical="center" wrapText="1"/>
    </xf>
    <xf numFmtId="0" fontId="29" fillId="4" borderId="58" xfId="0" applyFont="1" applyFill="1" applyBorder="1" applyAlignment="1">
      <alignment horizontal="left"/>
    </xf>
    <xf numFmtId="0" fontId="0" fillId="0" borderId="59" xfId="0" applyFont="1" applyBorder="1"/>
    <xf numFmtId="0" fontId="38" fillId="0" borderId="60" xfId="0" applyFont="1" applyBorder="1" applyAlignment="1">
      <alignment vertical="center" wrapText="1"/>
    </xf>
    <xf numFmtId="0" fontId="0" fillId="0" borderId="61" xfId="0" applyFont="1" applyBorder="1"/>
    <xf numFmtId="0" fontId="0" fillId="0" borderId="62" xfId="0" applyFont="1" applyBorder="1"/>
    <xf numFmtId="0" fontId="38" fillId="0" borderId="62" xfId="0" applyFont="1" applyBorder="1" applyAlignment="1">
      <alignment vertical="center" wrapText="1"/>
    </xf>
    <xf numFmtId="0" fontId="38" fillId="0" borderId="63" xfId="0" applyFont="1" applyBorder="1" applyAlignment="1">
      <alignment vertical="center" wrapText="1"/>
    </xf>
    <xf numFmtId="0" fontId="8" fillId="0" borderId="59" xfId="0" applyFont="1" applyBorder="1"/>
    <xf numFmtId="9" fontId="8" fillId="0" borderId="39" xfId="0" applyNumberFormat="1" applyFont="1" applyBorder="1"/>
    <xf numFmtId="0" fontId="0" fillId="8" borderId="39" xfId="0" applyFont="1" applyFill="1" applyBorder="1"/>
    <xf numFmtId="0" fontId="38" fillId="8" borderId="39" xfId="0" applyFont="1" applyFill="1" applyBorder="1" applyAlignment="1">
      <alignment vertical="center" wrapText="1"/>
    </xf>
    <xf numFmtId="0" fontId="0" fillId="0" borderId="0" xfId="0" applyFont="1" applyAlignment="1"/>
    <xf numFmtId="0" fontId="0" fillId="0" borderId="39" xfId="0" applyFont="1" applyBorder="1" applyAlignment="1"/>
    <xf numFmtId="0" fontId="60" fillId="0" borderId="39" xfId="8" applyFont="1" applyAlignment="1">
      <alignment vertical="center"/>
    </xf>
    <xf numFmtId="0" fontId="61" fillId="0" borderId="39" xfId="8" applyFont="1" applyAlignment="1">
      <alignment vertical="center"/>
    </xf>
    <xf numFmtId="0" fontId="4" fillId="0" borderId="39" xfId="8"/>
    <xf numFmtId="0" fontId="62" fillId="0" borderId="39" xfId="8" applyFont="1" applyAlignment="1">
      <alignment vertical="center"/>
    </xf>
    <xf numFmtId="0" fontId="63" fillId="0" borderId="39" xfId="8" applyFont="1" applyAlignment="1">
      <alignment vertical="center"/>
    </xf>
    <xf numFmtId="0" fontId="60" fillId="0" borderId="39" xfId="8" applyFont="1" applyAlignment="1">
      <alignment horizontal="right" vertical="center"/>
    </xf>
    <xf numFmtId="0" fontId="56" fillId="0" borderId="39" xfId="8" applyFont="1" applyAlignment="1">
      <alignment vertical="center"/>
    </xf>
    <xf numFmtId="0" fontId="64" fillId="0" borderId="39" xfId="8" applyFont="1" applyAlignment="1">
      <alignment vertical="center"/>
    </xf>
    <xf numFmtId="0" fontId="65" fillId="0" borderId="39" xfId="8" applyFont="1" applyAlignment="1">
      <alignment vertical="center"/>
    </xf>
    <xf numFmtId="173" fontId="64" fillId="0" borderId="39" xfId="8" applyNumberFormat="1" applyFont="1" applyAlignment="1">
      <alignment vertical="center"/>
    </xf>
    <xf numFmtId="0" fontId="4" fillId="0" borderId="39" xfId="8" applyAlignment="1">
      <alignment vertical="center"/>
    </xf>
    <xf numFmtId="0" fontId="56" fillId="0" borderId="39" xfId="9" applyFont="1" applyFill="1" applyAlignment="1">
      <alignment vertical="center"/>
    </xf>
    <xf numFmtId="0" fontId="66" fillId="0" borderId="39" xfId="9" applyFont="1" applyFill="1" applyAlignment="1">
      <alignment vertical="center"/>
    </xf>
    <xf numFmtId="0" fontId="67" fillId="0" borderId="39" xfId="9" applyFont="1" applyFill="1" applyAlignment="1">
      <alignment horizontal="left" vertical="center"/>
    </xf>
    <xf numFmtId="0" fontId="63" fillId="0" borderId="39" xfId="8" applyFont="1" applyAlignment="1">
      <alignment horizontal="left" vertical="center"/>
    </xf>
    <xf numFmtId="0" fontId="64" fillId="0" borderId="39" xfId="8" applyFont="1" applyAlignment="1">
      <alignment horizontal="left" vertical="center"/>
    </xf>
    <xf numFmtId="0" fontId="68" fillId="0" borderId="39" xfId="8" applyFont="1" applyAlignment="1">
      <alignment horizontal="left" vertical="center"/>
    </xf>
    <xf numFmtId="0" fontId="69" fillId="0" borderId="39" xfId="8" applyFont="1" applyAlignment="1">
      <alignment horizontal="left" vertical="center"/>
    </xf>
    <xf numFmtId="0" fontId="4" fillId="7" borderId="39" xfId="8" applyFill="1"/>
    <xf numFmtId="0" fontId="0" fillId="0" borderId="0" xfId="0" applyFont="1" applyAlignment="1"/>
    <xf numFmtId="0" fontId="29" fillId="4" borderId="58" xfId="0" applyFont="1" applyFill="1" applyBorder="1"/>
    <xf numFmtId="0" fontId="30" fillId="4" borderId="64" xfId="0" applyFont="1" applyFill="1" applyBorder="1"/>
    <xf numFmtId="0" fontId="0" fillId="4" borderId="64" xfId="0" applyFont="1" applyFill="1" applyBorder="1"/>
    <xf numFmtId="0" fontId="0" fillId="4" borderId="65" xfId="0" applyFont="1" applyFill="1" applyBorder="1"/>
    <xf numFmtId="0" fontId="0" fillId="0" borderId="59" xfId="0" applyFont="1" applyBorder="1" applyAlignment="1"/>
    <xf numFmtId="0" fontId="0" fillId="0" borderId="60" xfId="0" applyFont="1" applyFill="1" applyBorder="1"/>
    <xf numFmtId="0" fontId="8" fillId="0" borderId="59" xfId="0" applyFont="1" applyFill="1" applyBorder="1" applyAlignment="1">
      <alignment horizontal="right"/>
    </xf>
    <xf numFmtId="0" fontId="0" fillId="0" borderId="61" xfId="0" applyFont="1" applyFill="1" applyBorder="1"/>
    <xf numFmtId="0" fontId="0" fillId="0" borderId="62" xfId="0" applyFont="1" applyFill="1" applyBorder="1"/>
    <xf numFmtId="0" fontId="0" fillId="0" borderId="63" xfId="0" applyFont="1" applyFill="1" applyBorder="1"/>
    <xf numFmtId="0" fontId="30" fillId="4" borderId="65" xfId="0" applyFont="1" applyFill="1" applyBorder="1"/>
    <xf numFmtId="0" fontId="0" fillId="0" borderId="60" xfId="0" applyFont="1" applyBorder="1"/>
    <xf numFmtId="0" fontId="8" fillId="0" borderId="59" xfId="0" applyFont="1" applyBorder="1" applyAlignment="1">
      <alignment horizontal="right"/>
    </xf>
    <xf numFmtId="0" fontId="11" fillId="0" borderId="39" xfId="0" applyFont="1" applyBorder="1"/>
    <xf numFmtId="0" fontId="59" fillId="0" borderId="59" xfId="0" applyFont="1" applyFill="1" applyBorder="1" applyAlignment="1">
      <alignment horizontal="right"/>
    </xf>
    <xf numFmtId="0" fontId="31" fillId="0" borderId="39" xfId="0" applyFont="1" applyBorder="1"/>
    <xf numFmtId="3" fontId="9" fillId="0" borderId="39" xfId="0" applyNumberFormat="1" applyFont="1" applyBorder="1" applyAlignment="1">
      <alignment horizontal="center"/>
    </xf>
    <xf numFmtId="0" fontId="32" fillId="0" borderId="39" xfId="0" applyFont="1" applyBorder="1"/>
    <xf numFmtId="0" fontId="8" fillId="0" borderId="59" xfId="0" applyFont="1" applyBorder="1" applyAlignment="1">
      <alignment horizontal="right" wrapText="1"/>
    </xf>
    <xf numFmtId="9" fontId="33" fillId="0" borderId="39" xfId="0" applyNumberFormat="1" applyFont="1" applyBorder="1"/>
    <xf numFmtId="173" fontId="34" fillId="0" borderId="39" xfId="0" applyNumberFormat="1" applyFont="1" applyBorder="1"/>
    <xf numFmtId="0" fontId="36" fillId="0" borderId="59" xfId="0" applyFont="1" applyBorder="1" applyAlignment="1">
      <alignment horizontal="right"/>
    </xf>
    <xf numFmtId="9" fontId="9" fillId="0" borderId="39" xfId="0" applyNumberFormat="1" applyFont="1" applyBorder="1" applyAlignment="1">
      <alignment horizontal="center"/>
    </xf>
    <xf numFmtId="0" fontId="8" fillId="0" borderId="66" xfId="0" applyFont="1" applyBorder="1" applyAlignment="1">
      <alignment horizontal="right"/>
    </xf>
    <xf numFmtId="0" fontId="0" fillId="0" borderId="67" xfId="0" applyFont="1" applyBorder="1"/>
    <xf numFmtId="0" fontId="8" fillId="0" borderId="68" xfId="0" applyFont="1" applyBorder="1" applyAlignment="1">
      <alignment horizontal="right" wrapText="1"/>
    </xf>
    <xf numFmtId="0" fontId="8" fillId="0" borderId="67" xfId="0" applyFont="1" applyBorder="1" applyAlignment="1">
      <alignment horizontal="center" vertical="center" wrapText="1"/>
    </xf>
    <xf numFmtId="0" fontId="0" fillId="0" borderId="69" xfId="0" applyFont="1" applyBorder="1" applyAlignment="1">
      <alignment horizontal="right"/>
    </xf>
    <xf numFmtId="2" fontId="0" fillId="0" borderId="39" xfId="0" applyNumberFormat="1" applyFont="1" applyBorder="1" applyAlignment="1">
      <alignment horizontal="center"/>
    </xf>
    <xf numFmtId="2" fontId="0" fillId="0" borderId="60" xfId="0" applyNumberFormat="1" applyFont="1" applyBorder="1" applyAlignment="1">
      <alignment horizontal="center"/>
    </xf>
    <xf numFmtId="0" fontId="0" fillId="0" borderId="70" xfId="0" applyFont="1" applyBorder="1" applyAlignment="1">
      <alignment horizontal="right"/>
    </xf>
    <xf numFmtId="0" fontId="8" fillId="0" borderId="70" xfId="0" applyFont="1" applyBorder="1" applyAlignment="1">
      <alignment horizontal="right"/>
    </xf>
    <xf numFmtId="2" fontId="0" fillId="0" borderId="38" xfId="0" applyNumberFormat="1" applyFont="1" applyBorder="1" applyAlignment="1">
      <alignment horizontal="center"/>
    </xf>
    <xf numFmtId="0" fontId="0" fillId="0" borderId="39" xfId="0" applyFont="1" applyBorder="1" applyAlignment="1">
      <alignment horizontal="center"/>
    </xf>
    <xf numFmtId="0" fontId="8" fillId="0" borderId="61" xfId="0" applyFont="1" applyBorder="1" applyAlignment="1">
      <alignment horizontal="right"/>
    </xf>
    <xf numFmtId="174" fontId="0" fillId="0" borderId="62" xfId="0" applyNumberFormat="1" applyFont="1" applyBorder="1" applyAlignment="1">
      <alignment horizontal="center"/>
    </xf>
    <xf numFmtId="0" fontId="0" fillId="0" borderId="62" xfId="0" applyFont="1" applyBorder="1" applyAlignment="1">
      <alignment horizontal="center"/>
    </xf>
    <xf numFmtId="0" fontId="0" fillId="0" borderId="63" xfId="0" applyFont="1" applyBorder="1"/>
    <xf numFmtId="9" fontId="0" fillId="4" borderId="64" xfId="0" applyNumberFormat="1" applyFont="1" applyFill="1" applyBorder="1" applyAlignment="1">
      <alignment horizontal="center"/>
    </xf>
    <xf numFmtId="0" fontId="38" fillId="4" borderId="64" xfId="0" applyFont="1" applyFill="1" applyBorder="1" applyAlignment="1">
      <alignment horizontal="center" vertical="center"/>
    </xf>
    <xf numFmtId="0" fontId="17" fillId="4" borderId="64" xfId="0" applyFont="1" applyFill="1" applyBorder="1" applyAlignment="1">
      <alignment horizontal="left" vertical="top" wrapText="1"/>
    </xf>
    <xf numFmtId="0" fontId="17" fillId="4" borderId="65" xfId="0" applyFont="1" applyFill="1" applyBorder="1" applyAlignment="1">
      <alignment horizontal="left" vertical="top" wrapText="1"/>
    </xf>
    <xf numFmtId="0" fontId="0" fillId="0" borderId="59" xfId="0" applyFont="1" applyBorder="1" applyAlignment="1">
      <alignment horizontal="right"/>
    </xf>
    <xf numFmtId="0" fontId="39" fillId="0" borderId="39" xfId="0" applyFont="1" applyBorder="1"/>
    <xf numFmtId="0" fontId="37" fillId="0" borderId="39" xfId="0" applyFont="1" applyBorder="1" applyAlignment="1">
      <alignment horizontal="center" vertical="center"/>
    </xf>
    <xf numFmtId="0" fontId="0" fillId="0" borderId="39" xfId="0" applyFont="1" applyBorder="1" applyAlignment="1">
      <alignment horizontal="left" vertical="top" wrapText="1"/>
    </xf>
    <xf numFmtId="0" fontId="58" fillId="0" borderId="39" xfId="7" applyFont="1" applyBorder="1"/>
    <xf numFmtId="0" fontId="37" fillId="0" borderId="39" xfId="0" applyFont="1" applyBorder="1" applyAlignment="1">
      <alignment vertical="center"/>
    </xf>
    <xf numFmtId="0" fontId="0" fillId="0" borderId="61" xfId="0" applyFont="1" applyBorder="1" applyAlignment="1">
      <alignment horizontal="right"/>
    </xf>
    <xf numFmtId="0" fontId="0" fillId="0" borderId="62" xfId="0" applyFont="1" applyBorder="1" applyAlignment="1">
      <alignment vertical="top"/>
    </xf>
    <xf numFmtId="0" fontId="0" fillId="0" borderId="63" xfId="0" applyFont="1" applyBorder="1" applyAlignment="1">
      <alignment vertical="top"/>
    </xf>
    <xf numFmtId="0" fontId="34" fillId="0" borderId="39" xfId="0" applyFont="1" applyBorder="1"/>
    <xf numFmtId="0" fontId="0" fillId="0" borderId="0" xfId="0" applyFont="1" applyAlignment="1"/>
    <xf numFmtId="176" fontId="0" fillId="0" borderId="0" xfId="0" applyNumberFormat="1" applyFont="1" applyAlignment="1">
      <alignment horizontal="right"/>
    </xf>
    <xf numFmtId="0" fontId="43" fillId="0" borderId="0" xfId="0" applyFont="1"/>
    <xf numFmtId="0" fontId="0" fillId="0" borderId="0" xfId="0" applyFont="1" applyAlignment="1"/>
    <xf numFmtId="0" fontId="15" fillId="0" borderId="39" xfId="0" applyFont="1" applyBorder="1" applyAlignment="1">
      <alignment vertical="center"/>
    </xf>
    <xf numFmtId="0" fontId="15" fillId="0" borderId="46" xfId="0" applyFont="1" applyBorder="1" applyAlignment="1">
      <alignment vertical="center"/>
    </xf>
    <xf numFmtId="0" fontId="38" fillId="0" borderId="46" xfId="0" applyFont="1" applyBorder="1" applyAlignment="1">
      <alignment vertical="center" wrapText="1"/>
    </xf>
    <xf numFmtId="0" fontId="15" fillId="0" borderId="46" xfId="0" applyFont="1" applyBorder="1" applyAlignment="1">
      <alignment vertical="center" wrapText="1"/>
    </xf>
    <xf numFmtId="0" fontId="0" fillId="0" borderId="0" xfId="0" applyFont="1" applyFill="1" applyAlignment="1"/>
    <xf numFmtId="0" fontId="8" fillId="0" borderId="0" xfId="0" applyFont="1" applyFill="1"/>
    <xf numFmtId="0" fontId="0" fillId="0" borderId="0" xfId="0" applyFont="1" applyFill="1"/>
    <xf numFmtId="0" fontId="38" fillId="0" borderId="0" xfId="0" applyFont="1" applyFill="1" applyAlignment="1">
      <alignment vertical="top"/>
    </xf>
    <xf numFmtId="0" fontId="13" fillId="0" borderId="39" xfId="0" applyFont="1" applyFill="1" applyBorder="1" applyAlignment="1">
      <alignment horizontal="center"/>
    </xf>
    <xf numFmtId="0" fontId="0" fillId="0" borderId="0" xfId="0" applyFont="1" applyAlignment="1"/>
    <xf numFmtId="0" fontId="3" fillId="0" borderId="39" xfId="2" applyFont="1"/>
    <xf numFmtId="0" fontId="2" fillId="0" borderId="39" xfId="2" applyFont="1"/>
    <xf numFmtId="0" fontId="70" fillId="0" borderId="0" xfId="0" applyFont="1"/>
    <xf numFmtId="0" fontId="1" fillId="0" borderId="39" xfId="8" applyFont="1"/>
    <xf numFmtId="0" fontId="13" fillId="0" borderId="0" xfId="0" applyFont="1" applyAlignment="1"/>
    <xf numFmtId="1" fontId="13" fillId="0" borderId="0" xfId="1" applyNumberFormat="1" applyFont="1" applyAlignment="1"/>
    <xf numFmtId="175" fontId="13" fillId="0" borderId="0" xfId="1" applyNumberFormat="1" applyFont="1" applyAlignment="1"/>
    <xf numFmtId="1" fontId="13" fillId="0" borderId="0" xfId="0" applyNumberFormat="1" applyFont="1" applyAlignment="1"/>
    <xf numFmtId="0" fontId="0" fillId="0" borderId="0" xfId="0" applyFont="1" applyAlignment="1"/>
    <xf numFmtId="0" fontId="30" fillId="0" borderId="62" xfId="0" applyFont="1" applyBorder="1" applyAlignment="1"/>
    <xf numFmtId="3" fontId="9" fillId="0" borderId="39" xfId="0" applyNumberFormat="1" applyFont="1" applyFill="1" applyBorder="1" applyAlignment="1">
      <alignment horizontal="center"/>
    </xf>
    <xf numFmtId="174" fontId="38" fillId="0" borderId="46" xfId="0" applyNumberFormat="1" applyFont="1" applyBorder="1" applyAlignment="1">
      <alignment horizontal="center" vertical="center" wrapText="1"/>
    </xf>
    <xf numFmtId="0" fontId="0" fillId="0" borderId="0" xfId="0" applyFont="1" applyAlignment="1"/>
    <xf numFmtId="0" fontId="0" fillId="4" borderId="41" xfId="0" applyFont="1" applyFill="1" applyBorder="1"/>
    <xf numFmtId="0" fontId="30" fillId="4" borderId="41" xfId="0" applyFont="1" applyFill="1" applyBorder="1"/>
    <xf numFmtId="0" fontId="0" fillId="0" borderId="60" xfId="0" applyNumberFormat="1" applyFont="1" applyBorder="1"/>
    <xf numFmtId="0" fontId="0" fillId="0" borderId="0" xfId="0" applyFont="1" applyAlignment="1"/>
    <xf numFmtId="0" fontId="37" fillId="0" borderId="39" xfId="0" applyFont="1" applyFill="1" applyBorder="1"/>
    <xf numFmtId="0" fontId="0" fillId="0" borderId="0" xfId="0" applyFont="1" applyAlignment="1"/>
    <xf numFmtId="9" fontId="8" fillId="0" borderId="62" xfId="0" applyNumberFormat="1" applyFont="1" applyBorder="1" applyAlignment="1">
      <alignment horizontal="center"/>
    </xf>
    <xf numFmtId="0" fontId="8" fillId="0" borderId="39" xfId="0" applyFont="1" applyBorder="1" applyAlignment="1">
      <alignment horizontal="center"/>
    </xf>
    <xf numFmtId="0" fontId="30" fillId="0" borderId="39" xfId="0" applyFont="1" applyBorder="1"/>
    <xf numFmtId="171" fontId="0" fillId="0" borderId="39" xfId="0" applyNumberFormat="1" applyFont="1" applyBorder="1" applyAlignment="1">
      <alignment horizontal="center"/>
    </xf>
    <xf numFmtId="172" fontId="0" fillId="0" borderId="39" xfId="0" applyNumberFormat="1" applyFont="1" applyBorder="1" applyAlignment="1">
      <alignment horizontal="center"/>
    </xf>
    <xf numFmtId="2" fontId="8" fillId="0" borderId="39" xfId="0" applyNumberFormat="1" applyFont="1" applyBorder="1" applyAlignment="1">
      <alignment horizontal="center"/>
    </xf>
    <xf numFmtId="0" fontId="71" fillId="0" borderId="39" xfId="0" applyFont="1" applyBorder="1"/>
    <xf numFmtId="9" fontId="8" fillId="0" borderId="39" xfId="0" applyNumberFormat="1" applyFont="1" applyBorder="1" applyAlignment="1">
      <alignment horizontal="center"/>
    </xf>
    <xf numFmtId="0" fontId="43" fillId="9" borderId="34" xfId="0" applyFont="1" applyFill="1" applyBorder="1" applyAlignment="1" applyProtection="1">
      <alignment horizontal="center"/>
      <protection locked="0"/>
    </xf>
    <xf numFmtId="0" fontId="9" fillId="5" borderId="34" xfId="0" applyFont="1" applyFill="1" applyBorder="1" applyAlignment="1" applyProtection="1">
      <alignment horizontal="center"/>
      <protection locked="0"/>
    </xf>
    <xf numFmtId="3" fontId="9" fillId="5" borderId="34" xfId="0" applyNumberFormat="1" applyFont="1" applyFill="1" applyBorder="1" applyAlignment="1" applyProtection="1">
      <alignment horizontal="center"/>
      <protection locked="0"/>
    </xf>
    <xf numFmtId="173" fontId="34" fillId="0" borderId="39" xfId="0" applyNumberFormat="1" applyFont="1" applyBorder="1" applyAlignment="1">
      <alignment horizontal="center"/>
    </xf>
    <xf numFmtId="0" fontId="8" fillId="0" borderId="36" xfId="0" applyFont="1" applyBorder="1" applyAlignment="1">
      <alignment horizontal="center" vertical="center" wrapText="1"/>
    </xf>
    <xf numFmtId="2" fontId="9" fillId="5" borderId="34" xfId="0" applyNumberFormat="1" applyFont="1" applyFill="1" applyBorder="1" applyAlignment="1" applyProtection="1">
      <alignment horizontal="center"/>
      <protection locked="0"/>
    </xf>
    <xf numFmtId="0" fontId="8" fillId="0" borderId="39" xfId="0" applyFont="1" applyBorder="1" applyAlignment="1">
      <alignment horizontal="center" vertical="center" wrapText="1"/>
    </xf>
    <xf numFmtId="3" fontId="9" fillId="5" borderId="74" xfId="0" applyNumberFormat="1" applyFont="1" applyFill="1" applyBorder="1" applyAlignment="1" applyProtection="1">
      <alignment horizontal="center"/>
      <protection locked="0"/>
    </xf>
    <xf numFmtId="3" fontId="9" fillId="5" borderId="75" xfId="0" applyNumberFormat="1" applyFont="1" applyFill="1" applyBorder="1" applyAlignment="1" applyProtection="1">
      <alignment horizontal="center"/>
      <protection locked="0"/>
    </xf>
    <xf numFmtId="3" fontId="9" fillId="5" borderId="76" xfId="0" applyNumberFormat="1" applyFont="1" applyFill="1" applyBorder="1" applyAlignment="1" applyProtection="1">
      <alignment horizontal="center"/>
      <protection locked="0"/>
    </xf>
    <xf numFmtId="2" fontId="9" fillId="5" borderId="74" xfId="0" applyNumberFormat="1" applyFont="1" applyFill="1" applyBorder="1" applyAlignment="1" applyProtection="1">
      <alignment horizontal="center"/>
      <protection locked="0"/>
    </xf>
    <xf numFmtId="2" fontId="9" fillId="5" borderId="75" xfId="0" applyNumberFormat="1" applyFont="1" applyFill="1" applyBorder="1" applyAlignment="1" applyProtection="1">
      <alignment horizontal="center"/>
      <protection locked="0"/>
    </xf>
    <xf numFmtId="2" fontId="9" fillId="5" borderId="76" xfId="0" applyNumberFormat="1" applyFont="1" applyFill="1" applyBorder="1" applyAlignment="1" applyProtection="1">
      <alignment horizontal="center"/>
      <protection locked="0"/>
    </xf>
    <xf numFmtId="0" fontId="57" fillId="0" borderId="62" xfId="7" applyBorder="1"/>
    <xf numFmtId="0" fontId="8" fillId="0" borderId="59" xfId="0" applyFont="1" applyBorder="1" applyAlignment="1">
      <alignment horizontal="right" vertical="center" wrapText="1"/>
    </xf>
    <xf numFmtId="9" fontId="33" fillId="0" borderId="77" xfId="0" applyNumberFormat="1" applyFont="1" applyBorder="1"/>
    <xf numFmtId="3" fontId="9" fillId="5" borderId="34" xfId="0" applyNumberFormat="1" applyFont="1" applyFill="1" applyBorder="1" applyAlignment="1" applyProtection="1">
      <alignment horizontal="center" vertical="center"/>
      <protection locked="0"/>
    </xf>
    <xf numFmtId="9" fontId="9" fillId="9" borderId="34" xfId="0" applyNumberFormat="1" applyFont="1" applyFill="1" applyBorder="1" applyAlignment="1" applyProtection="1">
      <alignment horizontal="center" vertical="center"/>
      <protection locked="0"/>
    </xf>
    <xf numFmtId="0" fontId="0" fillId="0" borderId="0" xfId="0" applyFont="1" applyAlignment="1"/>
    <xf numFmtId="0" fontId="9" fillId="9" borderId="34" xfId="0" applyFont="1" applyFill="1" applyBorder="1" applyAlignment="1" applyProtection="1">
      <alignment horizontal="center"/>
      <protection locked="0"/>
    </xf>
    <xf numFmtId="0" fontId="0" fillId="0" borderId="0" xfId="0" applyFont="1" applyAlignment="1"/>
    <xf numFmtId="0" fontId="10" fillId="0" borderId="78" xfId="0" applyFont="1" applyBorder="1" applyAlignment="1">
      <alignment wrapText="1"/>
    </xf>
    <xf numFmtId="6" fontId="43" fillId="0" borderId="78" xfId="0" applyNumberFormat="1" applyFont="1" applyBorder="1" applyAlignment="1">
      <alignment horizontal="right" wrapText="1"/>
    </xf>
    <xf numFmtId="0" fontId="12" fillId="0" borderId="9" xfId="0" applyFont="1" applyBorder="1" applyAlignment="1">
      <alignment horizontal="center" vertical="center"/>
    </xf>
    <xf numFmtId="0" fontId="13" fillId="0" borderId="7" xfId="0" applyFont="1" applyBorder="1"/>
    <xf numFmtId="0" fontId="13" fillId="0" borderId="8" xfId="0" applyFont="1" applyBorder="1"/>
    <xf numFmtId="0" fontId="8" fillId="0" borderId="0" xfId="0" applyFont="1" applyAlignment="1">
      <alignment horizontal="center"/>
    </xf>
    <xf numFmtId="0" fontId="0" fillId="0" borderId="0" xfId="0" applyFont="1" applyAlignment="1"/>
    <xf numFmtId="0" fontId="12" fillId="0" borderId="6" xfId="0" applyFont="1" applyBorder="1" applyAlignment="1">
      <alignment horizontal="center" vertical="center"/>
    </xf>
    <xf numFmtId="0" fontId="13" fillId="0" borderId="4" xfId="0" applyFont="1" applyBorder="1"/>
    <xf numFmtId="0" fontId="13" fillId="0" borderId="2" xfId="0" applyFont="1" applyBorder="1"/>
    <xf numFmtId="0" fontId="12" fillId="0" borderId="7" xfId="0" applyFont="1" applyBorder="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vertical="top" wrapText="1"/>
    </xf>
    <xf numFmtId="49" fontId="24" fillId="0" borderId="0" xfId="0" applyNumberFormat="1" applyFont="1" applyAlignment="1">
      <alignment horizontal="left" vertical="top" wrapText="1"/>
    </xf>
    <xf numFmtId="0" fontId="20" fillId="0" borderId="0" xfId="0" quotePrefix="1" applyFont="1" applyAlignment="1">
      <alignment horizontal="left" vertical="top" wrapText="1"/>
    </xf>
    <xf numFmtId="0" fontId="20" fillId="0" borderId="0" xfId="0" applyFont="1" applyAlignment="1">
      <alignment horizontal="left"/>
    </xf>
    <xf numFmtId="0" fontId="22" fillId="0" borderId="9" xfId="0" applyFont="1" applyBorder="1" applyAlignment="1">
      <alignment horizontal="center"/>
    </xf>
    <xf numFmtId="0" fontId="22" fillId="0" borderId="9" xfId="0" applyFont="1" applyBorder="1" applyAlignment="1">
      <alignment horizontal="center" vertical="top" wrapText="1"/>
    </xf>
    <xf numFmtId="0" fontId="20" fillId="0" borderId="0" xfId="0" applyFont="1" applyAlignment="1">
      <alignment horizontal="center"/>
    </xf>
    <xf numFmtId="0" fontId="13" fillId="0" borderId="5" xfId="0" applyFont="1" applyBorder="1"/>
    <xf numFmtId="3" fontId="20" fillId="0" borderId="0" xfId="0" applyNumberFormat="1" applyFont="1" applyAlignment="1">
      <alignment horizontal="center"/>
    </xf>
    <xf numFmtId="0" fontId="20" fillId="0" borderId="11" xfId="0" applyFont="1" applyBorder="1" applyAlignment="1">
      <alignment horizontal="center"/>
    </xf>
    <xf numFmtId="0" fontId="13" fillId="0" borderId="12" xfId="0" applyFont="1" applyBorder="1"/>
    <xf numFmtId="0" fontId="26" fillId="0" borderId="24" xfId="0" applyFont="1" applyBorder="1" applyAlignment="1">
      <alignment vertical="center"/>
    </xf>
    <xf numFmtId="0" fontId="13" fillId="0" borderId="25" xfId="0" applyFont="1" applyBorder="1"/>
    <xf numFmtId="0" fontId="48" fillId="0" borderId="39" xfId="3" applyFont="1" applyAlignment="1">
      <alignment horizontal="left" vertical="top" wrapText="1"/>
    </xf>
    <xf numFmtId="0" fontId="53" fillId="0" borderId="39" xfId="5" applyFont="1" applyBorder="1" applyAlignment="1" applyProtection="1">
      <alignment horizontal="left" vertical="top" wrapText="1"/>
    </xf>
    <xf numFmtId="49" fontId="54" fillId="0" borderId="39" xfId="3" applyNumberFormat="1" applyFont="1" applyAlignment="1">
      <alignment horizontal="left" vertical="top" wrapText="1"/>
    </xf>
    <xf numFmtId="0" fontId="54" fillId="0" borderId="39" xfId="3" applyFont="1" applyAlignment="1">
      <alignment horizontal="left" vertical="top" wrapText="1"/>
    </xf>
    <xf numFmtId="0" fontId="48" fillId="0" borderId="39" xfId="3" quotePrefix="1" applyFont="1" applyAlignment="1">
      <alignment horizontal="left" vertical="top" wrapText="1"/>
    </xf>
    <xf numFmtId="0" fontId="48" fillId="0" borderId="39" xfId="3" applyFont="1" applyAlignment="1">
      <alignment horizontal="left"/>
    </xf>
    <xf numFmtId="0" fontId="51" fillId="0" borderId="44" xfId="3" applyFont="1" applyBorder="1" applyAlignment="1">
      <alignment horizontal="center"/>
    </xf>
    <xf numFmtId="0" fontId="51" fillId="0" borderId="45" xfId="3" applyFont="1" applyBorder="1" applyAlignment="1">
      <alignment horizontal="center"/>
    </xf>
    <xf numFmtId="0" fontId="47" fillId="0" borderId="49" xfId="3" applyBorder="1" applyAlignment="1">
      <alignment horizontal="center"/>
    </xf>
    <xf numFmtId="0" fontId="51" fillId="0" borderId="44" xfId="3" applyFont="1" applyBorder="1" applyAlignment="1">
      <alignment horizontal="center" vertical="top" wrapText="1"/>
    </xf>
    <xf numFmtId="0" fontId="51" fillId="0" borderId="45" xfId="3" applyFont="1" applyBorder="1" applyAlignment="1">
      <alignment horizontal="center" vertical="top" wrapText="1"/>
    </xf>
    <xf numFmtId="0" fontId="51" fillId="0" borderId="49" xfId="3" applyFont="1" applyBorder="1" applyAlignment="1">
      <alignment horizontal="center" vertical="top" wrapText="1"/>
    </xf>
    <xf numFmtId="0" fontId="48" fillId="0" borderId="39" xfId="3" applyFont="1" applyAlignment="1">
      <alignment horizontal="center"/>
    </xf>
    <xf numFmtId="0" fontId="48" fillId="0" borderId="51" xfId="3" applyFont="1" applyBorder="1" applyAlignment="1">
      <alignment horizontal="center"/>
    </xf>
    <xf numFmtId="0" fontId="48" fillId="0" borderId="54" xfId="3" applyFont="1" applyBorder="1" applyAlignment="1">
      <alignment horizontal="center"/>
    </xf>
    <xf numFmtId="0" fontId="48" fillId="0" borderId="55" xfId="3" applyFont="1" applyBorder="1" applyAlignment="1">
      <alignment horizontal="center"/>
    </xf>
    <xf numFmtId="0" fontId="12" fillId="6" borderId="19" xfId="0" applyFont="1" applyFill="1" applyBorder="1" applyAlignment="1">
      <alignment horizontal="center"/>
    </xf>
    <xf numFmtId="0" fontId="13" fillId="0" borderId="35" xfId="0" applyFont="1" applyBorder="1"/>
    <xf numFmtId="0" fontId="13" fillId="0" borderId="18" xfId="0" applyFont="1" applyBorder="1"/>
    <xf numFmtId="0" fontId="40" fillId="6" borderId="19" xfId="0" applyFont="1" applyFill="1" applyBorder="1" applyAlignment="1">
      <alignment horizontal="left" vertical="top" wrapText="1"/>
    </xf>
    <xf numFmtId="0" fontId="41" fillId="0" borderId="40" xfId="0" applyFont="1" applyBorder="1" applyAlignment="1">
      <alignment horizontal="left" vertical="top" wrapText="1"/>
    </xf>
    <xf numFmtId="0" fontId="13" fillId="0" borderId="41" xfId="0" applyFont="1" applyBorder="1"/>
    <xf numFmtId="0" fontId="13" fillId="0" borderId="42" xfId="0" applyFont="1" applyBorder="1"/>
    <xf numFmtId="0" fontId="13" fillId="0" borderId="32" xfId="0" applyFont="1" applyBorder="1"/>
    <xf numFmtId="0" fontId="13" fillId="0" borderId="33" xfId="0" applyFont="1" applyBorder="1"/>
    <xf numFmtId="0" fontId="41" fillId="0" borderId="32" xfId="0" applyFont="1" applyBorder="1" applyAlignment="1">
      <alignment horizontal="left" wrapText="1"/>
    </xf>
    <xf numFmtId="0" fontId="0" fillId="0" borderId="0" xfId="0" applyFont="1" applyAlignment="1">
      <alignment horizontal="left" wrapText="1"/>
    </xf>
    <xf numFmtId="0" fontId="13" fillId="0" borderId="33" xfId="0" applyFont="1" applyBorder="1" applyAlignment="1">
      <alignment horizontal="left" wrapText="1"/>
    </xf>
    <xf numFmtId="0" fontId="13" fillId="0" borderId="32" xfId="0" applyFont="1" applyBorder="1" applyAlignment="1">
      <alignment horizontal="left" wrapText="1"/>
    </xf>
    <xf numFmtId="0" fontId="13" fillId="0" borderId="17" xfId="0" applyFont="1" applyBorder="1" applyAlignment="1">
      <alignment horizontal="left" wrapText="1"/>
    </xf>
    <xf numFmtId="0" fontId="13" fillId="0" borderId="16" xfId="0" applyFont="1" applyBorder="1" applyAlignment="1">
      <alignment horizontal="left" wrapText="1"/>
    </xf>
    <xf numFmtId="0" fontId="13" fillId="0" borderId="20" xfId="0" applyFont="1" applyBorder="1" applyAlignment="1">
      <alignment horizontal="left" wrapText="1"/>
    </xf>
    <xf numFmtId="0" fontId="38" fillId="0" borderId="0" xfId="0" applyFont="1" applyAlignment="1">
      <alignment horizontal="center" vertical="center"/>
    </xf>
    <xf numFmtId="0" fontId="38" fillId="0" borderId="0" xfId="0" applyFont="1" applyAlignment="1">
      <alignment horizontal="left" vertical="top" wrapText="1"/>
    </xf>
    <xf numFmtId="0" fontId="28" fillId="4" borderId="26" xfId="0" applyFont="1" applyFill="1" applyBorder="1" applyAlignment="1">
      <alignment horizontal="center" vertical="center"/>
    </xf>
    <xf numFmtId="0" fontId="13" fillId="0" borderId="27" xfId="0" applyFont="1" applyBorder="1"/>
    <xf numFmtId="0" fontId="13" fillId="0" borderId="39" xfId="0" applyFont="1" applyBorder="1"/>
    <xf numFmtId="0" fontId="13" fillId="0" borderId="28" xfId="0" applyFont="1" applyBorder="1"/>
    <xf numFmtId="0" fontId="0" fillId="0" borderId="32" xfId="0" applyFont="1" applyBorder="1" applyAlignment="1">
      <alignment horizontal="center" vertical="top" wrapText="1"/>
    </xf>
    <xf numFmtId="0" fontId="43" fillId="9" borderId="32" xfId="0" applyFont="1" applyFill="1" applyBorder="1" applyAlignment="1">
      <alignment horizontal="center" vertical="top" wrapText="1"/>
    </xf>
    <xf numFmtId="0" fontId="0" fillId="9" borderId="0" xfId="0" applyFont="1" applyFill="1" applyAlignment="1"/>
    <xf numFmtId="0" fontId="13" fillId="9" borderId="33" xfId="0" applyFont="1" applyFill="1" applyBorder="1"/>
    <xf numFmtId="0" fontId="13" fillId="9" borderId="32" xfId="0" applyFont="1" applyFill="1" applyBorder="1"/>
    <xf numFmtId="49" fontId="35" fillId="5" borderId="71" xfId="0" applyNumberFormat="1" applyFont="1" applyFill="1" applyBorder="1" applyAlignment="1" applyProtection="1">
      <alignment horizontal="center" vertical="center" wrapText="1"/>
      <protection locked="0"/>
    </xf>
    <xf numFmtId="0" fontId="13" fillId="0" borderId="72" xfId="0" applyFont="1" applyBorder="1" applyAlignment="1" applyProtection="1">
      <alignment vertical="center"/>
      <protection locked="0"/>
    </xf>
    <xf numFmtId="0" fontId="13" fillId="0" borderId="73" xfId="0" applyFont="1" applyBorder="1" applyAlignment="1" applyProtection="1">
      <alignment vertical="center"/>
      <protection locked="0"/>
    </xf>
    <xf numFmtId="0" fontId="37" fillId="3" borderId="36" xfId="0" applyFont="1" applyFill="1" applyBorder="1" applyAlignment="1">
      <alignment horizontal="center" vertical="center" wrapText="1"/>
    </xf>
    <xf numFmtId="0" fontId="13" fillId="0" borderId="36" xfId="0" applyFont="1" applyBorder="1"/>
    <xf numFmtId="0" fontId="13" fillId="0" borderId="37" xfId="0" applyFont="1" applyBorder="1"/>
    <xf numFmtId="0" fontId="13" fillId="0" borderId="38" xfId="0" applyFont="1" applyBorder="1"/>
    <xf numFmtId="0" fontId="8" fillId="0" borderId="32" xfId="0" applyFont="1" applyBorder="1" applyAlignment="1">
      <alignment horizontal="right" wrapText="1"/>
    </xf>
    <xf numFmtId="9" fontId="9" fillId="5" borderId="74" xfId="0" applyNumberFormat="1" applyFont="1" applyFill="1" applyBorder="1" applyAlignment="1" applyProtection="1">
      <alignment horizontal="center" vertical="center"/>
      <protection locked="0"/>
    </xf>
    <xf numFmtId="0" fontId="13" fillId="0" borderId="76" xfId="0" applyFont="1" applyBorder="1" applyProtection="1">
      <protection locked="0"/>
    </xf>
    <xf numFmtId="0" fontId="38" fillId="0" borderId="0" xfId="0" applyFont="1" applyAlignment="1">
      <alignment horizontal="left" vertical="center" wrapText="1"/>
    </xf>
  </cellXfs>
  <cellStyles count="10">
    <cellStyle name="40% - Accent1 2" xfId="9" xr:uid="{00000000-0005-0000-0000-000000000000}"/>
    <cellStyle name="Comma" xfId="1" builtinId="3"/>
    <cellStyle name="Comma 2" xfId="4" xr:uid="{00000000-0005-0000-0000-000002000000}"/>
    <cellStyle name="Hyperlink" xfId="7" builtinId="8"/>
    <cellStyle name="Hyperlink 2" xfId="5" xr:uid="{00000000-0005-0000-0000-000004000000}"/>
    <cellStyle name="Normal" xfId="0" builtinId="0"/>
    <cellStyle name="Normal 2" xfId="2" xr:uid="{00000000-0005-0000-0000-000006000000}"/>
    <cellStyle name="Normal 3" xfId="3" xr:uid="{00000000-0005-0000-0000-000007000000}"/>
    <cellStyle name="Normal 4" xfId="6" xr:uid="{00000000-0005-0000-0000-000008000000}"/>
    <cellStyle name="Normal 5" xfId="8" xr:uid="{00000000-0005-0000-0000-000009000000}"/>
  </cellStyles>
  <dxfs count="33">
    <dxf>
      <border>
        <left/>
        <right style="thin">
          <color rgb="FFFF0000"/>
        </right>
        <top/>
        <bottom/>
        <vertical/>
        <horizontal/>
      </border>
    </dxf>
    <dxf>
      <border>
        <left/>
        <right/>
        <top/>
        <bottom/>
        <vertical/>
        <horizontal/>
      </border>
    </dxf>
    <dxf>
      <border>
        <left/>
        <right/>
        <top/>
        <bottom/>
        <vertical/>
        <horizontal/>
      </border>
    </dxf>
    <dxf>
      <border>
        <right/>
        <top/>
        <bottom/>
        <vertical/>
        <horizontal/>
      </border>
    </dxf>
    <dxf>
      <font>
        <color theme="0"/>
      </font>
      <fill>
        <patternFill patternType="none">
          <bgColor auto="1"/>
        </patternFill>
      </fill>
      <border>
        <left/>
        <right/>
        <top style="thin">
          <color rgb="FFFF0000"/>
        </top>
        <bottom/>
        <vertical/>
        <horizontal/>
      </border>
    </dxf>
    <dxf>
      <font>
        <color rgb="FFA5A5A5"/>
      </font>
      <fill>
        <patternFill patternType="solid">
          <fgColor auto="1"/>
          <bgColor rgb="FFA5A5A5"/>
        </patternFill>
      </fill>
    </dxf>
    <dxf>
      <font>
        <color theme="0"/>
      </font>
      <fill>
        <patternFill patternType="none">
          <bgColor auto="1"/>
        </patternFill>
      </fill>
      <border>
        <left/>
        <right/>
        <top/>
        <bottom/>
      </border>
    </dxf>
    <dxf>
      <font>
        <color theme="0"/>
      </font>
      <fill>
        <patternFill patternType="none">
          <bgColor auto="1"/>
        </patternFill>
      </fill>
    </dxf>
    <dxf>
      <font>
        <color rgb="FFA5A5A5"/>
      </font>
      <fill>
        <patternFill>
          <bgColor rgb="FFA5A5A5"/>
        </patternFill>
      </fill>
    </dxf>
    <dxf>
      <font>
        <color rgb="FFA5A5A5"/>
      </font>
      <fill>
        <patternFill>
          <bgColor theme="0" tint="-0.34998626667073579"/>
        </patternFill>
      </fill>
    </dxf>
    <dxf>
      <font>
        <color rgb="FFA5A5A5"/>
      </font>
      <fill>
        <patternFill>
          <bgColor rgb="FFA5A5A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rgb="FFA5A5A5"/>
      </font>
      <fill>
        <patternFill>
          <bgColor rgb="FFA5A5A5"/>
        </patternFill>
      </fill>
    </dxf>
    <dxf>
      <font>
        <color rgb="FFA5A5A5"/>
      </font>
      <fill>
        <patternFill patternType="solid">
          <fgColor auto="1"/>
          <bgColor rgb="FFA5A5A5"/>
        </patternFill>
      </fill>
    </dxf>
    <dxf>
      <font>
        <color rgb="FFA5A5A5"/>
      </font>
      <fill>
        <patternFill>
          <bgColor rgb="FFA5A5A5"/>
        </patternFill>
      </fill>
      <border>
        <left/>
        <right/>
        <top/>
        <bottom/>
      </border>
    </dxf>
    <dxf>
      <font>
        <color rgb="FFA5A5A5"/>
      </font>
      <fill>
        <patternFill patternType="solid">
          <bgColor rgb="FFA5A5A5"/>
        </patternFill>
      </fill>
    </dxf>
    <dxf>
      <font>
        <color rgb="FFFF0000"/>
      </font>
      <fill>
        <patternFill patternType="none"/>
      </fill>
    </dxf>
    <dxf>
      <font>
        <color rgb="FF00B050"/>
      </font>
      <fill>
        <patternFill patternType="none"/>
      </fill>
    </dxf>
    <dxf>
      <font>
        <color rgb="FFFFC000"/>
      </font>
      <fill>
        <patternFill patternType="none"/>
      </fill>
    </dxf>
    <dxf>
      <fill>
        <patternFill>
          <bgColor rgb="FF4F81BD"/>
        </patternFill>
      </fill>
    </dxf>
    <dxf>
      <fill>
        <patternFill patternType="solid">
          <fgColor indexed="64"/>
          <bgColor rgb="FFB8CCE4"/>
        </patternFill>
      </fill>
    </dxf>
    <dxf>
      <fill>
        <patternFill>
          <bgColor rgb="FFDCE6F1"/>
        </patternFill>
      </fill>
    </dxf>
    <dxf>
      <fill>
        <patternFill>
          <bgColor rgb="FFB8CCE4"/>
        </patternFill>
      </fill>
    </dxf>
    <dxf>
      <fill>
        <patternFill>
          <bgColor rgb="FF4F81BD"/>
        </patternFill>
      </fill>
    </dxf>
    <dxf>
      <fill>
        <patternFill patternType="solid">
          <fgColor indexed="64"/>
          <bgColor rgb="FFB8CCE4"/>
        </patternFill>
      </fill>
    </dxf>
    <dxf>
      <fill>
        <patternFill>
          <bgColor rgb="FFDCE6F1"/>
        </patternFill>
      </fill>
    </dxf>
    <dxf>
      <fill>
        <patternFill>
          <bgColor rgb="FFB8CCE4"/>
        </patternFill>
      </fill>
    </dxf>
    <dxf>
      <fill>
        <patternFill>
          <bgColor rgb="FF4F81BD"/>
        </patternFill>
      </fill>
    </dxf>
    <dxf>
      <fill>
        <patternFill patternType="solid">
          <fgColor indexed="64"/>
          <bgColor rgb="FFB8CCE4"/>
        </patternFill>
      </fill>
    </dxf>
    <dxf>
      <fill>
        <patternFill>
          <bgColor rgb="FFDCE6F1"/>
        </patternFill>
      </fill>
    </dxf>
    <dxf>
      <fill>
        <patternFill>
          <bgColor rgb="FFB8CCE4"/>
        </patternFill>
      </fill>
    </dxf>
  </dxfs>
  <tableStyles count="0" defaultTableStyle="TableStyleMedium2" defaultPivotStyle="PivotStyleLight16"/>
  <colors>
    <mruColors>
      <color rgb="FFFFE599"/>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472440</xdr:colOff>
      <xdr:row>22</xdr:row>
      <xdr:rowOff>68580</xdr:rowOff>
    </xdr:from>
    <xdr:to>
      <xdr:col>6</xdr:col>
      <xdr:colOff>68580</xdr:colOff>
      <xdr:row>27</xdr:row>
      <xdr:rowOff>157729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4831080"/>
          <a:ext cx="2766060" cy="1041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16928</xdr:colOff>
      <xdr:row>0</xdr:row>
      <xdr:rowOff>0</xdr:rowOff>
    </xdr:from>
    <xdr:to>
      <xdr:col>3</xdr:col>
      <xdr:colOff>2624661</xdr:colOff>
      <xdr:row>0</xdr:row>
      <xdr:rowOff>1759016</xdr:rowOff>
    </xdr:to>
    <xdr:pic>
      <xdr:nvPicPr>
        <xdr:cNvPr id="4" name="Picture 3">
          <a:extLst>
            <a:ext uri="{FF2B5EF4-FFF2-40B4-BE49-F238E27FC236}">
              <a16:creationId xmlns:a16="http://schemas.microsoft.com/office/drawing/2014/main" id="{C61D1C91-C9BD-433A-B651-1EB2EBC2D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28" y="0"/>
          <a:ext cx="7772400" cy="17590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clg.sharepoint.com/sites/PlanningandLandUseAnalysisteamarea/Shared%20Documents/Planning%20Analysis/LHN/LHN%20March%202019%20(Affordability%20Ratio%20Update)/80-20%20Split%20Analysis/Affordability%20Index%20Analysis%20280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id.gott\Downloads\BLRF%20SCB%20Technical%20Ann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Inputs&gt;&gt;"/>
      <sheetName val="I; Local Authorities"/>
      <sheetName val="I; Affordability Ratios T.5 17"/>
      <sheetName val="I; Affordability Ratios T.5c 18"/>
      <sheetName val="Calculation &gt;&gt;"/>
      <sheetName val="C; Affordability Ratio Calc"/>
      <sheetName val="Sheet1"/>
      <sheetName val="Ouputs &gt;&gt;"/>
      <sheetName val="O; Top Level Analytics"/>
      <sheetName val="O; List"/>
    </sheetNames>
    <sheetDataSet>
      <sheetData sheetId="0"/>
      <sheetData sheetId="1"/>
      <sheetData sheetId="2"/>
      <sheetData sheetId="3">
        <row r="9">
          <cell r="E9" t="str">
            <v>Region code</v>
          </cell>
          <cell r="F9" t="str">
            <v xml:space="preserve">Region name </v>
          </cell>
          <cell r="G9" t="str">
            <v>Code</v>
          </cell>
          <cell r="H9" t="str">
            <v>Name</v>
          </cell>
        </row>
        <row r="10">
          <cell r="E10" t="str">
            <v>E12000001</v>
          </cell>
          <cell r="F10" t="str">
            <v>North East</v>
          </cell>
          <cell r="G10" t="str">
            <v>E06000047</v>
          </cell>
          <cell r="H10" t="str">
            <v>County Durham</v>
          </cell>
        </row>
        <row r="11">
          <cell r="E11" t="str">
            <v>E12000001</v>
          </cell>
          <cell r="F11" t="str">
            <v>North East</v>
          </cell>
          <cell r="G11" t="str">
            <v>E06000005</v>
          </cell>
          <cell r="H11" t="str">
            <v>Darlington</v>
          </cell>
        </row>
        <row r="12">
          <cell r="E12" t="str">
            <v>E12000001</v>
          </cell>
          <cell r="F12" t="str">
            <v>North East</v>
          </cell>
          <cell r="G12" t="str">
            <v>E06000001</v>
          </cell>
          <cell r="H12" t="str">
            <v>Hartlepool</v>
          </cell>
        </row>
        <row r="13">
          <cell r="E13" t="str">
            <v>E12000001</v>
          </cell>
          <cell r="F13" t="str">
            <v>North East</v>
          </cell>
          <cell r="G13" t="str">
            <v>E06000002</v>
          </cell>
          <cell r="H13" t="str">
            <v>Middlesbrough</v>
          </cell>
        </row>
        <row r="14">
          <cell r="E14" t="str">
            <v>E12000001</v>
          </cell>
          <cell r="F14" t="str">
            <v>North East</v>
          </cell>
          <cell r="G14" t="str">
            <v>E06000057</v>
          </cell>
          <cell r="H14" t="str">
            <v>Northumberland</v>
          </cell>
        </row>
        <row r="15">
          <cell r="E15" t="str">
            <v>E12000001</v>
          </cell>
          <cell r="F15" t="str">
            <v>North East</v>
          </cell>
          <cell r="G15" t="str">
            <v>E06000003</v>
          </cell>
          <cell r="H15" t="str">
            <v>Redcar and Cleveland</v>
          </cell>
        </row>
        <row r="16">
          <cell r="E16" t="str">
            <v>E12000001</v>
          </cell>
          <cell r="F16" t="str">
            <v>North East</v>
          </cell>
          <cell r="G16" t="str">
            <v>E06000004</v>
          </cell>
          <cell r="H16" t="str">
            <v>Stockton-on-Tees</v>
          </cell>
        </row>
        <row r="17">
          <cell r="E17" t="str">
            <v>E12000001</v>
          </cell>
          <cell r="F17" t="str">
            <v>North East</v>
          </cell>
          <cell r="G17" t="str">
            <v>E08000037</v>
          </cell>
          <cell r="H17" t="str">
            <v>Gateshead</v>
          </cell>
        </row>
        <row r="18">
          <cell r="E18" t="str">
            <v>E12000001</v>
          </cell>
          <cell r="F18" t="str">
            <v>North East</v>
          </cell>
          <cell r="G18" t="str">
            <v>E08000021</v>
          </cell>
          <cell r="H18" t="str">
            <v>Newcastle upon Tyne</v>
          </cell>
        </row>
        <row r="19">
          <cell r="E19" t="str">
            <v>E12000001</v>
          </cell>
          <cell r="F19" t="str">
            <v>North East</v>
          </cell>
          <cell r="G19" t="str">
            <v>E08000022</v>
          </cell>
          <cell r="H19" t="str">
            <v>North Tyneside</v>
          </cell>
        </row>
        <row r="20">
          <cell r="E20" t="str">
            <v>E12000001</v>
          </cell>
          <cell r="F20" t="str">
            <v>North East</v>
          </cell>
          <cell r="G20" t="str">
            <v>E08000023</v>
          </cell>
          <cell r="H20" t="str">
            <v>South Tyneside</v>
          </cell>
        </row>
        <row r="21">
          <cell r="E21" t="str">
            <v>E12000001</v>
          </cell>
          <cell r="F21" t="str">
            <v>North East</v>
          </cell>
          <cell r="G21" t="str">
            <v>E08000024</v>
          </cell>
          <cell r="H21" t="str">
            <v>Sunderland</v>
          </cell>
        </row>
        <row r="22">
          <cell r="E22" t="str">
            <v>E12000002</v>
          </cell>
          <cell r="F22" t="str">
            <v>North West</v>
          </cell>
          <cell r="G22" t="str">
            <v>E06000008</v>
          </cell>
          <cell r="H22" t="str">
            <v>Blackburn with Darwen</v>
          </cell>
        </row>
        <row r="23">
          <cell r="E23" t="str">
            <v>E12000002</v>
          </cell>
          <cell r="F23" t="str">
            <v>North West</v>
          </cell>
          <cell r="G23" t="str">
            <v>E06000009</v>
          </cell>
          <cell r="H23" t="str">
            <v>Blackpool</v>
          </cell>
        </row>
        <row r="24">
          <cell r="E24" t="str">
            <v>E12000002</v>
          </cell>
          <cell r="F24" t="str">
            <v>North West</v>
          </cell>
          <cell r="G24" t="str">
            <v>E06000049</v>
          </cell>
          <cell r="H24" t="str">
            <v>Cheshire East</v>
          </cell>
        </row>
        <row r="25">
          <cell r="E25" t="str">
            <v>E12000002</v>
          </cell>
          <cell r="F25" t="str">
            <v>North West</v>
          </cell>
          <cell r="G25" t="str">
            <v>E06000050</v>
          </cell>
          <cell r="H25" t="str">
            <v>Cheshire West and Chester</v>
          </cell>
        </row>
        <row r="26">
          <cell r="E26" t="str">
            <v>E12000002</v>
          </cell>
          <cell r="F26" t="str">
            <v>North West</v>
          </cell>
          <cell r="G26" t="str">
            <v>E06000006</v>
          </cell>
          <cell r="H26" t="str">
            <v>Halton</v>
          </cell>
        </row>
        <row r="27">
          <cell r="E27" t="str">
            <v>E12000002</v>
          </cell>
          <cell r="F27" t="str">
            <v>North West</v>
          </cell>
          <cell r="G27" t="str">
            <v>E06000007</v>
          </cell>
          <cell r="H27" t="str">
            <v>Warrington</v>
          </cell>
        </row>
        <row r="28">
          <cell r="E28" t="str">
            <v>E12000002</v>
          </cell>
          <cell r="F28" t="str">
            <v>North West</v>
          </cell>
          <cell r="G28" t="str">
            <v>E07000026</v>
          </cell>
          <cell r="H28" t="str">
            <v>Allerdale</v>
          </cell>
        </row>
        <row r="29">
          <cell r="E29" t="str">
            <v>E12000002</v>
          </cell>
          <cell r="F29" t="str">
            <v>North West</v>
          </cell>
          <cell r="G29" t="str">
            <v>E07000027</v>
          </cell>
          <cell r="H29" t="str">
            <v>Barrow-in-Furness</v>
          </cell>
        </row>
        <row r="30">
          <cell r="E30" t="str">
            <v>E12000002</v>
          </cell>
          <cell r="F30" t="str">
            <v>North West</v>
          </cell>
          <cell r="G30" t="str">
            <v>E07000028</v>
          </cell>
          <cell r="H30" t="str">
            <v>Carlisle</v>
          </cell>
        </row>
        <row r="31">
          <cell r="E31" t="str">
            <v>E12000002</v>
          </cell>
          <cell r="F31" t="str">
            <v>North West</v>
          </cell>
          <cell r="G31" t="str">
            <v>E07000029</v>
          </cell>
          <cell r="H31" t="str">
            <v>Copeland</v>
          </cell>
        </row>
        <row r="32">
          <cell r="E32" t="str">
            <v>E12000002</v>
          </cell>
          <cell r="F32" t="str">
            <v>North West</v>
          </cell>
          <cell r="G32" t="str">
            <v>E07000030</v>
          </cell>
          <cell r="H32" t="str">
            <v>Eden</v>
          </cell>
        </row>
        <row r="33">
          <cell r="E33" t="str">
            <v>E12000002</v>
          </cell>
          <cell r="F33" t="str">
            <v>North West</v>
          </cell>
          <cell r="G33" t="str">
            <v>E07000031</v>
          </cell>
          <cell r="H33" t="str">
            <v>South Lakeland</v>
          </cell>
        </row>
        <row r="34">
          <cell r="E34" t="str">
            <v>E12000002</v>
          </cell>
          <cell r="F34" t="str">
            <v>North West</v>
          </cell>
          <cell r="G34" t="str">
            <v>E08000001</v>
          </cell>
          <cell r="H34" t="str">
            <v>Bolton</v>
          </cell>
        </row>
        <row r="35">
          <cell r="E35" t="str">
            <v>E12000002</v>
          </cell>
          <cell r="F35" t="str">
            <v>North West</v>
          </cell>
          <cell r="G35" t="str">
            <v>E08000002</v>
          </cell>
          <cell r="H35" t="str">
            <v>Bury</v>
          </cell>
        </row>
        <row r="36">
          <cell r="E36" t="str">
            <v>E12000002</v>
          </cell>
          <cell r="F36" t="str">
            <v>North West</v>
          </cell>
          <cell r="G36" t="str">
            <v>E08000003</v>
          </cell>
          <cell r="H36" t="str">
            <v>Manchester</v>
          </cell>
        </row>
        <row r="37">
          <cell r="E37" t="str">
            <v>E12000002</v>
          </cell>
          <cell r="F37" t="str">
            <v>North West</v>
          </cell>
          <cell r="G37" t="str">
            <v>E08000004</v>
          </cell>
          <cell r="H37" t="str">
            <v>Oldham</v>
          </cell>
        </row>
        <row r="38">
          <cell r="E38" t="str">
            <v>E12000002</v>
          </cell>
          <cell r="F38" t="str">
            <v>North West</v>
          </cell>
          <cell r="G38" t="str">
            <v>E08000005</v>
          </cell>
          <cell r="H38" t="str">
            <v>Rochdale</v>
          </cell>
        </row>
        <row r="39">
          <cell r="E39" t="str">
            <v>E12000002</v>
          </cell>
          <cell r="F39" t="str">
            <v>North West</v>
          </cell>
          <cell r="G39" t="str">
            <v>E08000006</v>
          </cell>
          <cell r="H39" t="str">
            <v>Salford</v>
          </cell>
        </row>
        <row r="40">
          <cell r="E40" t="str">
            <v>E12000002</v>
          </cell>
          <cell r="F40" t="str">
            <v>North West</v>
          </cell>
          <cell r="G40" t="str">
            <v>E08000007</v>
          </cell>
          <cell r="H40" t="str">
            <v>Stockport</v>
          </cell>
        </row>
        <row r="41">
          <cell r="E41" t="str">
            <v>E12000002</v>
          </cell>
          <cell r="F41" t="str">
            <v>North West</v>
          </cell>
          <cell r="G41" t="str">
            <v>E08000008</v>
          </cell>
          <cell r="H41" t="str">
            <v>Tameside</v>
          </cell>
        </row>
        <row r="42">
          <cell r="E42" t="str">
            <v>E12000002</v>
          </cell>
          <cell r="F42" t="str">
            <v>North West</v>
          </cell>
          <cell r="G42" t="str">
            <v>E08000009</v>
          </cell>
          <cell r="H42" t="str">
            <v>Trafford</v>
          </cell>
        </row>
        <row r="43">
          <cell r="E43" t="str">
            <v>E12000002</v>
          </cell>
          <cell r="F43" t="str">
            <v>North West</v>
          </cell>
          <cell r="G43" t="str">
            <v>E08000010</v>
          </cell>
          <cell r="H43" t="str">
            <v>Wigan</v>
          </cell>
        </row>
        <row r="44">
          <cell r="E44" t="str">
            <v>E12000002</v>
          </cell>
          <cell r="F44" t="str">
            <v>North West</v>
          </cell>
          <cell r="G44" t="str">
            <v>E07000117</v>
          </cell>
          <cell r="H44" t="str">
            <v>Burnley</v>
          </cell>
        </row>
        <row r="45">
          <cell r="E45" t="str">
            <v>E12000002</v>
          </cell>
          <cell r="F45" t="str">
            <v>North West</v>
          </cell>
          <cell r="G45" t="str">
            <v>E07000118</v>
          </cell>
          <cell r="H45" t="str">
            <v>Chorley</v>
          </cell>
        </row>
        <row r="46">
          <cell r="E46" t="str">
            <v>E12000002</v>
          </cell>
          <cell r="F46" t="str">
            <v>North West</v>
          </cell>
          <cell r="G46" t="str">
            <v>E07000119</v>
          </cell>
          <cell r="H46" t="str">
            <v>Fylde</v>
          </cell>
        </row>
        <row r="47">
          <cell r="E47" t="str">
            <v>E12000002</v>
          </cell>
          <cell r="F47" t="str">
            <v>North West</v>
          </cell>
          <cell r="G47" t="str">
            <v>E07000120</v>
          </cell>
          <cell r="H47" t="str">
            <v>Hyndburn</v>
          </cell>
        </row>
        <row r="48">
          <cell r="E48" t="str">
            <v>E12000002</v>
          </cell>
          <cell r="F48" t="str">
            <v>North West</v>
          </cell>
          <cell r="G48" t="str">
            <v>E07000121</v>
          </cell>
          <cell r="H48" t="str">
            <v>Lancaster</v>
          </cell>
        </row>
        <row r="49">
          <cell r="E49" t="str">
            <v>E12000002</v>
          </cell>
          <cell r="F49" t="str">
            <v>North West</v>
          </cell>
          <cell r="G49" t="str">
            <v>E07000122</v>
          </cell>
          <cell r="H49" t="str">
            <v>Pendle</v>
          </cell>
        </row>
        <row r="50">
          <cell r="E50" t="str">
            <v>E12000002</v>
          </cell>
          <cell r="F50" t="str">
            <v>North West</v>
          </cell>
          <cell r="G50" t="str">
            <v>E07000123</v>
          </cell>
          <cell r="H50" t="str">
            <v>Preston</v>
          </cell>
        </row>
        <row r="51">
          <cell r="E51" t="str">
            <v>E12000002</v>
          </cell>
          <cell r="F51" t="str">
            <v>North West</v>
          </cell>
          <cell r="G51" t="str">
            <v>E07000124</v>
          </cell>
          <cell r="H51" t="str">
            <v>Ribble Valley</v>
          </cell>
        </row>
        <row r="52">
          <cell r="E52" t="str">
            <v>E12000002</v>
          </cell>
          <cell r="F52" t="str">
            <v>North West</v>
          </cell>
          <cell r="G52" t="str">
            <v>E07000125</v>
          </cell>
          <cell r="H52" t="str">
            <v>Rossendale</v>
          </cell>
        </row>
        <row r="53">
          <cell r="E53" t="str">
            <v>E12000002</v>
          </cell>
          <cell r="F53" t="str">
            <v>North West</v>
          </cell>
          <cell r="G53" t="str">
            <v>E07000126</v>
          </cell>
          <cell r="H53" t="str">
            <v>South Ribble</v>
          </cell>
        </row>
        <row r="54">
          <cell r="E54" t="str">
            <v>E12000002</v>
          </cell>
          <cell r="F54" t="str">
            <v>North West</v>
          </cell>
          <cell r="G54" t="str">
            <v>E07000127</v>
          </cell>
          <cell r="H54" t="str">
            <v>West Lancashire</v>
          </cell>
        </row>
        <row r="55">
          <cell r="E55" t="str">
            <v>E12000002</v>
          </cell>
          <cell r="F55" t="str">
            <v>North West</v>
          </cell>
          <cell r="G55" t="str">
            <v>E07000128</v>
          </cell>
          <cell r="H55" t="str">
            <v>Wyre</v>
          </cell>
        </row>
        <row r="56">
          <cell r="E56" t="str">
            <v>E12000002</v>
          </cell>
          <cell r="F56" t="str">
            <v>North West</v>
          </cell>
          <cell r="G56" t="str">
            <v>E08000011</v>
          </cell>
          <cell r="H56" t="str">
            <v>Knowsley</v>
          </cell>
        </row>
        <row r="57">
          <cell r="E57" t="str">
            <v>E12000002</v>
          </cell>
          <cell r="F57" t="str">
            <v>North West</v>
          </cell>
          <cell r="G57" t="str">
            <v>E08000012</v>
          </cell>
          <cell r="H57" t="str">
            <v>Liverpool</v>
          </cell>
        </row>
        <row r="58">
          <cell r="E58" t="str">
            <v>E12000002</v>
          </cell>
          <cell r="F58" t="str">
            <v>North West</v>
          </cell>
          <cell r="G58" t="str">
            <v>E08000014</v>
          </cell>
          <cell r="H58" t="str">
            <v>Sefton</v>
          </cell>
        </row>
        <row r="59">
          <cell r="E59" t="str">
            <v>E12000002</v>
          </cell>
          <cell r="F59" t="str">
            <v>North West</v>
          </cell>
          <cell r="G59" t="str">
            <v>E08000013</v>
          </cell>
          <cell r="H59" t="str">
            <v>St. Helens</v>
          </cell>
        </row>
        <row r="60">
          <cell r="E60" t="str">
            <v>E12000002</v>
          </cell>
          <cell r="F60" t="str">
            <v>North West</v>
          </cell>
          <cell r="G60" t="str">
            <v>E08000015</v>
          </cell>
          <cell r="H60" t="str">
            <v>Wirral</v>
          </cell>
        </row>
        <row r="61">
          <cell r="E61" t="str">
            <v>E12000003</v>
          </cell>
          <cell r="F61" t="str">
            <v>Yorkshire and The Humber</v>
          </cell>
          <cell r="G61" t="str">
            <v>E06000011</v>
          </cell>
          <cell r="H61" t="str">
            <v>East Riding of Yorkshire</v>
          </cell>
        </row>
        <row r="62">
          <cell r="E62" t="str">
            <v>E12000003</v>
          </cell>
          <cell r="F62" t="str">
            <v>Yorkshire and The Humber</v>
          </cell>
          <cell r="G62" t="str">
            <v>E06000010</v>
          </cell>
          <cell r="H62" t="str">
            <v>Kingston upon Hull, City of</v>
          </cell>
        </row>
        <row r="63">
          <cell r="E63" t="str">
            <v>E12000003</v>
          </cell>
          <cell r="F63" t="str">
            <v>Yorkshire and The Humber</v>
          </cell>
          <cell r="G63" t="str">
            <v>E06000012</v>
          </cell>
          <cell r="H63" t="str">
            <v>North East Lincolnshire</v>
          </cell>
        </row>
        <row r="64">
          <cell r="E64" t="str">
            <v>E12000003</v>
          </cell>
          <cell r="F64" t="str">
            <v>Yorkshire and The Humber</v>
          </cell>
          <cell r="G64" t="str">
            <v>E06000013</v>
          </cell>
          <cell r="H64" t="str">
            <v>North Lincolnshire</v>
          </cell>
        </row>
        <row r="65">
          <cell r="E65" t="str">
            <v>E12000003</v>
          </cell>
          <cell r="F65" t="str">
            <v>Yorkshire and The Humber</v>
          </cell>
          <cell r="G65" t="str">
            <v>E06000014</v>
          </cell>
          <cell r="H65" t="str">
            <v>York</v>
          </cell>
        </row>
        <row r="66">
          <cell r="E66" t="str">
            <v>E12000003</v>
          </cell>
          <cell r="F66" t="str">
            <v>Yorkshire and The Humber</v>
          </cell>
          <cell r="G66" t="str">
            <v>E07000163</v>
          </cell>
          <cell r="H66" t="str">
            <v>Craven</v>
          </cell>
        </row>
        <row r="67">
          <cell r="E67" t="str">
            <v>E12000003</v>
          </cell>
          <cell r="F67" t="str">
            <v>Yorkshire and The Humber</v>
          </cell>
          <cell r="G67" t="str">
            <v>E07000164</v>
          </cell>
          <cell r="H67" t="str">
            <v>Hambleton</v>
          </cell>
        </row>
        <row r="68">
          <cell r="E68" t="str">
            <v>E12000003</v>
          </cell>
          <cell r="F68" t="str">
            <v>Yorkshire and The Humber</v>
          </cell>
          <cell r="G68" t="str">
            <v>E07000165</v>
          </cell>
          <cell r="H68" t="str">
            <v>Harrogate</v>
          </cell>
        </row>
        <row r="69">
          <cell r="E69" t="str">
            <v>E12000003</v>
          </cell>
          <cell r="F69" t="str">
            <v>Yorkshire and The Humber</v>
          </cell>
          <cell r="G69" t="str">
            <v>E07000166</v>
          </cell>
          <cell r="H69" t="str">
            <v>Richmondshire</v>
          </cell>
        </row>
        <row r="70">
          <cell r="E70" t="str">
            <v>E12000003</v>
          </cell>
          <cell r="F70" t="str">
            <v>Yorkshire and The Humber</v>
          </cell>
          <cell r="G70" t="str">
            <v>E07000167</v>
          </cell>
          <cell r="H70" t="str">
            <v>Ryedale</v>
          </cell>
        </row>
        <row r="71">
          <cell r="E71" t="str">
            <v>E12000003</v>
          </cell>
          <cell r="F71" t="str">
            <v>Yorkshire and The Humber</v>
          </cell>
          <cell r="G71" t="str">
            <v>E07000168</v>
          </cell>
          <cell r="H71" t="str">
            <v>Scarborough</v>
          </cell>
        </row>
        <row r="72">
          <cell r="E72" t="str">
            <v>E12000003</v>
          </cell>
          <cell r="F72" t="str">
            <v>Yorkshire and The Humber</v>
          </cell>
          <cell r="G72" t="str">
            <v>E07000169</v>
          </cell>
          <cell r="H72" t="str">
            <v>Selby</v>
          </cell>
        </row>
        <row r="73">
          <cell r="E73" t="str">
            <v>E12000003</v>
          </cell>
          <cell r="F73" t="str">
            <v>Yorkshire and The Humber</v>
          </cell>
          <cell r="G73" t="str">
            <v>E08000016</v>
          </cell>
          <cell r="H73" t="str">
            <v>Barnsley</v>
          </cell>
        </row>
        <row r="74">
          <cell r="E74" t="str">
            <v>E12000003</v>
          </cell>
          <cell r="F74" t="str">
            <v>Yorkshire and The Humber</v>
          </cell>
          <cell r="G74" t="str">
            <v>E08000017</v>
          </cell>
          <cell r="H74" t="str">
            <v>Doncaster</v>
          </cell>
        </row>
        <row r="75">
          <cell r="E75" t="str">
            <v>E12000003</v>
          </cell>
          <cell r="F75" t="str">
            <v>Yorkshire and The Humber</v>
          </cell>
          <cell r="G75" t="str">
            <v>E08000018</v>
          </cell>
          <cell r="H75" t="str">
            <v>Rotherham</v>
          </cell>
        </row>
        <row r="76">
          <cell r="E76" t="str">
            <v>E12000003</v>
          </cell>
          <cell r="F76" t="str">
            <v>Yorkshire and The Humber</v>
          </cell>
          <cell r="G76" t="str">
            <v>E08000019</v>
          </cell>
          <cell r="H76" t="str">
            <v>Sheffield</v>
          </cell>
        </row>
        <row r="77">
          <cell r="E77" t="str">
            <v>E12000003</v>
          </cell>
          <cell r="F77" t="str">
            <v>Yorkshire and The Humber</v>
          </cell>
          <cell r="G77" t="str">
            <v>E08000032</v>
          </cell>
          <cell r="H77" t="str">
            <v>Bradford</v>
          </cell>
        </row>
        <row r="78">
          <cell r="E78" t="str">
            <v>E12000003</v>
          </cell>
          <cell r="F78" t="str">
            <v>Yorkshire and The Humber</v>
          </cell>
          <cell r="G78" t="str">
            <v>E08000033</v>
          </cell>
          <cell r="H78" t="str">
            <v>Calderdale</v>
          </cell>
        </row>
        <row r="79">
          <cell r="E79" t="str">
            <v>E12000003</v>
          </cell>
          <cell r="F79" t="str">
            <v>Yorkshire and The Humber</v>
          </cell>
          <cell r="G79" t="str">
            <v>E08000034</v>
          </cell>
          <cell r="H79" t="str">
            <v>Kirklees</v>
          </cell>
        </row>
        <row r="80">
          <cell r="E80" t="str">
            <v>E12000003</v>
          </cell>
          <cell r="F80" t="str">
            <v>Yorkshire and The Humber</v>
          </cell>
          <cell r="G80" t="str">
            <v>E08000035</v>
          </cell>
          <cell r="H80" t="str">
            <v>Leeds</v>
          </cell>
        </row>
        <row r="81">
          <cell r="E81" t="str">
            <v>E12000003</v>
          </cell>
          <cell r="F81" t="str">
            <v>Yorkshire and The Humber</v>
          </cell>
          <cell r="G81" t="str">
            <v>E08000036</v>
          </cell>
          <cell r="H81" t="str">
            <v>Wakefield</v>
          </cell>
        </row>
        <row r="82">
          <cell r="E82" t="str">
            <v>E12000004</v>
          </cell>
          <cell r="F82" t="str">
            <v>East Midlands</v>
          </cell>
          <cell r="G82" t="str">
            <v>E06000015</v>
          </cell>
          <cell r="H82" t="str">
            <v>Derby</v>
          </cell>
        </row>
        <row r="83">
          <cell r="E83" t="str">
            <v>E12000004</v>
          </cell>
          <cell r="F83" t="str">
            <v>East Midlands</v>
          </cell>
          <cell r="G83" t="str">
            <v>E06000016</v>
          </cell>
          <cell r="H83" t="str">
            <v>Leicester</v>
          </cell>
        </row>
        <row r="84">
          <cell r="E84" t="str">
            <v>E12000004</v>
          </cell>
          <cell r="F84" t="str">
            <v>East Midlands</v>
          </cell>
          <cell r="G84" t="str">
            <v>E06000018</v>
          </cell>
          <cell r="H84" t="str">
            <v>Nottingham</v>
          </cell>
        </row>
        <row r="85">
          <cell r="E85" t="str">
            <v>E12000004</v>
          </cell>
          <cell r="F85" t="str">
            <v>East Midlands</v>
          </cell>
          <cell r="G85" t="str">
            <v>E06000017</v>
          </cell>
          <cell r="H85" t="str">
            <v>Rutland</v>
          </cell>
        </row>
        <row r="86">
          <cell r="E86" t="str">
            <v>E12000004</v>
          </cell>
          <cell r="F86" t="str">
            <v>East Midlands</v>
          </cell>
          <cell r="G86" t="str">
            <v>E07000032</v>
          </cell>
          <cell r="H86" t="str">
            <v>Amber Valley</v>
          </cell>
        </row>
        <row r="87">
          <cell r="E87" t="str">
            <v>E12000004</v>
          </cell>
          <cell r="F87" t="str">
            <v>East Midlands</v>
          </cell>
          <cell r="G87" t="str">
            <v>E07000033</v>
          </cell>
          <cell r="H87" t="str">
            <v>Bolsover</v>
          </cell>
        </row>
        <row r="88">
          <cell r="E88" t="str">
            <v>E12000004</v>
          </cell>
          <cell r="F88" t="str">
            <v>East Midlands</v>
          </cell>
          <cell r="G88" t="str">
            <v>E07000034</v>
          </cell>
          <cell r="H88" t="str">
            <v>Chesterfield</v>
          </cell>
        </row>
        <row r="89">
          <cell r="E89" t="str">
            <v>E12000004</v>
          </cell>
          <cell r="F89" t="str">
            <v>East Midlands</v>
          </cell>
          <cell r="G89" t="str">
            <v>E07000035</v>
          </cell>
          <cell r="H89" t="str">
            <v>Derbyshire Dales</v>
          </cell>
        </row>
        <row r="90">
          <cell r="E90" t="str">
            <v>E12000004</v>
          </cell>
          <cell r="F90" t="str">
            <v>East Midlands</v>
          </cell>
          <cell r="G90" t="str">
            <v>E07000036</v>
          </cell>
          <cell r="H90" t="str">
            <v>Erewash</v>
          </cell>
        </row>
        <row r="91">
          <cell r="E91" t="str">
            <v>E12000004</v>
          </cell>
          <cell r="F91" t="str">
            <v>East Midlands</v>
          </cell>
          <cell r="G91" t="str">
            <v>E07000037</v>
          </cell>
          <cell r="H91" t="str">
            <v>High Peak</v>
          </cell>
        </row>
        <row r="92">
          <cell r="E92" t="str">
            <v>E12000004</v>
          </cell>
          <cell r="F92" t="str">
            <v>East Midlands</v>
          </cell>
          <cell r="G92" t="str">
            <v>E07000038</v>
          </cell>
          <cell r="H92" t="str">
            <v>North East Derbyshire</v>
          </cell>
        </row>
        <row r="93">
          <cell r="E93" t="str">
            <v>E12000004</v>
          </cell>
          <cell r="F93" t="str">
            <v>East Midlands</v>
          </cell>
          <cell r="G93" t="str">
            <v>E07000039</v>
          </cell>
          <cell r="H93" t="str">
            <v>South Derbyshire</v>
          </cell>
        </row>
        <row r="94">
          <cell r="E94" t="str">
            <v>E12000004</v>
          </cell>
          <cell r="F94" t="str">
            <v>East Midlands</v>
          </cell>
          <cell r="G94" t="str">
            <v>E07000129</v>
          </cell>
          <cell r="H94" t="str">
            <v>Blaby</v>
          </cell>
        </row>
        <row r="95">
          <cell r="E95" t="str">
            <v>E12000004</v>
          </cell>
          <cell r="F95" t="str">
            <v>East Midlands</v>
          </cell>
          <cell r="G95" t="str">
            <v>E07000130</v>
          </cell>
          <cell r="H95" t="str">
            <v>Charnwood</v>
          </cell>
        </row>
        <row r="96">
          <cell r="E96" t="str">
            <v>E12000004</v>
          </cell>
          <cell r="F96" t="str">
            <v>East Midlands</v>
          </cell>
          <cell r="G96" t="str">
            <v>E07000131</v>
          </cell>
          <cell r="H96" t="str">
            <v>Harborough</v>
          </cell>
        </row>
        <row r="97">
          <cell r="E97" t="str">
            <v>E12000004</v>
          </cell>
          <cell r="F97" t="str">
            <v>East Midlands</v>
          </cell>
          <cell r="G97" t="str">
            <v>E07000132</v>
          </cell>
          <cell r="H97" t="str">
            <v>Hinckley and Bosworth</v>
          </cell>
        </row>
        <row r="98">
          <cell r="E98" t="str">
            <v>E12000004</v>
          </cell>
          <cell r="F98" t="str">
            <v>East Midlands</v>
          </cell>
          <cell r="G98" t="str">
            <v>E07000133</v>
          </cell>
          <cell r="H98" t="str">
            <v>Melton</v>
          </cell>
        </row>
        <row r="99">
          <cell r="E99" t="str">
            <v>E12000004</v>
          </cell>
          <cell r="F99" t="str">
            <v>East Midlands</v>
          </cell>
          <cell r="G99" t="str">
            <v>E07000134</v>
          </cell>
          <cell r="H99" t="str">
            <v>North West Leicestershire</v>
          </cell>
        </row>
        <row r="100">
          <cell r="E100" t="str">
            <v>E12000004</v>
          </cell>
          <cell r="F100" t="str">
            <v>East Midlands</v>
          </cell>
          <cell r="G100" t="str">
            <v>E07000135</v>
          </cell>
          <cell r="H100" t="str">
            <v>Oadby and Wigston</v>
          </cell>
        </row>
        <row r="101">
          <cell r="E101" t="str">
            <v>E12000004</v>
          </cell>
          <cell r="F101" t="str">
            <v>East Midlands</v>
          </cell>
          <cell r="G101" t="str">
            <v>E07000136</v>
          </cell>
          <cell r="H101" t="str">
            <v>Boston</v>
          </cell>
        </row>
        <row r="102">
          <cell r="E102" t="str">
            <v>E12000004</v>
          </cell>
          <cell r="F102" t="str">
            <v>East Midlands</v>
          </cell>
          <cell r="G102" t="str">
            <v>E07000137</v>
          </cell>
          <cell r="H102" t="str">
            <v>East Lindsey</v>
          </cell>
        </row>
        <row r="103">
          <cell r="E103" t="str">
            <v>E12000004</v>
          </cell>
          <cell r="F103" t="str">
            <v>East Midlands</v>
          </cell>
          <cell r="G103" t="str">
            <v>E07000138</v>
          </cell>
          <cell r="H103" t="str">
            <v>Lincoln</v>
          </cell>
        </row>
        <row r="104">
          <cell r="E104" t="str">
            <v>E12000004</v>
          </cell>
          <cell r="F104" t="str">
            <v>East Midlands</v>
          </cell>
          <cell r="G104" t="str">
            <v>E07000139</v>
          </cell>
          <cell r="H104" t="str">
            <v>North Kesteven</v>
          </cell>
        </row>
        <row r="105">
          <cell r="E105" t="str">
            <v>E12000004</v>
          </cell>
          <cell r="F105" t="str">
            <v>East Midlands</v>
          </cell>
          <cell r="G105" t="str">
            <v>E07000140</v>
          </cell>
          <cell r="H105" t="str">
            <v>South Holland</v>
          </cell>
        </row>
        <row r="106">
          <cell r="E106" t="str">
            <v>E12000004</v>
          </cell>
          <cell r="F106" t="str">
            <v>East Midlands</v>
          </cell>
          <cell r="G106" t="str">
            <v>E07000141</v>
          </cell>
          <cell r="H106" t="str">
            <v>South Kesteven</v>
          </cell>
        </row>
        <row r="107">
          <cell r="E107" t="str">
            <v>E12000004</v>
          </cell>
          <cell r="F107" t="str">
            <v>East Midlands</v>
          </cell>
          <cell r="G107" t="str">
            <v>E07000142</v>
          </cell>
          <cell r="H107" t="str">
            <v>West Lindsey</v>
          </cell>
        </row>
        <row r="108">
          <cell r="E108" t="str">
            <v>E12000004</v>
          </cell>
          <cell r="F108" t="str">
            <v>East Midlands</v>
          </cell>
          <cell r="G108" t="str">
            <v>E07000150</v>
          </cell>
          <cell r="H108" t="str">
            <v>Corby</v>
          </cell>
        </row>
        <row r="109">
          <cell r="E109" t="str">
            <v>E12000004</v>
          </cell>
          <cell r="F109" t="str">
            <v>East Midlands</v>
          </cell>
          <cell r="G109" t="str">
            <v>E07000151</v>
          </cell>
          <cell r="H109" t="str">
            <v>Daventry</v>
          </cell>
        </row>
        <row r="110">
          <cell r="E110" t="str">
            <v>E12000004</v>
          </cell>
          <cell r="F110" t="str">
            <v>East Midlands</v>
          </cell>
          <cell r="G110" t="str">
            <v>E07000152</v>
          </cell>
          <cell r="H110" t="str">
            <v>East Northamptonshire</v>
          </cell>
        </row>
        <row r="111">
          <cell r="E111" t="str">
            <v>E12000004</v>
          </cell>
          <cell r="F111" t="str">
            <v>East Midlands</v>
          </cell>
          <cell r="G111" t="str">
            <v>E07000153</v>
          </cell>
          <cell r="H111" t="str">
            <v>Kettering</v>
          </cell>
        </row>
        <row r="112">
          <cell r="E112" t="str">
            <v>E12000004</v>
          </cell>
          <cell r="F112" t="str">
            <v>East Midlands</v>
          </cell>
          <cell r="G112" t="str">
            <v>E07000154</v>
          </cell>
          <cell r="H112" t="str">
            <v>Northampton</v>
          </cell>
        </row>
        <row r="113">
          <cell r="E113" t="str">
            <v>E12000004</v>
          </cell>
          <cell r="F113" t="str">
            <v>East Midlands</v>
          </cell>
          <cell r="G113" t="str">
            <v>E07000155</v>
          </cell>
          <cell r="H113" t="str">
            <v>South Northamptonshire</v>
          </cell>
        </row>
        <row r="114">
          <cell r="E114" t="str">
            <v>E12000004</v>
          </cell>
          <cell r="F114" t="str">
            <v>East Midlands</v>
          </cell>
          <cell r="G114" t="str">
            <v>E07000156</v>
          </cell>
          <cell r="H114" t="str">
            <v>Wellingborough</v>
          </cell>
        </row>
        <row r="115">
          <cell r="E115" t="str">
            <v>E12000004</v>
          </cell>
          <cell r="F115" t="str">
            <v>East Midlands</v>
          </cell>
          <cell r="G115" t="str">
            <v>E07000170</v>
          </cell>
          <cell r="H115" t="str">
            <v>Ashfield</v>
          </cell>
        </row>
        <row r="116">
          <cell r="E116" t="str">
            <v>E12000004</v>
          </cell>
          <cell r="F116" t="str">
            <v>East Midlands</v>
          </cell>
          <cell r="G116" t="str">
            <v>E07000171</v>
          </cell>
          <cell r="H116" t="str">
            <v>Bassetlaw</v>
          </cell>
        </row>
        <row r="117">
          <cell r="E117" t="str">
            <v>E12000004</v>
          </cell>
          <cell r="F117" t="str">
            <v>East Midlands</v>
          </cell>
          <cell r="G117" t="str">
            <v>E07000172</v>
          </cell>
          <cell r="H117" t="str">
            <v>Broxtowe</v>
          </cell>
        </row>
        <row r="118">
          <cell r="E118" t="str">
            <v>E12000004</v>
          </cell>
          <cell r="F118" t="str">
            <v>East Midlands</v>
          </cell>
          <cell r="G118" t="str">
            <v>E07000173</v>
          </cell>
          <cell r="H118" t="str">
            <v>Gedling</v>
          </cell>
        </row>
        <row r="119">
          <cell r="E119" t="str">
            <v>E12000004</v>
          </cell>
          <cell r="F119" t="str">
            <v>East Midlands</v>
          </cell>
          <cell r="G119" t="str">
            <v>E07000174</v>
          </cell>
          <cell r="H119" t="str">
            <v>Mansfield</v>
          </cell>
        </row>
        <row r="120">
          <cell r="E120" t="str">
            <v>E12000004</v>
          </cell>
          <cell r="F120" t="str">
            <v>East Midlands</v>
          </cell>
          <cell r="G120" t="str">
            <v>E07000175</v>
          </cell>
          <cell r="H120" t="str">
            <v>Newark and Sherwood</v>
          </cell>
        </row>
        <row r="121">
          <cell r="E121" t="str">
            <v>E12000004</v>
          </cell>
          <cell r="F121" t="str">
            <v>East Midlands</v>
          </cell>
          <cell r="G121" t="str">
            <v>E07000176</v>
          </cell>
          <cell r="H121" t="str">
            <v>Rushcliffe</v>
          </cell>
        </row>
        <row r="122">
          <cell r="E122" t="str">
            <v>E12000005</v>
          </cell>
          <cell r="F122" t="str">
            <v>West Midlands</v>
          </cell>
          <cell r="G122" t="str">
            <v>E06000019</v>
          </cell>
          <cell r="H122" t="str">
            <v>Herefordshire, County of</v>
          </cell>
        </row>
        <row r="123">
          <cell r="E123" t="str">
            <v>E12000005</v>
          </cell>
          <cell r="F123" t="str">
            <v>West Midlands</v>
          </cell>
          <cell r="G123" t="str">
            <v>E06000051</v>
          </cell>
          <cell r="H123" t="str">
            <v>Shropshire</v>
          </cell>
        </row>
        <row r="124">
          <cell r="E124" t="str">
            <v>E12000005</v>
          </cell>
          <cell r="F124" t="str">
            <v>West Midlands</v>
          </cell>
          <cell r="G124" t="str">
            <v>E06000021</v>
          </cell>
          <cell r="H124" t="str">
            <v>Stoke-on-Trent</v>
          </cell>
        </row>
        <row r="125">
          <cell r="E125" t="str">
            <v>E12000005</v>
          </cell>
          <cell r="F125" t="str">
            <v>West Midlands</v>
          </cell>
          <cell r="G125" t="str">
            <v>E06000020</v>
          </cell>
          <cell r="H125" t="str">
            <v>Telford and Wrekin</v>
          </cell>
        </row>
        <row r="126">
          <cell r="E126" t="str">
            <v>E12000005</v>
          </cell>
          <cell r="F126" t="str">
            <v>West Midlands</v>
          </cell>
          <cell r="G126" t="str">
            <v>E07000192</v>
          </cell>
          <cell r="H126" t="str">
            <v>Cannock Chase</v>
          </cell>
        </row>
        <row r="127">
          <cell r="E127" t="str">
            <v>E12000005</v>
          </cell>
          <cell r="F127" t="str">
            <v>West Midlands</v>
          </cell>
          <cell r="G127" t="str">
            <v>E07000193</v>
          </cell>
          <cell r="H127" t="str">
            <v>East Staffordshire</v>
          </cell>
        </row>
        <row r="128">
          <cell r="E128" t="str">
            <v>E12000005</v>
          </cell>
          <cell r="F128" t="str">
            <v>West Midlands</v>
          </cell>
          <cell r="G128" t="str">
            <v>E07000194</v>
          </cell>
          <cell r="H128" t="str">
            <v>Lichfield</v>
          </cell>
        </row>
        <row r="129">
          <cell r="E129" t="str">
            <v>E12000005</v>
          </cell>
          <cell r="F129" t="str">
            <v>West Midlands</v>
          </cell>
          <cell r="G129" t="str">
            <v>E07000195</v>
          </cell>
          <cell r="H129" t="str">
            <v>Newcastle-under-Lyme</v>
          </cell>
        </row>
        <row r="130">
          <cell r="E130" t="str">
            <v>E12000005</v>
          </cell>
          <cell r="F130" t="str">
            <v>West Midlands</v>
          </cell>
          <cell r="G130" t="str">
            <v>E07000196</v>
          </cell>
          <cell r="H130" t="str">
            <v>South Staffordshire</v>
          </cell>
        </row>
        <row r="131">
          <cell r="E131" t="str">
            <v>E12000005</v>
          </cell>
          <cell r="F131" t="str">
            <v>West Midlands</v>
          </cell>
          <cell r="G131" t="str">
            <v>E07000197</v>
          </cell>
          <cell r="H131" t="str">
            <v>Stafford</v>
          </cell>
        </row>
        <row r="132">
          <cell r="E132" t="str">
            <v>E12000005</v>
          </cell>
          <cell r="F132" t="str">
            <v>West Midlands</v>
          </cell>
          <cell r="G132" t="str">
            <v>E07000198</v>
          </cell>
          <cell r="H132" t="str">
            <v>Staffordshire Moorlands</v>
          </cell>
        </row>
        <row r="133">
          <cell r="E133" t="str">
            <v>E12000005</v>
          </cell>
          <cell r="F133" t="str">
            <v>West Midlands</v>
          </cell>
          <cell r="G133" t="str">
            <v>E07000199</v>
          </cell>
          <cell r="H133" t="str">
            <v>Tamworth</v>
          </cell>
        </row>
        <row r="134">
          <cell r="E134" t="str">
            <v>E12000005</v>
          </cell>
          <cell r="F134" t="str">
            <v>West Midlands</v>
          </cell>
          <cell r="G134" t="str">
            <v>E07000218</v>
          </cell>
          <cell r="H134" t="str">
            <v>North Warwickshire</v>
          </cell>
        </row>
        <row r="135">
          <cell r="E135" t="str">
            <v>E12000005</v>
          </cell>
          <cell r="F135" t="str">
            <v>West Midlands</v>
          </cell>
          <cell r="G135" t="str">
            <v>E07000219</v>
          </cell>
          <cell r="H135" t="str">
            <v>Nuneaton and Bedworth</v>
          </cell>
        </row>
        <row r="136">
          <cell r="E136" t="str">
            <v>E12000005</v>
          </cell>
          <cell r="F136" t="str">
            <v>West Midlands</v>
          </cell>
          <cell r="G136" t="str">
            <v>E07000220</v>
          </cell>
          <cell r="H136" t="str">
            <v>Rugby</v>
          </cell>
        </row>
        <row r="137">
          <cell r="E137" t="str">
            <v>E12000005</v>
          </cell>
          <cell r="F137" t="str">
            <v>West Midlands</v>
          </cell>
          <cell r="G137" t="str">
            <v>E07000221</v>
          </cell>
          <cell r="H137" t="str">
            <v>Stratford-on-Avon</v>
          </cell>
        </row>
        <row r="138">
          <cell r="E138" t="str">
            <v>E12000005</v>
          </cell>
          <cell r="F138" t="str">
            <v>West Midlands</v>
          </cell>
          <cell r="G138" t="str">
            <v>E07000222</v>
          </cell>
          <cell r="H138" t="str">
            <v>Warwick</v>
          </cell>
        </row>
        <row r="139">
          <cell r="E139" t="str">
            <v>E12000005</v>
          </cell>
          <cell r="F139" t="str">
            <v>West Midlands</v>
          </cell>
          <cell r="G139" t="str">
            <v>E08000025</v>
          </cell>
          <cell r="H139" t="str">
            <v>Birmingham</v>
          </cell>
        </row>
        <row r="140">
          <cell r="E140" t="str">
            <v>E12000005</v>
          </cell>
          <cell r="F140" t="str">
            <v>West Midlands</v>
          </cell>
          <cell r="G140" t="str">
            <v>E08000026</v>
          </cell>
          <cell r="H140" t="str">
            <v>Coventry</v>
          </cell>
        </row>
        <row r="141">
          <cell r="E141" t="str">
            <v>E12000005</v>
          </cell>
          <cell r="F141" t="str">
            <v>West Midlands</v>
          </cell>
          <cell r="G141" t="str">
            <v>E08000027</v>
          </cell>
          <cell r="H141" t="str">
            <v>Dudley</v>
          </cell>
        </row>
        <row r="142">
          <cell r="E142" t="str">
            <v>E12000005</v>
          </cell>
          <cell r="F142" t="str">
            <v>West Midlands</v>
          </cell>
          <cell r="G142" t="str">
            <v>E08000028</v>
          </cell>
          <cell r="H142" t="str">
            <v>Sandwell</v>
          </cell>
        </row>
        <row r="143">
          <cell r="E143" t="str">
            <v>E12000005</v>
          </cell>
          <cell r="F143" t="str">
            <v>West Midlands</v>
          </cell>
          <cell r="G143" t="str">
            <v>E08000029</v>
          </cell>
          <cell r="H143" t="str">
            <v>Solihull</v>
          </cell>
        </row>
        <row r="144">
          <cell r="E144" t="str">
            <v>E12000005</v>
          </cell>
          <cell r="F144" t="str">
            <v>West Midlands</v>
          </cell>
          <cell r="G144" t="str">
            <v>E08000030</v>
          </cell>
          <cell r="H144" t="str">
            <v>Walsall</v>
          </cell>
        </row>
        <row r="145">
          <cell r="E145" t="str">
            <v>E12000005</v>
          </cell>
          <cell r="F145" t="str">
            <v>West Midlands</v>
          </cell>
          <cell r="G145" t="str">
            <v>E08000031</v>
          </cell>
          <cell r="H145" t="str">
            <v>Wolverhampton</v>
          </cell>
        </row>
        <row r="146">
          <cell r="E146" t="str">
            <v>E12000005</v>
          </cell>
          <cell r="F146" t="str">
            <v>West Midlands</v>
          </cell>
          <cell r="G146" t="str">
            <v>E07000234</v>
          </cell>
          <cell r="H146" t="str">
            <v>Bromsgrove</v>
          </cell>
        </row>
        <row r="147">
          <cell r="E147" t="str">
            <v>E12000005</v>
          </cell>
          <cell r="F147" t="str">
            <v>West Midlands</v>
          </cell>
          <cell r="G147" t="str">
            <v>E07000235</v>
          </cell>
          <cell r="H147" t="str">
            <v>Malvern Hills</v>
          </cell>
        </row>
        <row r="148">
          <cell r="E148" t="str">
            <v>E12000005</v>
          </cell>
          <cell r="F148" t="str">
            <v>West Midlands</v>
          </cell>
          <cell r="G148" t="str">
            <v>E07000236</v>
          </cell>
          <cell r="H148" t="str">
            <v>Redditch</v>
          </cell>
        </row>
        <row r="149">
          <cell r="E149" t="str">
            <v>E12000005</v>
          </cell>
          <cell r="F149" t="str">
            <v>West Midlands</v>
          </cell>
          <cell r="G149" t="str">
            <v>E07000237</v>
          </cell>
          <cell r="H149" t="str">
            <v>Worcester</v>
          </cell>
        </row>
        <row r="150">
          <cell r="E150" t="str">
            <v>E12000005</v>
          </cell>
          <cell r="F150" t="str">
            <v>West Midlands</v>
          </cell>
          <cell r="G150" t="str">
            <v>E07000238</v>
          </cell>
          <cell r="H150" t="str">
            <v>Wychavon</v>
          </cell>
        </row>
        <row r="151">
          <cell r="E151" t="str">
            <v>E12000005</v>
          </cell>
          <cell r="F151" t="str">
            <v>West Midlands</v>
          </cell>
          <cell r="G151" t="str">
            <v>E07000239</v>
          </cell>
          <cell r="H151" t="str">
            <v>Wyre Forest</v>
          </cell>
        </row>
        <row r="152">
          <cell r="E152" t="str">
            <v>E12000006</v>
          </cell>
          <cell r="F152" t="str">
            <v>East</v>
          </cell>
          <cell r="G152" t="str">
            <v>E06000055</v>
          </cell>
          <cell r="H152" t="str">
            <v>Bedford</v>
          </cell>
        </row>
        <row r="153">
          <cell r="E153" t="str">
            <v>E12000006</v>
          </cell>
          <cell r="F153" t="str">
            <v>East</v>
          </cell>
          <cell r="G153" t="str">
            <v>E06000056</v>
          </cell>
          <cell r="H153" t="str">
            <v>Central Bedfordshire</v>
          </cell>
        </row>
        <row r="154">
          <cell r="E154" t="str">
            <v>E12000006</v>
          </cell>
          <cell r="F154" t="str">
            <v>East</v>
          </cell>
          <cell r="G154" t="str">
            <v>E06000032</v>
          </cell>
          <cell r="H154" t="str">
            <v>Luton</v>
          </cell>
        </row>
        <row r="155">
          <cell r="E155" t="str">
            <v>E12000006</v>
          </cell>
          <cell r="F155" t="str">
            <v>East</v>
          </cell>
          <cell r="G155" t="str">
            <v>E06000031</v>
          </cell>
          <cell r="H155" t="str">
            <v>Peterborough</v>
          </cell>
        </row>
        <row r="156">
          <cell r="E156" t="str">
            <v>E12000006</v>
          </cell>
          <cell r="F156" t="str">
            <v>East</v>
          </cell>
          <cell r="G156" t="str">
            <v>E06000033</v>
          </cell>
          <cell r="H156" t="str">
            <v>Southend-on-Sea</v>
          </cell>
        </row>
        <row r="157">
          <cell r="E157" t="str">
            <v>E12000006</v>
          </cell>
          <cell r="F157" t="str">
            <v>East</v>
          </cell>
          <cell r="G157" t="str">
            <v>E06000034</v>
          </cell>
          <cell r="H157" t="str">
            <v>Thurrock</v>
          </cell>
        </row>
        <row r="158">
          <cell r="E158" t="str">
            <v>E12000006</v>
          </cell>
          <cell r="F158" t="str">
            <v>East</v>
          </cell>
          <cell r="G158" t="str">
            <v>E07000008</v>
          </cell>
          <cell r="H158" t="str">
            <v>Cambridge</v>
          </cell>
        </row>
        <row r="159">
          <cell r="E159" t="str">
            <v>E12000006</v>
          </cell>
          <cell r="F159" t="str">
            <v>East</v>
          </cell>
          <cell r="G159" t="str">
            <v>E07000009</v>
          </cell>
          <cell r="H159" t="str">
            <v>East Cambridgeshire</v>
          </cell>
        </row>
        <row r="160">
          <cell r="E160" t="str">
            <v>E12000006</v>
          </cell>
          <cell r="F160" t="str">
            <v>East</v>
          </cell>
          <cell r="G160" t="str">
            <v>E07000010</v>
          </cell>
          <cell r="H160" t="str">
            <v>Fenland</v>
          </cell>
        </row>
        <row r="161">
          <cell r="E161" t="str">
            <v>E12000006</v>
          </cell>
          <cell r="F161" t="str">
            <v>East</v>
          </cell>
          <cell r="G161" t="str">
            <v>E07000011</v>
          </cell>
          <cell r="H161" t="str">
            <v>Huntingdonshire</v>
          </cell>
        </row>
        <row r="162">
          <cell r="E162" t="str">
            <v>E12000006</v>
          </cell>
          <cell r="F162" t="str">
            <v>East</v>
          </cell>
          <cell r="G162" t="str">
            <v>E07000012</v>
          </cell>
          <cell r="H162" t="str">
            <v>South Cambridgeshire</v>
          </cell>
        </row>
        <row r="163">
          <cell r="E163" t="str">
            <v>E12000006</v>
          </cell>
          <cell r="F163" t="str">
            <v>East</v>
          </cell>
          <cell r="G163" t="str">
            <v>E07000066</v>
          </cell>
          <cell r="H163" t="str">
            <v>Basildon</v>
          </cell>
        </row>
        <row r="164">
          <cell r="E164" t="str">
            <v>E12000006</v>
          </cell>
          <cell r="F164" t="str">
            <v>East</v>
          </cell>
          <cell r="G164" t="str">
            <v>E07000067</v>
          </cell>
          <cell r="H164" t="str">
            <v>Braintree</v>
          </cell>
        </row>
        <row r="165">
          <cell r="E165" t="str">
            <v>E12000006</v>
          </cell>
          <cell r="F165" t="str">
            <v>East</v>
          </cell>
          <cell r="G165" t="str">
            <v>E07000068</v>
          </cell>
          <cell r="H165" t="str">
            <v>Brentwood</v>
          </cell>
        </row>
        <row r="166">
          <cell r="E166" t="str">
            <v>E12000006</v>
          </cell>
          <cell r="F166" t="str">
            <v>East</v>
          </cell>
          <cell r="G166" t="str">
            <v>E07000069</v>
          </cell>
          <cell r="H166" t="str">
            <v>Castle Point</v>
          </cell>
        </row>
        <row r="167">
          <cell r="E167" t="str">
            <v>E12000006</v>
          </cell>
          <cell r="F167" t="str">
            <v>East</v>
          </cell>
          <cell r="G167" t="str">
            <v>E07000070</v>
          </cell>
          <cell r="H167" t="str">
            <v>Chelmsford</v>
          </cell>
        </row>
        <row r="168">
          <cell r="E168" t="str">
            <v>E12000006</v>
          </cell>
          <cell r="F168" t="str">
            <v>East</v>
          </cell>
          <cell r="G168" t="str">
            <v>E07000071</v>
          </cell>
          <cell r="H168" t="str">
            <v>Colchester</v>
          </cell>
        </row>
        <row r="169">
          <cell r="E169" t="str">
            <v>E12000006</v>
          </cell>
          <cell r="F169" t="str">
            <v>East</v>
          </cell>
          <cell r="G169" t="str">
            <v>E07000072</v>
          </cell>
          <cell r="H169" t="str">
            <v>Epping Forest</v>
          </cell>
        </row>
        <row r="170">
          <cell r="E170" t="str">
            <v>E12000006</v>
          </cell>
          <cell r="F170" t="str">
            <v>East</v>
          </cell>
          <cell r="G170" t="str">
            <v>E07000073</v>
          </cell>
          <cell r="H170" t="str">
            <v>Harlow</v>
          </cell>
        </row>
        <row r="171">
          <cell r="E171" t="str">
            <v>E12000006</v>
          </cell>
          <cell r="F171" t="str">
            <v>East</v>
          </cell>
          <cell r="G171" t="str">
            <v>E07000074</v>
          </cell>
          <cell r="H171" t="str">
            <v>Maldon</v>
          </cell>
        </row>
        <row r="172">
          <cell r="E172" t="str">
            <v>E12000006</v>
          </cell>
          <cell r="F172" t="str">
            <v>East</v>
          </cell>
          <cell r="G172" t="str">
            <v>E07000075</v>
          </cell>
          <cell r="H172" t="str">
            <v>Rochford</v>
          </cell>
        </row>
        <row r="173">
          <cell r="E173" t="str">
            <v>E12000006</v>
          </cell>
          <cell r="F173" t="str">
            <v>East</v>
          </cell>
          <cell r="G173" t="str">
            <v>E07000076</v>
          </cell>
          <cell r="H173" t="str">
            <v>Tendring</v>
          </cell>
        </row>
        <row r="174">
          <cell r="E174" t="str">
            <v>E12000006</v>
          </cell>
          <cell r="F174" t="str">
            <v>East</v>
          </cell>
          <cell r="G174" t="str">
            <v>E07000077</v>
          </cell>
          <cell r="H174" t="str">
            <v>Uttlesford</v>
          </cell>
        </row>
        <row r="175">
          <cell r="E175" t="str">
            <v>E12000006</v>
          </cell>
          <cell r="F175" t="str">
            <v>East</v>
          </cell>
          <cell r="G175" t="str">
            <v>E07000095</v>
          </cell>
          <cell r="H175" t="str">
            <v>Broxbourne</v>
          </cell>
        </row>
        <row r="176">
          <cell r="E176" t="str">
            <v>E12000006</v>
          </cell>
          <cell r="F176" t="str">
            <v>East</v>
          </cell>
          <cell r="G176" t="str">
            <v>E07000096</v>
          </cell>
          <cell r="H176" t="str">
            <v>Dacorum</v>
          </cell>
        </row>
        <row r="177">
          <cell r="E177" t="str">
            <v>E12000006</v>
          </cell>
          <cell r="F177" t="str">
            <v>East</v>
          </cell>
          <cell r="G177" t="str">
            <v>E07000242</v>
          </cell>
          <cell r="H177" t="str">
            <v>East Hertfordshire</v>
          </cell>
        </row>
        <row r="178">
          <cell r="E178" t="str">
            <v>E12000006</v>
          </cell>
          <cell r="F178" t="str">
            <v>East</v>
          </cell>
          <cell r="G178" t="str">
            <v>E07000098</v>
          </cell>
          <cell r="H178" t="str">
            <v>Hertsmere</v>
          </cell>
        </row>
        <row r="179">
          <cell r="E179" t="str">
            <v>E12000006</v>
          </cell>
          <cell r="F179" t="str">
            <v>East</v>
          </cell>
          <cell r="G179" t="str">
            <v>E07000099</v>
          </cell>
          <cell r="H179" t="str">
            <v>North Hertfordshire</v>
          </cell>
        </row>
        <row r="180">
          <cell r="E180" t="str">
            <v>E12000006</v>
          </cell>
          <cell r="F180" t="str">
            <v>East</v>
          </cell>
          <cell r="G180" t="str">
            <v>E07000240</v>
          </cell>
          <cell r="H180" t="str">
            <v>St Albans</v>
          </cell>
        </row>
        <row r="181">
          <cell r="E181" t="str">
            <v>E12000006</v>
          </cell>
          <cell r="F181" t="str">
            <v>East</v>
          </cell>
          <cell r="G181" t="str">
            <v>E07000243</v>
          </cell>
          <cell r="H181" t="str">
            <v>Stevenage</v>
          </cell>
        </row>
        <row r="182">
          <cell r="E182" t="str">
            <v>E12000006</v>
          </cell>
          <cell r="F182" t="str">
            <v>East</v>
          </cell>
          <cell r="G182" t="str">
            <v>E07000102</v>
          </cell>
          <cell r="H182" t="str">
            <v>Three Rivers</v>
          </cell>
        </row>
        <row r="183">
          <cell r="E183" t="str">
            <v>E12000006</v>
          </cell>
          <cell r="F183" t="str">
            <v>East</v>
          </cell>
          <cell r="G183" t="str">
            <v>E07000103</v>
          </cell>
          <cell r="H183" t="str">
            <v>Watford</v>
          </cell>
        </row>
        <row r="184">
          <cell r="E184" t="str">
            <v>E12000006</v>
          </cell>
          <cell r="F184" t="str">
            <v>East</v>
          </cell>
          <cell r="G184" t="str">
            <v>E07000241</v>
          </cell>
          <cell r="H184" t="str">
            <v>Welwyn Hatfield</v>
          </cell>
        </row>
        <row r="185">
          <cell r="E185" t="str">
            <v>E12000006</v>
          </cell>
          <cell r="F185" t="str">
            <v>East</v>
          </cell>
          <cell r="G185" t="str">
            <v>E07000143</v>
          </cell>
          <cell r="H185" t="str">
            <v>Breckland</v>
          </cell>
        </row>
        <row r="186">
          <cell r="E186" t="str">
            <v>E12000006</v>
          </cell>
          <cell r="F186" t="str">
            <v>East</v>
          </cell>
          <cell r="G186" t="str">
            <v>E07000144</v>
          </cell>
          <cell r="H186" t="str">
            <v>Broadland</v>
          </cell>
        </row>
        <row r="187">
          <cell r="E187" t="str">
            <v>E12000006</v>
          </cell>
          <cell r="F187" t="str">
            <v>East</v>
          </cell>
          <cell r="G187" t="str">
            <v>E07000145</v>
          </cell>
          <cell r="H187" t="str">
            <v>Great Yarmouth</v>
          </cell>
        </row>
        <row r="188">
          <cell r="E188" t="str">
            <v>E12000006</v>
          </cell>
          <cell r="F188" t="str">
            <v>East</v>
          </cell>
          <cell r="G188" t="str">
            <v>E07000146</v>
          </cell>
          <cell r="H188" t="str">
            <v>King's Lynn and West Norfolk</v>
          </cell>
        </row>
        <row r="189">
          <cell r="E189" t="str">
            <v>E12000006</v>
          </cell>
          <cell r="F189" t="str">
            <v>East</v>
          </cell>
          <cell r="G189" t="str">
            <v>E07000147</v>
          </cell>
          <cell r="H189" t="str">
            <v>North Norfolk</v>
          </cell>
        </row>
        <row r="190">
          <cell r="E190" t="str">
            <v>E12000006</v>
          </cell>
          <cell r="F190" t="str">
            <v>East</v>
          </cell>
          <cell r="G190" t="str">
            <v>E07000148</v>
          </cell>
          <cell r="H190" t="str">
            <v>Norwich</v>
          </cell>
        </row>
        <row r="191">
          <cell r="E191" t="str">
            <v>E12000006</v>
          </cell>
          <cell r="F191" t="str">
            <v>East</v>
          </cell>
          <cell r="G191" t="str">
            <v>E07000149</v>
          </cell>
          <cell r="H191" t="str">
            <v>South Norfolk</v>
          </cell>
        </row>
        <row r="192">
          <cell r="E192" t="str">
            <v>E12000006</v>
          </cell>
          <cell r="F192" t="str">
            <v>East</v>
          </cell>
          <cell r="G192" t="str">
            <v>E07000200</v>
          </cell>
          <cell r="H192" t="str">
            <v>Babergh</v>
          </cell>
        </row>
        <row r="193">
          <cell r="E193" t="str">
            <v>E12000006</v>
          </cell>
          <cell r="F193" t="str">
            <v>East</v>
          </cell>
          <cell r="G193" t="str">
            <v>E07000201</v>
          </cell>
          <cell r="H193" t="str">
            <v>Forest Heath</v>
          </cell>
        </row>
        <row r="194">
          <cell r="E194" t="str">
            <v>E12000006</v>
          </cell>
          <cell r="F194" t="str">
            <v>East</v>
          </cell>
          <cell r="G194" t="str">
            <v>E07000202</v>
          </cell>
          <cell r="H194" t="str">
            <v>Ipswich</v>
          </cell>
        </row>
        <row r="195">
          <cell r="E195" t="str">
            <v>E12000006</v>
          </cell>
          <cell r="F195" t="str">
            <v>East</v>
          </cell>
          <cell r="G195" t="str">
            <v>E07000203</v>
          </cell>
          <cell r="H195" t="str">
            <v>Mid Suffolk</v>
          </cell>
        </row>
        <row r="196">
          <cell r="E196" t="str">
            <v>E12000006</v>
          </cell>
          <cell r="F196" t="str">
            <v>East</v>
          </cell>
          <cell r="G196" t="str">
            <v>E07000204</v>
          </cell>
          <cell r="H196" t="str">
            <v>St Edmundsbury</v>
          </cell>
        </row>
        <row r="197">
          <cell r="E197" t="str">
            <v>E12000006</v>
          </cell>
          <cell r="F197" t="str">
            <v>East</v>
          </cell>
          <cell r="G197" t="str">
            <v>E07000205</v>
          </cell>
          <cell r="H197" t="str">
            <v>Suffolk Coastal</v>
          </cell>
        </row>
        <row r="198">
          <cell r="E198" t="str">
            <v>E12000006</v>
          </cell>
          <cell r="F198" t="str">
            <v>East</v>
          </cell>
          <cell r="G198" t="str">
            <v>E07000206</v>
          </cell>
          <cell r="H198" t="str">
            <v>Waveney</v>
          </cell>
        </row>
        <row r="199">
          <cell r="E199" t="str">
            <v>E12000007</v>
          </cell>
          <cell r="F199" t="str">
            <v>London</v>
          </cell>
          <cell r="G199" t="str">
            <v>E09000007</v>
          </cell>
          <cell r="H199" t="str">
            <v>Camden</v>
          </cell>
        </row>
        <row r="200">
          <cell r="E200" t="str">
            <v>E12000007</v>
          </cell>
          <cell r="F200" t="str">
            <v>London</v>
          </cell>
          <cell r="G200" t="str">
            <v>E09000001</v>
          </cell>
          <cell r="H200" t="str">
            <v>City of London</v>
          </cell>
        </row>
        <row r="201">
          <cell r="E201" t="str">
            <v>E12000007</v>
          </cell>
          <cell r="F201" t="str">
            <v>London</v>
          </cell>
          <cell r="G201" t="str">
            <v>E09000012</v>
          </cell>
          <cell r="H201" t="str">
            <v>Hackney</v>
          </cell>
        </row>
        <row r="202">
          <cell r="E202" t="str">
            <v>E12000007</v>
          </cell>
          <cell r="F202" t="str">
            <v>London</v>
          </cell>
          <cell r="G202" t="str">
            <v>E09000013</v>
          </cell>
          <cell r="H202" t="str">
            <v>Hammersmith and Fulham</v>
          </cell>
        </row>
        <row r="203">
          <cell r="E203" t="str">
            <v>E12000007</v>
          </cell>
          <cell r="F203" t="str">
            <v>London</v>
          </cell>
          <cell r="G203" t="str">
            <v>E09000014</v>
          </cell>
          <cell r="H203" t="str">
            <v>Haringey</v>
          </cell>
        </row>
        <row r="204">
          <cell r="E204" t="str">
            <v>E12000007</v>
          </cell>
          <cell r="F204" t="str">
            <v>London</v>
          </cell>
          <cell r="G204" t="str">
            <v>E09000019</v>
          </cell>
          <cell r="H204" t="str">
            <v>Islington</v>
          </cell>
        </row>
        <row r="205">
          <cell r="E205" t="str">
            <v>E12000007</v>
          </cell>
          <cell r="F205" t="str">
            <v>London</v>
          </cell>
          <cell r="G205" t="str">
            <v>E09000020</v>
          </cell>
          <cell r="H205" t="str">
            <v>Kensington and Chelsea</v>
          </cell>
        </row>
        <row r="206">
          <cell r="E206" t="str">
            <v>E12000007</v>
          </cell>
          <cell r="F206" t="str">
            <v>London</v>
          </cell>
          <cell r="G206" t="str">
            <v>E09000022</v>
          </cell>
          <cell r="H206" t="str">
            <v>Lambeth</v>
          </cell>
        </row>
        <row r="207">
          <cell r="E207" t="str">
            <v>E12000007</v>
          </cell>
          <cell r="F207" t="str">
            <v>London</v>
          </cell>
          <cell r="G207" t="str">
            <v>E09000023</v>
          </cell>
          <cell r="H207" t="str">
            <v>Lewisham</v>
          </cell>
        </row>
        <row r="208">
          <cell r="E208" t="str">
            <v>E12000007</v>
          </cell>
          <cell r="F208" t="str">
            <v>London</v>
          </cell>
          <cell r="G208" t="str">
            <v>E09000025</v>
          </cell>
          <cell r="H208" t="str">
            <v>Newham</v>
          </cell>
        </row>
        <row r="209">
          <cell r="E209" t="str">
            <v>E12000007</v>
          </cell>
          <cell r="F209" t="str">
            <v>London</v>
          </cell>
          <cell r="G209" t="str">
            <v>E09000028</v>
          </cell>
          <cell r="H209" t="str">
            <v>Southwark</v>
          </cell>
        </row>
        <row r="210">
          <cell r="E210" t="str">
            <v>E12000007</v>
          </cell>
          <cell r="F210" t="str">
            <v>London</v>
          </cell>
          <cell r="G210" t="str">
            <v>E09000030</v>
          </cell>
          <cell r="H210" t="str">
            <v>Tower Hamlets</v>
          </cell>
        </row>
        <row r="211">
          <cell r="E211" t="str">
            <v>E12000007</v>
          </cell>
          <cell r="F211" t="str">
            <v>London</v>
          </cell>
          <cell r="G211" t="str">
            <v>E09000032</v>
          </cell>
          <cell r="H211" t="str">
            <v>Wandsworth</v>
          </cell>
        </row>
        <row r="212">
          <cell r="E212" t="str">
            <v>E12000007</v>
          </cell>
          <cell r="F212" t="str">
            <v>London</v>
          </cell>
          <cell r="G212" t="str">
            <v>E09000033</v>
          </cell>
          <cell r="H212" t="str">
            <v>Westminster</v>
          </cell>
        </row>
        <row r="213">
          <cell r="E213" t="str">
            <v>E12000007</v>
          </cell>
          <cell r="F213" t="str">
            <v>London</v>
          </cell>
          <cell r="G213" t="str">
            <v>E09000002</v>
          </cell>
          <cell r="H213" t="str">
            <v>Barking and Dagenham</v>
          </cell>
        </row>
        <row r="214">
          <cell r="E214" t="str">
            <v>E12000007</v>
          </cell>
          <cell r="F214" t="str">
            <v>London</v>
          </cell>
          <cell r="G214" t="str">
            <v>E09000003</v>
          </cell>
          <cell r="H214" t="str">
            <v>Barnet</v>
          </cell>
        </row>
        <row r="215">
          <cell r="E215" t="str">
            <v>E12000007</v>
          </cell>
          <cell r="F215" t="str">
            <v>London</v>
          </cell>
          <cell r="G215" t="str">
            <v>E09000004</v>
          </cell>
          <cell r="H215" t="str">
            <v>Bexley</v>
          </cell>
        </row>
        <row r="216">
          <cell r="E216" t="str">
            <v>E12000007</v>
          </cell>
          <cell r="F216" t="str">
            <v>London</v>
          </cell>
          <cell r="G216" t="str">
            <v>E09000005</v>
          </cell>
          <cell r="H216" t="str">
            <v>Brent</v>
          </cell>
        </row>
        <row r="217">
          <cell r="E217" t="str">
            <v>E12000007</v>
          </cell>
          <cell r="F217" t="str">
            <v>London</v>
          </cell>
          <cell r="G217" t="str">
            <v>E09000006</v>
          </cell>
          <cell r="H217" t="str">
            <v>Bromley</v>
          </cell>
        </row>
        <row r="218">
          <cell r="E218" t="str">
            <v>E12000007</v>
          </cell>
          <cell r="F218" t="str">
            <v>London</v>
          </cell>
          <cell r="G218" t="str">
            <v>E09000008</v>
          </cell>
          <cell r="H218" t="str">
            <v>Croydon</v>
          </cell>
        </row>
        <row r="219">
          <cell r="E219" t="str">
            <v>E12000007</v>
          </cell>
          <cell r="F219" t="str">
            <v>London</v>
          </cell>
          <cell r="G219" t="str">
            <v>E09000009</v>
          </cell>
          <cell r="H219" t="str">
            <v>Ealing</v>
          </cell>
        </row>
        <row r="220">
          <cell r="E220" t="str">
            <v>E12000007</v>
          </cell>
          <cell r="F220" t="str">
            <v>London</v>
          </cell>
          <cell r="G220" t="str">
            <v>E09000010</v>
          </cell>
          <cell r="H220" t="str">
            <v>Enfield</v>
          </cell>
        </row>
        <row r="221">
          <cell r="E221" t="str">
            <v>E12000007</v>
          </cell>
          <cell r="F221" t="str">
            <v>London</v>
          </cell>
          <cell r="G221" t="str">
            <v>E09000011</v>
          </cell>
          <cell r="H221" t="str">
            <v>Greenwich</v>
          </cell>
        </row>
        <row r="222">
          <cell r="E222" t="str">
            <v>E12000007</v>
          </cell>
          <cell r="F222" t="str">
            <v>London</v>
          </cell>
          <cell r="G222" t="str">
            <v>E09000015</v>
          </cell>
          <cell r="H222" t="str">
            <v>Harrow</v>
          </cell>
        </row>
        <row r="223">
          <cell r="E223" t="str">
            <v>E12000007</v>
          </cell>
          <cell r="F223" t="str">
            <v>London</v>
          </cell>
          <cell r="G223" t="str">
            <v>E09000016</v>
          </cell>
          <cell r="H223" t="str">
            <v>Havering</v>
          </cell>
        </row>
        <row r="224">
          <cell r="E224" t="str">
            <v>E12000007</v>
          </cell>
          <cell r="F224" t="str">
            <v>London</v>
          </cell>
          <cell r="G224" t="str">
            <v>E09000017</v>
          </cell>
          <cell r="H224" t="str">
            <v>Hillingdon</v>
          </cell>
        </row>
        <row r="225">
          <cell r="E225" t="str">
            <v>E12000007</v>
          </cell>
          <cell r="F225" t="str">
            <v>London</v>
          </cell>
          <cell r="G225" t="str">
            <v>E09000018</v>
          </cell>
          <cell r="H225" t="str">
            <v>Hounslow</v>
          </cell>
        </row>
        <row r="226">
          <cell r="E226" t="str">
            <v>E12000007</v>
          </cell>
          <cell r="F226" t="str">
            <v>London</v>
          </cell>
          <cell r="G226" t="str">
            <v>E09000021</v>
          </cell>
          <cell r="H226" t="str">
            <v>Kingston upon Thames</v>
          </cell>
        </row>
        <row r="227">
          <cell r="E227" t="str">
            <v>E12000007</v>
          </cell>
          <cell r="F227" t="str">
            <v>London</v>
          </cell>
          <cell r="G227" t="str">
            <v>E09000024</v>
          </cell>
          <cell r="H227" t="str">
            <v>Merton</v>
          </cell>
        </row>
        <row r="228">
          <cell r="E228" t="str">
            <v>E12000007</v>
          </cell>
          <cell r="F228" t="str">
            <v>London</v>
          </cell>
          <cell r="G228" t="str">
            <v>E09000026</v>
          </cell>
          <cell r="H228" t="str">
            <v>Redbridge</v>
          </cell>
        </row>
        <row r="229">
          <cell r="E229" t="str">
            <v>E12000007</v>
          </cell>
          <cell r="F229" t="str">
            <v>London</v>
          </cell>
          <cell r="G229" t="str">
            <v>E09000027</v>
          </cell>
          <cell r="H229" t="str">
            <v>Richmond upon Thames</v>
          </cell>
        </row>
        <row r="230">
          <cell r="E230" t="str">
            <v>E12000007</v>
          </cell>
          <cell r="F230" t="str">
            <v>London</v>
          </cell>
          <cell r="G230" t="str">
            <v>E09000029</v>
          </cell>
          <cell r="H230" t="str">
            <v>Sutton</v>
          </cell>
        </row>
        <row r="231">
          <cell r="E231" t="str">
            <v>E12000007</v>
          </cell>
          <cell r="F231" t="str">
            <v>London</v>
          </cell>
          <cell r="G231" t="str">
            <v>E09000031</v>
          </cell>
          <cell r="H231" t="str">
            <v>Waltham Forest</v>
          </cell>
        </row>
        <row r="232">
          <cell r="E232" t="str">
            <v>E12000008</v>
          </cell>
          <cell r="F232" t="str">
            <v>South East</v>
          </cell>
          <cell r="G232" t="str">
            <v>E06000036</v>
          </cell>
          <cell r="H232" t="str">
            <v>Bracknell Forest</v>
          </cell>
        </row>
        <row r="233">
          <cell r="E233" t="str">
            <v>E12000008</v>
          </cell>
          <cell r="F233" t="str">
            <v>South East</v>
          </cell>
          <cell r="G233" t="str">
            <v>E06000043</v>
          </cell>
          <cell r="H233" t="str">
            <v>Brighton and Hove</v>
          </cell>
        </row>
        <row r="234">
          <cell r="E234" t="str">
            <v>E12000008</v>
          </cell>
          <cell r="F234" t="str">
            <v>South East</v>
          </cell>
          <cell r="G234" t="str">
            <v>E06000046</v>
          </cell>
          <cell r="H234" t="str">
            <v>Isle of Wight</v>
          </cell>
        </row>
        <row r="235">
          <cell r="E235" t="str">
            <v>E12000008</v>
          </cell>
          <cell r="F235" t="str">
            <v>South East</v>
          </cell>
          <cell r="G235" t="str">
            <v>E06000035</v>
          </cell>
          <cell r="H235" t="str">
            <v>Medway</v>
          </cell>
        </row>
        <row r="236">
          <cell r="E236" t="str">
            <v>E12000008</v>
          </cell>
          <cell r="F236" t="str">
            <v>South East</v>
          </cell>
          <cell r="G236" t="str">
            <v>E06000042</v>
          </cell>
          <cell r="H236" t="str">
            <v>Milton Keynes</v>
          </cell>
        </row>
        <row r="237">
          <cell r="E237" t="str">
            <v>E12000008</v>
          </cell>
          <cell r="F237" t="str">
            <v>South East</v>
          </cell>
          <cell r="G237" t="str">
            <v>E06000044</v>
          </cell>
          <cell r="H237" t="str">
            <v>Portsmouth</v>
          </cell>
        </row>
        <row r="238">
          <cell r="E238" t="str">
            <v>E12000008</v>
          </cell>
          <cell r="F238" t="str">
            <v>South East</v>
          </cell>
          <cell r="G238" t="str">
            <v>E06000038</v>
          </cell>
          <cell r="H238" t="str">
            <v>Reading</v>
          </cell>
        </row>
        <row r="239">
          <cell r="E239" t="str">
            <v>E12000008</v>
          </cell>
          <cell r="F239" t="str">
            <v>South East</v>
          </cell>
          <cell r="G239" t="str">
            <v>E06000039</v>
          </cell>
          <cell r="H239" t="str">
            <v>Slough</v>
          </cell>
        </row>
        <row r="240">
          <cell r="E240" t="str">
            <v>E12000008</v>
          </cell>
          <cell r="F240" t="str">
            <v>South East</v>
          </cell>
          <cell r="G240" t="str">
            <v>E06000045</v>
          </cell>
          <cell r="H240" t="str">
            <v>Southampton</v>
          </cell>
        </row>
        <row r="241">
          <cell r="E241" t="str">
            <v>E12000008</v>
          </cell>
          <cell r="F241" t="str">
            <v>South East</v>
          </cell>
          <cell r="G241" t="str">
            <v>E06000037</v>
          </cell>
          <cell r="H241" t="str">
            <v>West Berkshire</v>
          </cell>
        </row>
        <row r="242">
          <cell r="E242" t="str">
            <v>E12000008</v>
          </cell>
          <cell r="F242" t="str">
            <v>South East</v>
          </cell>
          <cell r="G242" t="str">
            <v>E06000040</v>
          </cell>
          <cell r="H242" t="str">
            <v>Windsor and Maidenhead</v>
          </cell>
        </row>
        <row r="243">
          <cell r="E243" t="str">
            <v>E12000008</v>
          </cell>
          <cell r="F243" t="str">
            <v>South East</v>
          </cell>
          <cell r="G243" t="str">
            <v>E06000041</v>
          </cell>
          <cell r="H243" t="str">
            <v>Wokingham</v>
          </cell>
        </row>
        <row r="244">
          <cell r="E244" t="str">
            <v>E12000008</v>
          </cell>
          <cell r="F244" t="str">
            <v>South East</v>
          </cell>
          <cell r="G244" t="str">
            <v>E07000004</v>
          </cell>
          <cell r="H244" t="str">
            <v>Aylesbury Vale</v>
          </cell>
        </row>
        <row r="245">
          <cell r="E245" t="str">
            <v>E12000008</v>
          </cell>
          <cell r="F245" t="str">
            <v>South East</v>
          </cell>
          <cell r="G245" t="str">
            <v>E07000005</v>
          </cell>
          <cell r="H245" t="str">
            <v>Chiltern</v>
          </cell>
        </row>
        <row r="246">
          <cell r="E246" t="str">
            <v>E12000008</v>
          </cell>
          <cell r="F246" t="str">
            <v>South East</v>
          </cell>
          <cell r="G246" t="str">
            <v>E07000006</v>
          </cell>
          <cell r="H246" t="str">
            <v>South Bucks</v>
          </cell>
        </row>
        <row r="247">
          <cell r="E247" t="str">
            <v>E12000008</v>
          </cell>
          <cell r="F247" t="str">
            <v>South East</v>
          </cell>
          <cell r="G247" t="str">
            <v>E07000007</v>
          </cell>
          <cell r="H247" t="str">
            <v>Wycombe</v>
          </cell>
        </row>
        <row r="248">
          <cell r="E248" t="str">
            <v>E12000008</v>
          </cell>
          <cell r="F248" t="str">
            <v>South East</v>
          </cell>
          <cell r="G248" t="str">
            <v>E07000061</v>
          </cell>
          <cell r="H248" t="str">
            <v>Eastbourne</v>
          </cell>
        </row>
        <row r="249">
          <cell r="E249" t="str">
            <v>E12000008</v>
          </cell>
          <cell r="F249" t="str">
            <v>South East</v>
          </cell>
          <cell r="G249" t="str">
            <v>E07000062</v>
          </cell>
          <cell r="H249" t="str">
            <v>Hastings</v>
          </cell>
        </row>
        <row r="250">
          <cell r="E250" t="str">
            <v>E12000008</v>
          </cell>
          <cell r="F250" t="str">
            <v>South East</v>
          </cell>
          <cell r="G250" t="str">
            <v>E07000063</v>
          </cell>
          <cell r="H250" t="str">
            <v>Lewes</v>
          </cell>
        </row>
        <row r="251">
          <cell r="E251" t="str">
            <v>E12000008</v>
          </cell>
          <cell r="F251" t="str">
            <v>South East</v>
          </cell>
          <cell r="G251" t="str">
            <v>E07000064</v>
          </cell>
          <cell r="H251" t="str">
            <v>Rother</v>
          </cell>
        </row>
        <row r="252">
          <cell r="E252" t="str">
            <v>E12000008</v>
          </cell>
          <cell r="F252" t="str">
            <v>South East</v>
          </cell>
          <cell r="G252" t="str">
            <v>E07000065</v>
          </cell>
          <cell r="H252" t="str">
            <v>Wealden</v>
          </cell>
        </row>
        <row r="253">
          <cell r="E253" t="str">
            <v>E12000008</v>
          </cell>
          <cell r="F253" t="str">
            <v>South East</v>
          </cell>
          <cell r="G253" t="str">
            <v>E07000084</v>
          </cell>
          <cell r="H253" t="str">
            <v>Basingstoke and Deane</v>
          </cell>
        </row>
        <row r="254">
          <cell r="E254" t="str">
            <v>E12000008</v>
          </cell>
          <cell r="F254" t="str">
            <v>South East</v>
          </cell>
          <cell r="G254" t="str">
            <v>E07000085</v>
          </cell>
          <cell r="H254" t="str">
            <v>East Hampshire</v>
          </cell>
        </row>
        <row r="255">
          <cell r="E255" t="str">
            <v>E12000008</v>
          </cell>
          <cell r="F255" t="str">
            <v>South East</v>
          </cell>
          <cell r="G255" t="str">
            <v>E07000086</v>
          </cell>
          <cell r="H255" t="str">
            <v>Eastleigh</v>
          </cell>
        </row>
        <row r="256">
          <cell r="E256" t="str">
            <v>E12000008</v>
          </cell>
          <cell r="F256" t="str">
            <v>South East</v>
          </cell>
          <cell r="G256" t="str">
            <v>E07000087</v>
          </cell>
          <cell r="H256" t="str">
            <v>Fareham</v>
          </cell>
        </row>
        <row r="257">
          <cell r="E257" t="str">
            <v>E12000008</v>
          </cell>
          <cell r="F257" t="str">
            <v>South East</v>
          </cell>
          <cell r="G257" t="str">
            <v>E07000088</v>
          </cell>
          <cell r="H257" t="str">
            <v>Gosport</v>
          </cell>
        </row>
        <row r="258">
          <cell r="E258" t="str">
            <v>E12000008</v>
          </cell>
          <cell r="F258" t="str">
            <v>South East</v>
          </cell>
          <cell r="G258" t="str">
            <v>E07000089</v>
          </cell>
          <cell r="H258" t="str">
            <v>Hart</v>
          </cell>
        </row>
        <row r="259">
          <cell r="E259" t="str">
            <v>E12000008</v>
          </cell>
          <cell r="F259" t="str">
            <v>South East</v>
          </cell>
          <cell r="G259" t="str">
            <v>E07000090</v>
          </cell>
          <cell r="H259" t="str">
            <v>Havant</v>
          </cell>
        </row>
        <row r="260">
          <cell r="E260" t="str">
            <v>E12000008</v>
          </cell>
          <cell r="F260" t="str">
            <v>South East</v>
          </cell>
          <cell r="G260" t="str">
            <v>E07000091</v>
          </cell>
          <cell r="H260" t="str">
            <v>New Forest</v>
          </cell>
        </row>
        <row r="261">
          <cell r="E261" t="str">
            <v>E12000008</v>
          </cell>
          <cell r="F261" t="str">
            <v>South East</v>
          </cell>
          <cell r="G261" t="str">
            <v>E07000092</v>
          </cell>
          <cell r="H261" t="str">
            <v>Rushmoor</v>
          </cell>
        </row>
        <row r="262">
          <cell r="E262" t="str">
            <v>E12000008</v>
          </cell>
          <cell r="F262" t="str">
            <v>South East</v>
          </cell>
          <cell r="G262" t="str">
            <v>E07000093</v>
          </cell>
          <cell r="H262" t="str">
            <v>Test Valley</v>
          </cell>
        </row>
        <row r="263">
          <cell r="E263" t="str">
            <v>E12000008</v>
          </cell>
          <cell r="F263" t="str">
            <v>South East</v>
          </cell>
          <cell r="G263" t="str">
            <v>E07000094</v>
          </cell>
          <cell r="H263" t="str">
            <v>Winchester</v>
          </cell>
        </row>
        <row r="264">
          <cell r="E264" t="str">
            <v>E12000008</v>
          </cell>
          <cell r="F264" t="str">
            <v>South East</v>
          </cell>
          <cell r="G264" t="str">
            <v>E07000105</v>
          </cell>
          <cell r="H264" t="str">
            <v>Ashford</v>
          </cell>
        </row>
        <row r="265">
          <cell r="E265" t="str">
            <v>E12000008</v>
          </cell>
          <cell r="F265" t="str">
            <v>South East</v>
          </cell>
          <cell r="G265" t="str">
            <v>E07000106</v>
          </cell>
          <cell r="H265" t="str">
            <v>Canterbury</v>
          </cell>
        </row>
        <row r="266">
          <cell r="E266" t="str">
            <v>E12000008</v>
          </cell>
          <cell r="F266" t="str">
            <v>South East</v>
          </cell>
          <cell r="G266" t="str">
            <v>E07000107</v>
          </cell>
          <cell r="H266" t="str">
            <v>Dartford</v>
          </cell>
        </row>
        <row r="267">
          <cell r="E267" t="str">
            <v>E12000008</v>
          </cell>
          <cell r="F267" t="str">
            <v>South East</v>
          </cell>
          <cell r="G267" t="str">
            <v>E07000108</v>
          </cell>
          <cell r="H267" t="str">
            <v>Dover</v>
          </cell>
        </row>
        <row r="268">
          <cell r="E268" t="str">
            <v>E12000008</v>
          </cell>
          <cell r="F268" t="str">
            <v>South East</v>
          </cell>
          <cell r="G268" t="str">
            <v>E07000109</v>
          </cell>
          <cell r="H268" t="str">
            <v>Gravesham</v>
          </cell>
        </row>
        <row r="269">
          <cell r="E269" t="str">
            <v>E12000008</v>
          </cell>
          <cell r="F269" t="str">
            <v>South East</v>
          </cell>
          <cell r="G269" t="str">
            <v>E07000110</v>
          </cell>
          <cell r="H269" t="str">
            <v>Maidstone</v>
          </cell>
        </row>
        <row r="270">
          <cell r="E270" t="str">
            <v>E12000008</v>
          </cell>
          <cell r="F270" t="str">
            <v>South East</v>
          </cell>
          <cell r="G270" t="str">
            <v>E07000111</v>
          </cell>
          <cell r="H270" t="str">
            <v>Sevenoaks</v>
          </cell>
        </row>
        <row r="271">
          <cell r="E271" t="str">
            <v>E12000008</v>
          </cell>
          <cell r="F271" t="str">
            <v>South East</v>
          </cell>
          <cell r="G271" t="str">
            <v>E07000112</v>
          </cell>
          <cell r="H271" t="str">
            <v>Folkestone and Hythe</v>
          </cell>
        </row>
        <row r="272">
          <cell r="E272" t="str">
            <v>E12000008</v>
          </cell>
          <cell r="F272" t="str">
            <v>South East</v>
          </cell>
          <cell r="G272" t="str">
            <v>E07000113</v>
          </cell>
          <cell r="H272" t="str">
            <v>Swale</v>
          </cell>
        </row>
        <row r="273">
          <cell r="E273" t="str">
            <v>E12000008</v>
          </cell>
          <cell r="F273" t="str">
            <v>South East</v>
          </cell>
          <cell r="G273" t="str">
            <v>E07000114</v>
          </cell>
          <cell r="H273" t="str">
            <v>Thanet</v>
          </cell>
        </row>
        <row r="274">
          <cell r="E274" t="str">
            <v>E12000008</v>
          </cell>
          <cell r="F274" t="str">
            <v>South East</v>
          </cell>
          <cell r="G274" t="str">
            <v>E07000115</v>
          </cell>
          <cell r="H274" t="str">
            <v>Tonbridge and Malling</v>
          </cell>
        </row>
        <row r="275">
          <cell r="E275" t="str">
            <v>E12000008</v>
          </cell>
          <cell r="F275" t="str">
            <v>South East</v>
          </cell>
          <cell r="G275" t="str">
            <v>E07000116</v>
          </cell>
          <cell r="H275" t="str">
            <v>Tunbridge Wells</v>
          </cell>
        </row>
        <row r="276">
          <cell r="E276" t="str">
            <v>E12000008</v>
          </cell>
          <cell r="F276" t="str">
            <v>South East</v>
          </cell>
          <cell r="G276" t="str">
            <v>E07000177</v>
          </cell>
          <cell r="H276" t="str">
            <v>Cherwell</v>
          </cell>
        </row>
        <row r="277">
          <cell r="E277" t="str">
            <v>E12000008</v>
          </cell>
          <cell r="F277" t="str">
            <v>South East</v>
          </cell>
          <cell r="G277" t="str">
            <v>E07000178</v>
          </cell>
          <cell r="H277" t="str">
            <v>Oxford</v>
          </cell>
        </row>
        <row r="278">
          <cell r="E278" t="str">
            <v>E12000008</v>
          </cell>
          <cell r="F278" t="str">
            <v>South East</v>
          </cell>
          <cell r="G278" t="str">
            <v>E07000179</v>
          </cell>
          <cell r="H278" t="str">
            <v>South Oxfordshire</v>
          </cell>
        </row>
        <row r="279">
          <cell r="E279" t="str">
            <v>E12000008</v>
          </cell>
          <cell r="F279" t="str">
            <v>South East</v>
          </cell>
          <cell r="G279" t="str">
            <v>E07000180</v>
          </cell>
          <cell r="H279" t="str">
            <v>Vale of White Horse</v>
          </cell>
        </row>
        <row r="280">
          <cell r="E280" t="str">
            <v>E12000008</v>
          </cell>
          <cell r="F280" t="str">
            <v>South East</v>
          </cell>
          <cell r="G280" t="str">
            <v>E07000181</v>
          </cell>
          <cell r="H280" t="str">
            <v>West Oxfordshire</v>
          </cell>
        </row>
        <row r="281">
          <cell r="E281" t="str">
            <v>E12000008</v>
          </cell>
          <cell r="F281" t="str">
            <v>South East</v>
          </cell>
          <cell r="G281" t="str">
            <v>E07000207</v>
          </cell>
          <cell r="H281" t="str">
            <v>Elmbridge</v>
          </cell>
        </row>
        <row r="282">
          <cell r="E282" t="str">
            <v>E12000008</v>
          </cell>
          <cell r="F282" t="str">
            <v>South East</v>
          </cell>
          <cell r="G282" t="str">
            <v>E07000208</v>
          </cell>
          <cell r="H282" t="str">
            <v>Epsom and Ewell</v>
          </cell>
        </row>
        <row r="283">
          <cell r="E283" t="str">
            <v>E12000008</v>
          </cell>
          <cell r="F283" t="str">
            <v>South East</v>
          </cell>
          <cell r="G283" t="str">
            <v>E07000209</v>
          </cell>
          <cell r="H283" t="str">
            <v>Guildford</v>
          </cell>
        </row>
        <row r="284">
          <cell r="E284" t="str">
            <v>E12000008</v>
          </cell>
          <cell r="F284" t="str">
            <v>South East</v>
          </cell>
          <cell r="G284" t="str">
            <v>E07000210</v>
          </cell>
          <cell r="H284" t="str">
            <v>Mole Valley</v>
          </cell>
        </row>
        <row r="285">
          <cell r="E285" t="str">
            <v>E12000008</v>
          </cell>
          <cell r="F285" t="str">
            <v>South East</v>
          </cell>
          <cell r="G285" t="str">
            <v>E07000211</v>
          </cell>
          <cell r="H285" t="str">
            <v>Reigate and Banstead</v>
          </cell>
        </row>
        <row r="286">
          <cell r="E286" t="str">
            <v>E12000008</v>
          </cell>
          <cell r="F286" t="str">
            <v>South East</v>
          </cell>
          <cell r="G286" t="str">
            <v>E07000212</v>
          </cell>
          <cell r="H286" t="str">
            <v>Runnymede</v>
          </cell>
        </row>
        <row r="287">
          <cell r="E287" t="str">
            <v>E12000008</v>
          </cell>
          <cell r="F287" t="str">
            <v>South East</v>
          </cell>
          <cell r="G287" t="str">
            <v>E07000213</v>
          </cell>
          <cell r="H287" t="str">
            <v>Spelthorne</v>
          </cell>
        </row>
        <row r="288">
          <cell r="E288" t="str">
            <v>E12000008</v>
          </cell>
          <cell r="F288" t="str">
            <v>South East</v>
          </cell>
          <cell r="G288" t="str">
            <v>E07000214</v>
          </cell>
          <cell r="H288" t="str">
            <v>Surrey Heath</v>
          </cell>
        </row>
        <row r="289">
          <cell r="E289" t="str">
            <v>E12000008</v>
          </cell>
          <cell r="F289" t="str">
            <v>South East</v>
          </cell>
          <cell r="G289" t="str">
            <v>E07000215</v>
          </cell>
          <cell r="H289" t="str">
            <v>Tandridge</v>
          </cell>
        </row>
        <row r="290">
          <cell r="E290" t="str">
            <v>E12000008</v>
          </cell>
          <cell r="F290" t="str">
            <v>South East</v>
          </cell>
          <cell r="G290" t="str">
            <v>E07000216</v>
          </cell>
          <cell r="H290" t="str">
            <v>Waverley</v>
          </cell>
        </row>
        <row r="291">
          <cell r="E291" t="str">
            <v>E12000008</v>
          </cell>
          <cell r="F291" t="str">
            <v>South East</v>
          </cell>
          <cell r="G291" t="str">
            <v>E07000217</v>
          </cell>
          <cell r="H291" t="str">
            <v>Woking</v>
          </cell>
        </row>
        <row r="292">
          <cell r="E292" t="str">
            <v>E12000008</v>
          </cell>
          <cell r="F292" t="str">
            <v>South East</v>
          </cell>
          <cell r="G292" t="str">
            <v>E07000223</v>
          </cell>
          <cell r="H292" t="str">
            <v>Adur</v>
          </cell>
        </row>
        <row r="293">
          <cell r="E293" t="str">
            <v>E12000008</v>
          </cell>
          <cell r="F293" t="str">
            <v>South East</v>
          </cell>
          <cell r="G293" t="str">
            <v>E07000224</v>
          </cell>
          <cell r="H293" t="str">
            <v>Arun</v>
          </cell>
        </row>
        <row r="294">
          <cell r="E294" t="str">
            <v>E12000008</v>
          </cell>
          <cell r="F294" t="str">
            <v>South East</v>
          </cell>
          <cell r="G294" t="str">
            <v>E07000225</v>
          </cell>
          <cell r="H294" t="str">
            <v>Chichester</v>
          </cell>
        </row>
        <row r="295">
          <cell r="E295" t="str">
            <v>E12000008</v>
          </cell>
          <cell r="F295" t="str">
            <v>South East</v>
          </cell>
          <cell r="G295" t="str">
            <v>E07000226</v>
          </cell>
          <cell r="H295" t="str">
            <v>Crawley</v>
          </cell>
        </row>
        <row r="296">
          <cell r="E296" t="str">
            <v>E12000008</v>
          </cell>
          <cell r="F296" t="str">
            <v>South East</v>
          </cell>
          <cell r="G296" t="str">
            <v>E07000227</v>
          </cell>
          <cell r="H296" t="str">
            <v>Horsham</v>
          </cell>
        </row>
        <row r="297">
          <cell r="E297" t="str">
            <v>E12000008</v>
          </cell>
          <cell r="F297" t="str">
            <v>South East</v>
          </cell>
          <cell r="G297" t="str">
            <v>E07000228</v>
          </cell>
          <cell r="H297" t="str">
            <v>Mid Sussex</v>
          </cell>
        </row>
        <row r="298">
          <cell r="E298" t="str">
            <v>E12000008</v>
          </cell>
          <cell r="F298" t="str">
            <v>South East</v>
          </cell>
          <cell r="G298" t="str">
            <v>E07000229</v>
          </cell>
          <cell r="H298" t="str">
            <v>Worthing</v>
          </cell>
        </row>
        <row r="299">
          <cell r="E299" t="str">
            <v>E12000009</v>
          </cell>
          <cell r="F299" t="str">
            <v>South West</v>
          </cell>
          <cell r="G299" t="str">
            <v>E06000022</v>
          </cell>
          <cell r="H299" t="str">
            <v>Bath and North East Somerset</v>
          </cell>
        </row>
        <row r="300">
          <cell r="E300" t="str">
            <v>E12000009</v>
          </cell>
          <cell r="F300" t="str">
            <v>South West</v>
          </cell>
          <cell r="G300" t="str">
            <v>E06000028</v>
          </cell>
          <cell r="H300" t="str">
            <v>Bournemouth</v>
          </cell>
        </row>
        <row r="301">
          <cell r="E301" t="str">
            <v>E12000009</v>
          </cell>
          <cell r="F301" t="str">
            <v>South West</v>
          </cell>
          <cell r="G301" t="str">
            <v>E06000023</v>
          </cell>
          <cell r="H301" t="str">
            <v>Bristol, City of</v>
          </cell>
        </row>
        <row r="302">
          <cell r="E302" t="str">
            <v>E12000009</v>
          </cell>
          <cell r="F302" t="str">
            <v>South West</v>
          </cell>
          <cell r="G302" t="str">
            <v>E06000052</v>
          </cell>
          <cell r="H302" t="str">
            <v>Cornwall</v>
          </cell>
        </row>
        <row r="303">
          <cell r="E303" t="str">
            <v>E12000009</v>
          </cell>
          <cell r="F303" t="str">
            <v>South West</v>
          </cell>
          <cell r="G303" t="str">
            <v>E06000053</v>
          </cell>
          <cell r="H303" t="str">
            <v>Isles of Scilly</v>
          </cell>
        </row>
        <row r="304">
          <cell r="E304" t="str">
            <v>E12000009</v>
          </cell>
          <cell r="F304" t="str">
            <v>South West</v>
          </cell>
          <cell r="G304" t="str">
            <v>E06000024</v>
          </cell>
          <cell r="H304" t="str">
            <v>North Somerset</v>
          </cell>
        </row>
        <row r="305">
          <cell r="E305" t="str">
            <v>E12000009</v>
          </cell>
          <cell r="F305" t="str">
            <v>South West</v>
          </cell>
          <cell r="G305" t="str">
            <v>E06000026</v>
          </cell>
          <cell r="H305" t="str">
            <v>Plymouth</v>
          </cell>
        </row>
        <row r="306">
          <cell r="E306" t="str">
            <v>E12000009</v>
          </cell>
          <cell r="F306" t="str">
            <v>South West</v>
          </cell>
          <cell r="G306" t="str">
            <v>E06000029</v>
          </cell>
          <cell r="H306" t="str">
            <v>Poole</v>
          </cell>
        </row>
        <row r="307">
          <cell r="E307" t="str">
            <v>E12000009</v>
          </cell>
          <cell r="F307" t="str">
            <v>South West</v>
          </cell>
          <cell r="G307" t="str">
            <v>E06000025</v>
          </cell>
          <cell r="H307" t="str">
            <v>South Gloucestershire</v>
          </cell>
        </row>
        <row r="308">
          <cell r="E308" t="str">
            <v>E12000009</v>
          </cell>
          <cell r="F308" t="str">
            <v>South West</v>
          </cell>
          <cell r="G308" t="str">
            <v>E06000030</v>
          </cell>
          <cell r="H308" t="str">
            <v>Swindon</v>
          </cell>
        </row>
        <row r="309">
          <cell r="E309" t="str">
            <v>E12000009</v>
          </cell>
          <cell r="F309" t="str">
            <v>South West</v>
          </cell>
          <cell r="G309" t="str">
            <v>E06000027</v>
          </cell>
          <cell r="H309" t="str">
            <v>Torbay</v>
          </cell>
        </row>
        <row r="310">
          <cell r="E310" t="str">
            <v>E12000009</v>
          </cell>
          <cell r="F310" t="str">
            <v>South West</v>
          </cell>
          <cell r="G310" t="str">
            <v>E06000054</v>
          </cell>
          <cell r="H310" t="str">
            <v>Wiltshire</v>
          </cell>
        </row>
        <row r="311">
          <cell r="E311" t="str">
            <v>E12000009</v>
          </cell>
          <cell r="F311" t="str">
            <v>South West</v>
          </cell>
          <cell r="G311" t="str">
            <v>E07000040</v>
          </cell>
          <cell r="H311" t="str">
            <v>East Devon</v>
          </cell>
        </row>
        <row r="312">
          <cell r="E312" t="str">
            <v>E12000009</v>
          </cell>
          <cell r="F312" t="str">
            <v>South West</v>
          </cell>
          <cell r="G312" t="str">
            <v>E07000041</v>
          </cell>
          <cell r="H312" t="str">
            <v>Exeter</v>
          </cell>
        </row>
        <row r="313">
          <cell r="E313" t="str">
            <v>E12000009</v>
          </cell>
          <cell r="F313" t="str">
            <v>South West</v>
          </cell>
          <cell r="G313" t="str">
            <v>E07000042</v>
          </cell>
          <cell r="H313" t="str">
            <v>Mid Devon</v>
          </cell>
        </row>
        <row r="314">
          <cell r="E314" t="str">
            <v>E12000009</v>
          </cell>
          <cell r="F314" t="str">
            <v>South West</v>
          </cell>
          <cell r="G314" t="str">
            <v>E07000043</v>
          </cell>
          <cell r="H314" t="str">
            <v>North Devon</v>
          </cell>
        </row>
        <row r="315">
          <cell r="E315" t="str">
            <v>E12000009</v>
          </cell>
          <cell r="F315" t="str">
            <v>South West</v>
          </cell>
          <cell r="G315" t="str">
            <v>E07000044</v>
          </cell>
          <cell r="H315" t="str">
            <v>South Hams</v>
          </cell>
        </row>
        <row r="316">
          <cell r="E316" t="str">
            <v>E12000009</v>
          </cell>
          <cell r="F316" t="str">
            <v>South West</v>
          </cell>
          <cell r="G316" t="str">
            <v>E07000045</v>
          </cell>
          <cell r="H316" t="str">
            <v>Teignbridge</v>
          </cell>
        </row>
        <row r="317">
          <cell r="E317" t="str">
            <v>E12000009</v>
          </cell>
          <cell r="F317" t="str">
            <v>South West</v>
          </cell>
          <cell r="G317" t="str">
            <v>E07000046</v>
          </cell>
          <cell r="H317" t="str">
            <v>Torridge</v>
          </cell>
        </row>
        <row r="318">
          <cell r="E318" t="str">
            <v>E12000009</v>
          </cell>
          <cell r="F318" t="str">
            <v>South West</v>
          </cell>
          <cell r="G318" t="str">
            <v>E07000047</v>
          </cell>
          <cell r="H318" t="str">
            <v>West Devon</v>
          </cell>
        </row>
        <row r="319">
          <cell r="E319" t="str">
            <v>E12000009</v>
          </cell>
          <cell r="F319" t="str">
            <v>South West</v>
          </cell>
          <cell r="G319" t="str">
            <v>E07000048</v>
          </cell>
          <cell r="H319" t="str">
            <v>Christchurch</v>
          </cell>
        </row>
        <row r="320">
          <cell r="E320" t="str">
            <v>E12000009</v>
          </cell>
          <cell r="F320" t="str">
            <v>South West</v>
          </cell>
          <cell r="G320" t="str">
            <v>E07000049</v>
          </cell>
          <cell r="H320" t="str">
            <v>East Dorset</v>
          </cell>
        </row>
        <row r="321">
          <cell r="E321" t="str">
            <v>E12000009</v>
          </cell>
          <cell r="F321" t="str">
            <v>South West</v>
          </cell>
          <cell r="G321" t="str">
            <v>E07000050</v>
          </cell>
          <cell r="H321" t="str">
            <v>North Dorset</v>
          </cell>
        </row>
        <row r="322">
          <cell r="E322" t="str">
            <v>E12000009</v>
          </cell>
          <cell r="F322" t="str">
            <v>South West</v>
          </cell>
          <cell r="G322" t="str">
            <v>E07000051</v>
          </cell>
          <cell r="H322" t="str">
            <v>Purbeck</v>
          </cell>
        </row>
        <row r="323">
          <cell r="E323" t="str">
            <v>E12000009</v>
          </cell>
          <cell r="F323" t="str">
            <v>South West</v>
          </cell>
          <cell r="G323" t="str">
            <v>E07000052</v>
          </cell>
          <cell r="H323" t="str">
            <v>West Dorset</v>
          </cell>
        </row>
        <row r="324">
          <cell r="E324" t="str">
            <v>E12000009</v>
          </cell>
          <cell r="F324" t="str">
            <v>South West</v>
          </cell>
          <cell r="G324" t="str">
            <v>E07000053</v>
          </cell>
          <cell r="H324" t="str">
            <v>Weymouth and Portland</v>
          </cell>
        </row>
        <row r="325">
          <cell r="E325" t="str">
            <v>E12000009</v>
          </cell>
          <cell r="F325" t="str">
            <v>South West</v>
          </cell>
          <cell r="G325" t="str">
            <v>E07000078</v>
          </cell>
          <cell r="H325" t="str">
            <v>Cheltenham</v>
          </cell>
        </row>
        <row r="326">
          <cell r="E326" t="str">
            <v>E12000009</v>
          </cell>
          <cell r="F326" t="str">
            <v>South West</v>
          </cell>
          <cell r="G326" t="str">
            <v>E07000079</v>
          </cell>
          <cell r="H326" t="str">
            <v>Cotswold</v>
          </cell>
        </row>
        <row r="327">
          <cell r="E327" t="str">
            <v>E12000009</v>
          </cell>
          <cell r="F327" t="str">
            <v>South West</v>
          </cell>
          <cell r="G327" t="str">
            <v>E07000080</v>
          </cell>
          <cell r="H327" t="str">
            <v>Forest of Dean</v>
          </cell>
        </row>
        <row r="328">
          <cell r="E328" t="str">
            <v>E12000009</v>
          </cell>
          <cell r="F328" t="str">
            <v>South West</v>
          </cell>
          <cell r="G328" t="str">
            <v>E07000081</v>
          </cell>
          <cell r="H328" t="str">
            <v>Gloucester</v>
          </cell>
        </row>
        <row r="329">
          <cell r="E329" t="str">
            <v>E12000009</v>
          </cell>
          <cell r="F329" t="str">
            <v>South West</v>
          </cell>
          <cell r="G329" t="str">
            <v>E07000082</v>
          </cell>
          <cell r="H329" t="str">
            <v>Stroud</v>
          </cell>
        </row>
        <row r="330">
          <cell r="E330" t="str">
            <v>E12000009</v>
          </cell>
          <cell r="F330" t="str">
            <v>South West</v>
          </cell>
          <cell r="G330" t="str">
            <v>E07000083</v>
          </cell>
          <cell r="H330" t="str">
            <v>Tewkesbury</v>
          </cell>
        </row>
        <row r="331">
          <cell r="E331" t="str">
            <v>E12000009</v>
          </cell>
          <cell r="F331" t="str">
            <v>South West</v>
          </cell>
          <cell r="G331" t="str">
            <v>E07000187</v>
          </cell>
          <cell r="H331" t="str">
            <v>Mendip</v>
          </cell>
        </row>
        <row r="332">
          <cell r="E332" t="str">
            <v>E12000009</v>
          </cell>
          <cell r="F332" t="str">
            <v>South West</v>
          </cell>
          <cell r="G332" t="str">
            <v>E07000188</v>
          </cell>
          <cell r="H332" t="str">
            <v>Sedgemoor</v>
          </cell>
        </row>
        <row r="333">
          <cell r="E333" t="str">
            <v>E12000009</v>
          </cell>
          <cell r="F333" t="str">
            <v>South West</v>
          </cell>
          <cell r="G333" t="str">
            <v>E07000189</v>
          </cell>
          <cell r="H333" t="str">
            <v>South Somerset</v>
          </cell>
        </row>
        <row r="334">
          <cell r="E334" t="str">
            <v>E12000009</v>
          </cell>
          <cell r="F334" t="str">
            <v>South West</v>
          </cell>
          <cell r="G334" t="str">
            <v>E07000190</v>
          </cell>
          <cell r="H334" t="str">
            <v>Taunton Deane</v>
          </cell>
        </row>
        <row r="335">
          <cell r="E335" t="str">
            <v>E12000009</v>
          </cell>
          <cell r="F335" t="str">
            <v>South West</v>
          </cell>
          <cell r="G335" t="str">
            <v>E07000191</v>
          </cell>
          <cell r="H335" t="str">
            <v>West Somerset</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Local_Authority_District__Decem"/>
      <sheetName val="LVU Data (old)"/>
      <sheetName val="LVU Data by LA"/>
      <sheetName val="Indust Agri by LA "/>
      <sheetName val="Apr 19 data"/>
      <sheetName val="Average-prices-2020-10"/>
      <sheetName val="Additionality Grid"/>
      <sheetName val="Deflators"/>
      <sheetName val="Sheet1"/>
      <sheetName val="22122020 deflator update"/>
      <sheetName val="Technical Annex"/>
      <sheetName val="Guidance"/>
    </sheetNames>
    <sheetDataSet>
      <sheetData sheetId="0">
        <row r="6">
          <cell r="B6" t="str">
            <v>UK</v>
          </cell>
          <cell r="R6">
            <v>35.03</v>
          </cell>
        </row>
        <row r="7">
          <cell r="B7" t="str">
            <v>E</v>
          </cell>
          <cell r="R7">
            <v>35.57</v>
          </cell>
        </row>
        <row r="8">
          <cell r="B8" t="str">
            <v>UKC</v>
          </cell>
          <cell r="R8">
            <v>30.29</v>
          </cell>
        </row>
        <row r="9">
          <cell r="B9" t="str">
            <v>UKC1</v>
          </cell>
          <cell r="R9">
            <v>30.68</v>
          </cell>
        </row>
        <row r="10">
          <cell r="B10" t="str">
            <v>UKC11</v>
          </cell>
          <cell r="R10">
            <v>32.869999999999997</v>
          </cell>
        </row>
        <row r="11">
          <cell r="B11" t="str">
            <v>UKC12</v>
          </cell>
          <cell r="R11">
            <v>28.05</v>
          </cell>
        </row>
        <row r="12">
          <cell r="B12" t="str">
            <v>UKC13</v>
          </cell>
          <cell r="R12">
            <v>34.619999999999997</v>
          </cell>
        </row>
        <row r="13">
          <cell r="B13" t="str">
            <v>UKC14</v>
          </cell>
          <cell r="R13">
            <v>29.67</v>
          </cell>
        </row>
        <row r="14">
          <cell r="B14" t="str">
            <v>UKC2</v>
          </cell>
          <cell r="R14">
            <v>30.02</v>
          </cell>
        </row>
        <row r="15">
          <cell r="B15" t="str">
            <v>UKC21</v>
          </cell>
          <cell r="R15">
            <v>26.83</v>
          </cell>
        </row>
        <row r="16">
          <cell r="B16" t="str">
            <v>UKC22</v>
          </cell>
          <cell r="R16">
            <v>28.57</v>
          </cell>
        </row>
        <row r="17">
          <cell r="B17" t="str">
            <v>UKC23</v>
          </cell>
          <cell r="R17">
            <v>38.11</v>
          </cell>
        </row>
        <row r="18">
          <cell r="B18" t="str">
            <v>UKD</v>
          </cell>
          <cell r="R18">
            <v>32.090000000000003</v>
          </cell>
        </row>
        <row r="19">
          <cell r="B19" t="str">
            <v>UKD1</v>
          </cell>
          <cell r="R19">
            <v>29.84</v>
          </cell>
        </row>
        <row r="20">
          <cell r="B20" t="str">
            <v>UKD11</v>
          </cell>
          <cell r="R20">
            <v>30.21</v>
          </cell>
        </row>
        <row r="21">
          <cell r="B21" t="str">
            <v>UKD12</v>
          </cell>
          <cell r="R21">
            <v>29.57</v>
          </cell>
        </row>
        <row r="22">
          <cell r="B22" t="str">
            <v>UKD3</v>
          </cell>
          <cell r="R22">
            <v>30.9</v>
          </cell>
        </row>
        <row r="23">
          <cell r="B23" t="str">
            <v>UKD33</v>
          </cell>
          <cell r="R23">
            <v>32.78</v>
          </cell>
        </row>
        <row r="24">
          <cell r="B24" t="str">
            <v>UKD34</v>
          </cell>
          <cell r="R24">
            <v>35.14</v>
          </cell>
        </row>
        <row r="25">
          <cell r="B25" t="str">
            <v>UKD35</v>
          </cell>
          <cell r="R25">
            <v>29.44</v>
          </cell>
        </row>
        <row r="26">
          <cell r="B26" t="str">
            <v>UKD36</v>
          </cell>
          <cell r="R26">
            <v>29.39</v>
          </cell>
        </row>
        <row r="27">
          <cell r="B27" t="str">
            <v>UKD37</v>
          </cell>
          <cell r="R27">
            <v>25.38</v>
          </cell>
        </row>
        <row r="28">
          <cell r="B28" t="str">
            <v>UKD4</v>
          </cell>
          <cell r="R28">
            <v>30.98</v>
          </cell>
        </row>
        <row r="29">
          <cell r="B29" t="str">
            <v>UKD41</v>
          </cell>
          <cell r="R29">
            <v>26.81</v>
          </cell>
        </row>
        <row r="30">
          <cell r="B30" t="str">
            <v>UKD42</v>
          </cell>
          <cell r="R30">
            <v>28.29</v>
          </cell>
        </row>
        <row r="31">
          <cell r="B31" t="str">
            <v>UKD44</v>
          </cell>
          <cell r="R31">
            <v>29.93</v>
          </cell>
        </row>
        <row r="32">
          <cell r="B32" t="str">
            <v>UKD45</v>
          </cell>
          <cell r="R32">
            <v>33.119999999999997</v>
          </cell>
        </row>
        <row r="33">
          <cell r="B33" t="str">
            <v>UKD46</v>
          </cell>
          <cell r="R33">
            <v>33.43</v>
          </cell>
        </row>
        <row r="34">
          <cell r="B34" t="str">
            <v>UKD47</v>
          </cell>
          <cell r="R34">
            <v>28.61</v>
          </cell>
        </row>
        <row r="35">
          <cell r="B35" t="str">
            <v>UKD6</v>
          </cell>
          <cell r="R35">
            <v>37.630000000000003</v>
          </cell>
        </row>
        <row r="36">
          <cell r="B36" t="str">
            <v>UKD61</v>
          </cell>
          <cell r="R36">
            <v>32.99</v>
          </cell>
        </row>
        <row r="37">
          <cell r="B37" t="str">
            <v>UKD62</v>
          </cell>
          <cell r="R37">
            <v>43.6</v>
          </cell>
        </row>
        <row r="38">
          <cell r="B38" t="str">
            <v>UKD63</v>
          </cell>
          <cell r="R38">
            <v>34.26</v>
          </cell>
        </row>
        <row r="39">
          <cell r="B39" t="str">
            <v>UKD7</v>
          </cell>
          <cell r="R39">
            <v>32.15</v>
          </cell>
        </row>
        <row r="40">
          <cell r="B40" t="str">
            <v>UKD71</v>
          </cell>
          <cell r="R40">
            <v>34.18</v>
          </cell>
        </row>
        <row r="41">
          <cell r="B41" t="str">
            <v>UKD72</v>
          </cell>
          <cell r="R41">
            <v>31.93</v>
          </cell>
        </row>
        <row r="42">
          <cell r="B42" t="str">
            <v>UKD73</v>
          </cell>
          <cell r="R42">
            <v>31.52</v>
          </cell>
        </row>
        <row r="43">
          <cell r="B43" t="str">
            <v>UKD74</v>
          </cell>
          <cell r="R43">
            <v>29.4</v>
          </cell>
        </row>
        <row r="44">
          <cell r="B44" t="str">
            <v>UKE</v>
          </cell>
          <cell r="R44">
            <v>29.26</v>
          </cell>
        </row>
        <row r="45">
          <cell r="B45" t="str">
            <v>UKE1</v>
          </cell>
          <cell r="R45">
            <v>29.52</v>
          </cell>
        </row>
        <row r="46">
          <cell r="B46" t="str">
            <v>UKE11</v>
          </cell>
          <cell r="R46">
            <v>29.24</v>
          </cell>
        </row>
        <row r="47">
          <cell r="B47" t="str">
            <v>UKE12</v>
          </cell>
          <cell r="R47">
            <v>30.62</v>
          </cell>
        </row>
        <row r="48">
          <cell r="B48" t="str">
            <v>UKE13</v>
          </cell>
          <cell r="R48">
            <v>28.76</v>
          </cell>
        </row>
        <row r="49">
          <cell r="B49" t="str">
            <v>UKE2</v>
          </cell>
          <cell r="R49">
            <v>29.23</v>
          </cell>
        </row>
        <row r="50">
          <cell r="B50" t="str">
            <v>UKE21</v>
          </cell>
          <cell r="R50">
            <v>35.1</v>
          </cell>
        </row>
        <row r="51">
          <cell r="B51" t="str">
            <v>UKE22</v>
          </cell>
          <cell r="R51">
            <v>27.21</v>
          </cell>
        </row>
        <row r="52">
          <cell r="B52" t="str">
            <v>UKE3</v>
          </cell>
          <cell r="R52">
            <v>28.3</v>
          </cell>
        </row>
        <row r="53">
          <cell r="B53" t="str">
            <v>UKE31</v>
          </cell>
          <cell r="R53">
            <v>27.09</v>
          </cell>
        </row>
        <row r="54">
          <cell r="B54" t="str">
            <v>UKE32</v>
          </cell>
          <cell r="R54">
            <v>29.85</v>
          </cell>
        </row>
        <row r="55">
          <cell r="B55" t="str">
            <v>UKE4</v>
          </cell>
          <cell r="R55">
            <v>29.68</v>
          </cell>
        </row>
        <row r="56">
          <cell r="B56" t="str">
            <v>UKE41</v>
          </cell>
          <cell r="R56">
            <v>26.07</v>
          </cell>
        </row>
        <row r="57">
          <cell r="B57" t="str">
            <v>UKE42</v>
          </cell>
          <cell r="R57">
            <v>33.159999999999997</v>
          </cell>
        </row>
        <row r="58">
          <cell r="B58" t="str">
            <v>UKE44</v>
          </cell>
          <cell r="R58">
            <v>27.59</v>
          </cell>
        </row>
        <row r="59">
          <cell r="B59" t="str">
            <v>UKE45</v>
          </cell>
          <cell r="R59">
            <v>27.73</v>
          </cell>
        </row>
        <row r="60">
          <cell r="B60" t="str">
            <v>UKF</v>
          </cell>
          <cell r="R60">
            <v>30.29</v>
          </cell>
        </row>
        <row r="61">
          <cell r="B61" t="str">
            <v>UKF1</v>
          </cell>
          <cell r="R61">
            <v>30.18</v>
          </cell>
        </row>
        <row r="62">
          <cell r="B62" t="str">
            <v>UKF11</v>
          </cell>
          <cell r="R62">
            <v>32.42</v>
          </cell>
        </row>
        <row r="63">
          <cell r="B63" t="str">
            <v>UKF12</v>
          </cell>
          <cell r="R63">
            <v>31.35</v>
          </cell>
        </row>
        <row r="64">
          <cell r="B64" t="str">
            <v>UKF13</v>
          </cell>
          <cell r="R64">
            <v>28.15</v>
          </cell>
        </row>
        <row r="65">
          <cell r="B65" t="str">
            <v>UKF14</v>
          </cell>
          <cell r="R65">
            <v>30</v>
          </cell>
        </row>
        <row r="66">
          <cell r="B66" t="str">
            <v>UKF15</v>
          </cell>
          <cell r="R66">
            <v>27.4</v>
          </cell>
        </row>
        <row r="67">
          <cell r="B67" t="str">
            <v>UKF16</v>
          </cell>
          <cell r="R67">
            <v>35.119999999999997</v>
          </cell>
        </row>
        <row r="68">
          <cell r="B68" t="str">
            <v>UKF2</v>
          </cell>
          <cell r="R68">
            <v>30.92</v>
          </cell>
        </row>
        <row r="69">
          <cell r="B69" t="str">
            <v>UKF21</v>
          </cell>
          <cell r="R69">
            <v>30.46</v>
          </cell>
        </row>
        <row r="70">
          <cell r="B70" t="str">
            <v>UKF22</v>
          </cell>
          <cell r="R70">
            <v>32.479999999999997</v>
          </cell>
        </row>
        <row r="71">
          <cell r="B71" t="str">
            <v>UKF24</v>
          </cell>
          <cell r="R71">
            <v>32.01</v>
          </cell>
        </row>
        <row r="72">
          <cell r="B72" t="str">
            <v>UKF25</v>
          </cell>
          <cell r="R72">
            <v>26.53</v>
          </cell>
        </row>
        <row r="73">
          <cell r="B73" t="str">
            <v>UKF3</v>
          </cell>
          <cell r="R73">
            <v>28.82</v>
          </cell>
        </row>
        <row r="74">
          <cell r="B74" t="str">
            <v>UKF30</v>
          </cell>
          <cell r="R74">
            <v>28.82</v>
          </cell>
        </row>
        <row r="75">
          <cell r="B75" t="str">
            <v>UKG</v>
          </cell>
          <cell r="R75">
            <v>31.39</v>
          </cell>
        </row>
        <row r="76">
          <cell r="B76" t="str">
            <v>UKG1</v>
          </cell>
          <cell r="R76">
            <v>32.119999999999997</v>
          </cell>
        </row>
        <row r="77">
          <cell r="B77" t="str">
            <v>UKG11</v>
          </cell>
          <cell r="R77">
            <v>23.57</v>
          </cell>
        </row>
        <row r="78">
          <cell r="B78" t="str">
            <v>UKG12</v>
          </cell>
          <cell r="R78">
            <v>28.97</v>
          </cell>
        </row>
        <row r="79">
          <cell r="B79" t="str">
            <v>UKG13</v>
          </cell>
          <cell r="R79">
            <v>37.68</v>
          </cell>
        </row>
        <row r="80">
          <cell r="B80" t="str">
            <v>UKG2</v>
          </cell>
          <cell r="R80">
            <v>28.84</v>
          </cell>
        </row>
        <row r="81">
          <cell r="B81" t="str">
            <v>UKG21</v>
          </cell>
          <cell r="R81">
            <v>33.659999999999997</v>
          </cell>
        </row>
        <row r="82">
          <cell r="B82" t="str">
            <v>UKG22</v>
          </cell>
          <cell r="R82">
            <v>26.97</v>
          </cell>
        </row>
        <row r="83">
          <cell r="B83" t="str">
            <v>UKG23</v>
          </cell>
          <cell r="R83">
            <v>27.61</v>
          </cell>
        </row>
        <row r="84">
          <cell r="B84" t="str">
            <v>UKG24</v>
          </cell>
          <cell r="R84">
            <v>28.82</v>
          </cell>
        </row>
        <row r="85">
          <cell r="B85" t="str">
            <v>UKG3</v>
          </cell>
          <cell r="R85">
            <v>32.42</v>
          </cell>
        </row>
        <row r="86">
          <cell r="B86" t="str">
            <v>UKG31</v>
          </cell>
          <cell r="R86">
            <v>33</v>
          </cell>
        </row>
        <row r="87">
          <cell r="B87" t="str">
            <v>UKG32</v>
          </cell>
          <cell r="R87">
            <v>48.76</v>
          </cell>
        </row>
        <row r="88">
          <cell r="B88" t="str">
            <v>UKG33</v>
          </cell>
          <cell r="R88">
            <v>34.979999999999997</v>
          </cell>
        </row>
        <row r="89">
          <cell r="B89" t="str">
            <v>UKG36</v>
          </cell>
          <cell r="R89">
            <v>27.62</v>
          </cell>
        </row>
        <row r="90">
          <cell r="B90" t="str">
            <v>UKG37</v>
          </cell>
          <cell r="R90">
            <v>29.25</v>
          </cell>
        </row>
        <row r="91">
          <cell r="B91" t="str">
            <v>UKG38</v>
          </cell>
          <cell r="R91">
            <v>24.28</v>
          </cell>
        </row>
        <row r="92">
          <cell r="B92" t="str">
            <v>UKG39</v>
          </cell>
          <cell r="R92">
            <v>25.29</v>
          </cell>
        </row>
        <row r="93">
          <cell r="B93" t="str">
            <v>UKH</v>
          </cell>
          <cell r="R93">
            <v>33.409999999999997</v>
          </cell>
        </row>
        <row r="94">
          <cell r="B94" t="str">
            <v>UKH1</v>
          </cell>
          <cell r="R94">
            <v>32.54</v>
          </cell>
        </row>
        <row r="95">
          <cell r="B95" t="str">
            <v>UKH11</v>
          </cell>
          <cell r="R95">
            <v>34.31</v>
          </cell>
        </row>
        <row r="96">
          <cell r="B96" t="str">
            <v>UKH12</v>
          </cell>
          <cell r="R96">
            <v>33.86</v>
          </cell>
        </row>
        <row r="97">
          <cell r="B97" t="str">
            <v>UKH14</v>
          </cell>
          <cell r="R97">
            <v>32.85</v>
          </cell>
        </row>
        <row r="98">
          <cell r="B98" t="str">
            <v>UKH15</v>
          </cell>
          <cell r="R98">
            <v>31.62</v>
          </cell>
        </row>
        <row r="99">
          <cell r="B99" t="str">
            <v>UKH16</v>
          </cell>
          <cell r="R99">
            <v>29.84</v>
          </cell>
        </row>
        <row r="100">
          <cell r="B100" t="str">
            <v>UKH17</v>
          </cell>
          <cell r="R100">
            <v>29.07</v>
          </cell>
        </row>
        <row r="101">
          <cell r="B101" t="str">
            <v>UKH2</v>
          </cell>
          <cell r="R101">
            <v>34.869999999999997</v>
          </cell>
        </row>
        <row r="102">
          <cell r="B102" t="str">
            <v>UKH21</v>
          </cell>
          <cell r="R102">
            <v>36.78</v>
          </cell>
        </row>
        <row r="103">
          <cell r="B103" t="str">
            <v>UKH23</v>
          </cell>
          <cell r="R103">
            <v>34.840000000000003</v>
          </cell>
        </row>
        <row r="104">
          <cell r="B104" t="str">
            <v>UKH24</v>
          </cell>
          <cell r="R104">
            <v>31.27</v>
          </cell>
        </row>
        <row r="105">
          <cell r="B105" t="str">
            <v>UKH25</v>
          </cell>
          <cell r="R105">
            <v>36.01</v>
          </cell>
        </row>
        <row r="106">
          <cell r="B106" t="str">
            <v>UKH3</v>
          </cell>
          <cell r="R106">
            <v>32.880000000000003</v>
          </cell>
        </row>
        <row r="107">
          <cell r="B107" t="str">
            <v>UKH31</v>
          </cell>
          <cell r="R107">
            <v>24.83</v>
          </cell>
        </row>
        <row r="108">
          <cell r="B108" t="str">
            <v>UKH32</v>
          </cell>
          <cell r="R108">
            <v>32.299999999999997</v>
          </cell>
        </row>
        <row r="109">
          <cell r="B109" t="str">
            <v>UKH34</v>
          </cell>
          <cell r="R109">
            <v>30.27</v>
          </cell>
        </row>
        <row r="110">
          <cell r="B110" t="str">
            <v>UKH35</v>
          </cell>
          <cell r="R110">
            <v>35.36</v>
          </cell>
        </row>
        <row r="111">
          <cell r="B111" t="str">
            <v>UKH36</v>
          </cell>
          <cell r="R111">
            <v>35.6</v>
          </cell>
        </row>
        <row r="112">
          <cell r="B112" t="str">
            <v>UKH37</v>
          </cell>
          <cell r="R112">
            <v>35.33</v>
          </cell>
        </row>
        <row r="113">
          <cell r="B113" t="str">
            <v>UKI</v>
          </cell>
          <cell r="R113">
            <v>46.11</v>
          </cell>
        </row>
        <row r="114">
          <cell r="B114" t="str">
            <v>UKI3</v>
          </cell>
          <cell r="R114">
            <v>51.77</v>
          </cell>
        </row>
        <row r="115">
          <cell r="B115" t="str">
            <v>UKI31</v>
          </cell>
          <cell r="R115">
            <v>56.09</v>
          </cell>
        </row>
        <row r="116">
          <cell r="B116" t="str">
            <v>UKI32</v>
          </cell>
          <cell r="R116">
            <v>51.98</v>
          </cell>
        </row>
        <row r="117">
          <cell r="B117" t="str">
            <v>UKI33</v>
          </cell>
          <cell r="R117">
            <v>42.36</v>
          </cell>
        </row>
        <row r="118">
          <cell r="B118" t="str">
            <v>UKI34</v>
          </cell>
          <cell r="R118">
            <v>35.4</v>
          </cell>
        </row>
        <row r="119">
          <cell r="B119" t="str">
            <v>UKI4</v>
          </cell>
          <cell r="R119">
            <v>42.71</v>
          </cell>
        </row>
        <row r="120">
          <cell r="B120" t="str">
            <v>UKI41</v>
          </cell>
          <cell r="R120">
            <v>32.74</v>
          </cell>
        </row>
        <row r="121">
          <cell r="B121" t="str">
            <v>UKI42</v>
          </cell>
          <cell r="R121">
            <v>61.12</v>
          </cell>
        </row>
        <row r="122">
          <cell r="B122" t="str">
            <v>UKI43</v>
          </cell>
          <cell r="R122">
            <v>41.54</v>
          </cell>
        </row>
        <row r="123">
          <cell r="B123" t="str">
            <v>UKI44</v>
          </cell>
          <cell r="R123">
            <v>33.950000000000003</v>
          </cell>
        </row>
        <row r="124">
          <cell r="B124" t="str">
            <v>UKI45</v>
          </cell>
          <cell r="R124">
            <v>45.43</v>
          </cell>
        </row>
        <row r="125">
          <cell r="B125" t="str">
            <v>UKI5</v>
          </cell>
          <cell r="R125">
            <v>39.07</v>
          </cell>
        </row>
        <row r="126">
          <cell r="B126" t="str">
            <v>UKI51</v>
          </cell>
          <cell r="R126">
            <v>43.08</v>
          </cell>
        </row>
        <row r="127">
          <cell r="B127" t="str">
            <v>UKI52</v>
          </cell>
          <cell r="R127">
            <v>35.53</v>
          </cell>
        </row>
        <row r="128">
          <cell r="B128" t="str">
            <v>UKI53</v>
          </cell>
          <cell r="R128">
            <v>36.89</v>
          </cell>
        </row>
        <row r="129">
          <cell r="B129" t="str">
            <v>UKI54</v>
          </cell>
          <cell r="R129">
            <v>41.24</v>
          </cell>
        </row>
        <row r="130">
          <cell r="B130" t="str">
            <v>UKI6</v>
          </cell>
          <cell r="R130">
            <v>39.78</v>
          </cell>
        </row>
        <row r="131">
          <cell r="B131" t="str">
            <v>UKI61</v>
          </cell>
          <cell r="R131">
            <v>44.23</v>
          </cell>
        </row>
        <row r="132">
          <cell r="B132" t="str">
            <v>UKI62</v>
          </cell>
          <cell r="R132">
            <v>41.88</v>
          </cell>
        </row>
        <row r="133">
          <cell r="B133" t="str">
            <v>UKI63</v>
          </cell>
          <cell r="R133">
            <v>36.659999999999997</v>
          </cell>
        </row>
        <row r="134">
          <cell r="B134" t="str">
            <v>UKI7</v>
          </cell>
          <cell r="R134">
            <v>45.17</v>
          </cell>
        </row>
        <row r="135">
          <cell r="B135" t="str">
            <v>UKI71</v>
          </cell>
          <cell r="R135">
            <v>37.89</v>
          </cell>
        </row>
        <row r="136">
          <cell r="B136" t="str">
            <v>UKI72</v>
          </cell>
          <cell r="R136">
            <v>35.53</v>
          </cell>
        </row>
        <row r="137">
          <cell r="B137" t="str">
            <v>UKI73</v>
          </cell>
          <cell r="R137">
            <v>42.21</v>
          </cell>
        </row>
        <row r="138">
          <cell r="B138" t="str">
            <v>UKI74</v>
          </cell>
          <cell r="R138">
            <v>42.24</v>
          </cell>
        </row>
        <row r="139">
          <cell r="B139" t="str">
            <v>UKI75</v>
          </cell>
          <cell r="R139">
            <v>59.2</v>
          </cell>
        </row>
        <row r="140">
          <cell r="B140" t="str">
            <v>UKJ</v>
          </cell>
          <cell r="R140">
            <v>38.21</v>
          </cell>
        </row>
        <row r="141">
          <cell r="B141" t="str">
            <v>UKJ1</v>
          </cell>
          <cell r="R141">
            <v>41.05</v>
          </cell>
        </row>
        <row r="142">
          <cell r="B142" t="str">
            <v>UKJ11</v>
          </cell>
          <cell r="R142">
            <v>47.67</v>
          </cell>
        </row>
        <row r="143">
          <cell r="B143" t="str">
            <v>UKJ12</v>
          </cell>
          <cell r="R143">
            <v>44.59</v>
          </cell>
        </row>
        <row r="144">
          <cell r="B144" t="str">
            <v>UKJ13</v>
          </cell>
          <cell r="R144">
            <v>35.380000000000003</v>
          </cell>
        </row>
        <row r="145">
          <cell r="B145" t="str">
            <v>UKJ14</v>
          </cell>
          <cell r="R145">
            <v>33.4</v>
          </cell>
        </row>
        <row r="146">
          <cell r="B146" t="str">
            <v>UKJ2</v>
          </cell>
          <cell r="R146">
            <v>37.03</v>
          </cell>
        </row>
        <row r="147">
          <cell r="B147" t="str">
            <v>UKJ21</v>
          </cell>
          <cell r="R147">
            <v>33.04</v>
          </cell>
        </row>
        <row r="148">
          <cell r="B148" t="str">
            <v>UKJ22</v>
          </cell>
          <cell r="R148">
            <v>25.55</v>
          </cell>
        </row>
        <row r="149">
          <cell r="B149" t="str">
            <v>UKJ25</v>
          </cell>
          <cell r="R149">
            <v>44.3</v>
          </cell>
        </row>
        <row r="150">
          <cell r="B150" t="str">
            <v>UKJ26</v>
          </cell>
          <cell r="R150">
            <v>44.98</v>
          </cell>
        </row>
        <row r="151">
          <cell r="B151" t="str">
            <v>UKJ27</v>
          </cell>
          <cell r="R151">
            <v>33.19</v>
          </cell>
        </row>
        <row r="152">
          <cell r="B152" t="str">
            <v>UKJ28</v>
          </cell>
          <cell r="R152">
            <v>34.020000000000003</v>
          </cell>
        </row>
        <row r="153">
          <cell r="B153" t="str">
            <v>UKJ3</v>
          </cell>
          <cell r="R153">
            <v>39.07</v>
          </cell>
        </row>
        <row r="154">
          <cell r="B154" t="str">
            <v>UKJ31</v>
          </cell>
          <cell r="R154">
            <v>34.119999999999997</v>
          </cell>
        </row>
        <row r="155">
          <cell r="B155" t="str">
            <v>UKJ32</v>
          </cell>
          <cell r="R155">
            <v>40.57</v>
          </cell>
        </row>
        <row r="156">
          <cell r="B156" t="str">
            <v>UKJ34</v>
          </cell>
          <cell r="R156">
            <v>27.42</v>
          </cell>
        </row>
        <row r="157">
          <cell r="B157" t="str">
            <v>UKJ35</v>
          </cell>
          <cell r="R157">
            <v>38.61</v>
          </cell>
        </row>
        <row r="158">
          <cell r="B158" t="str">
            <v>UKJ36</v>
          </cell>
          <cell r="R158">
            <v>35.43</v>
          </cell>
        </row>
        <row r="159">
          <cell r="B159" t="str">
            <v>UKJ37</v>
          </cell>
          <cell r="R159">
            <v>50.35</v>
          </cell>
        </row>
        <row r="160">
          <cell r="B160" t="str">
            <v>UKJ4</v>
          </cell>
          <cell r="R160">
            <v>34.08</v>
          </cell>
        </row>
        <row r="161">
          <cell r="B161" t="str">
            <v>UKJ41</v>
          </cell>
          <cell r="R161">
            <v>36.56</v>
          </cell>
        </row>
        <row r="162">
          <cell r="B162" t="str">
            <v>UKJ43</v>
          </cell>
          <cell r="R162">
            <v>32.03</v>
          </cell>
        </row>
        <row r="163">
          <cell r="B163" t="str">
            <v>UKJ44</v>
          </cell>
          <cell r="R163">
            <v>30.57</v>
          </cell>
        </row>
        <row r="164">
          <cell r="B164" t="str">
            <v>UKJ45</v>
          </cell>
          <cell r="R164">
            <v>30.53</v>
          </cell>
        </row>
        <row r="165">
          <cell r="B165" t="str">
            <v>UKJ46</v>
          </cell>
          <cell r="R165">
            <v>41.73</v>
          </cell>
        </row>
        <row r="166">
          <cell r="B166" t="str">
            <v>UKK</v>
          </cell>
          <cell r="R166">
            <v>31.59</v>
          </cell>
        </row>
        <row r="167">
          <cell r="B167" t="str">
            <v>UKK1</v>
          </cell>
          <cell r="R167">
            <v>34.520000000000003</v>
          </cell>
        </row>
        <row r="168">
          <cell r="B168" t="str">
            <v>UKK11</v>
          </cell>
          <cell r="R168">
            <v>30.9</v>
          </cell>
        </row>
        <row r="169">
          <cell r="B169" t="str">
            <v>UKK12</v>
          </cell>
          <cell r="R169">
            <v>37.4</v>
          </cell>
        </row>
        <row r="170">
          <cell r="B170" t="str">
            <v>UKK13</v>
          </cell>
          <cell r="R170">
            <v>30.66</v>
          </cell>
        </row>
        <row r="171">
          <cell r="B171" t="str">
            <v>UKK14</v>
          </cell>
          <cell r="R171">
            <v>49.09</v>
          </cell>
        </row>
        <row r="172">
          <cell r="B172" t="str">
            <v>UKK15</v>
          </cell>
          <cell r="R172">
            <v>32.76</v>
          </cell>
        </row>
        <row r="173">
          <cell r="B173" t="str">
            <v>UKK2</v>
          </cell>
          <cell r="R173">
            <v>29.32</v>
          </cell>
        </row>
        <row r="174">
          <cell r="B174" t="str">
            <v>UKK21</v>
          </cell>
          <cell r="R174">
            <v>30.74</v>
          </cell>
        </row>
        <row r="175">
          <cell r="B175" t="str">
            <v>UKK22</v>
          </cell>
          <cell r="R175">
            <v>30.46</v>
          </cell>
        </row>
        <row r="176">
          <cell r="B176" t="str">
            <v>UKK23</v>
          </cell>
          <cell r="R176">
            <v>27.49</v>
          </cell>
        </row>
        <row r="177">
          <cell r="B177" t="str">
            <v>UKK3</v>
          </cell>
          <cell r="R177">
            <v>26.61</v>
          </cell>
        </row>
        <row r="178">
          <cell r="B178" t="str">
            <v>UKK30</v>
          </cell>
          <cell r="R178">
            <v>26.61</v>
          </cell>
        </row>
        <row r="179">
          <cell r="B179" t="str">
            <v>UKK4</v>
          </cell>
          <cell r="R179">
            <v>29.43</v>
          </cell>
        </row>
        <row r="180">
          <cell r="B180" t="str">
            <v>UKK41</v>
          </cell>
          <cell r="R180">
            <v>30.59</v>
          </cell>
        </row>
        <row r="181">
          <cell r="B181" t="str">
            <v>UKK42</v>
          </cell>
          <cell r="R181">
            <v>26</v>
          </cell>
        </row>
        <row r="182">
          <cell r="B182" t="str">
            <v>UKK43</v>
          </cell>
          <cell r="R182">
            <v>29.52</v>
          </cell>
        </row>
        <row r="183">
          <cell r="B183" t="str">
            <v>UKL</v>
          </cell>
          <cell r="R183">
            <v>28.99</v>
          </cell>
        </row>
        <row r="184">
          <cell r="B184" t="str">
            <v>UKL1</v>
          </cell>
          <cell r="R184">
            <v>28.12</v>
          </cell>
        </row>
        <row r="185">
          <cell r="B185" t="str">
            <v>UKL11</v>
          </cell>
          <cell r="R185">
            <v>25.25</v>
          </cell>
        </row>
        <row r="186">
          <cell r="B186" t="str">
            <v>UKL12</v>
          </cell>
          <cell r="R186">
            <v>27.59</v>
          </cell>
        </row>
        <row r="187">
          <cell r="B187" t="str">
            <v>UKL13</v>
          </cell>
          <cell r="R187">
            <v>24.22</v>
          </cell>
        </row>
        <row r="188">
          <cell r="B188" t="str">
            <v>UKL14</v>
          </cell>
          <cell r="R188">
            <v>25.53</v>
          </cell>
        </row>
        <row r="189">
          <cell r="B189" t="str">
            <v>UKL15</v>
          </cell>
          <cell r="R189">
            <v>27.9</v>
          </cell>
        </row>
        <row r="190">
          <cell r="B190" t="str">
            <v>UKL16</v>
          </cell>
          <cell r="R190">
            <v>29.94</v>
          </cell>
        </row>
        <row r="191">
          <cell r="B191" t="str">
            <v>UKL17</v>
          </cell>
          <cell r="R191">
            <v>32.96</v>
          </cell>
        </row>
        <row r="192">
          <cell r="B192" t="str">
            <v>UKL18</v>
          </cell>
          <cell r="R192">
            <v>29.86</v>
          </cell>
        </row>
        <row r="193">
          <cell r="B193" t="str">
            <v>UKL2</v>
          </cell>
          <cell r="R193">
            <v>30.11</v>
          </cell>
        </row>
        <row r="194">
          <cell r="B194" t="str">
            <v>UKL21</v>
          </cell>
          <cell r="R194">
            <v>29.91</v>
          </cell>
        </row>
        <row r="195">
          <cell r="B195" t="str">
            <v>UKL22</v>
          </cell>
          <cell r="R195">
            <v>33.78</v>
          </cell>
        </row>
        <row r="196">
          <cell r="B196" t="str">
            <v>UKL23</v>
          </cell>
          <cell r="R196">
            <v>28.5</v>
          </cell>
        </row>
        <row r="197">
          <cell r="B197" t="str">
            <v>UKL24</v>
          </cell>
          <cell r="R197">
            <v>20.09</v>
          </cell>
        </row>
        <row r="198">
          <cell r="B198" t="str">
            <v>UKM</v>
          </cell>
          <cell r="R198">
            <v>34.200000000000003</v>
          </cell>
        </row>
        <row r="199">
          <cell r="B199" t="str">
            <v>UKM5</v>
          </cell>
          <cell r="R199">
            <v>38.21</v>
          </cell>
        </row>
        <row r="200">
          <cell r="B200" t="str">
            <v>UKM50</v>
          </cell>
          <cell r="R200">
            <v>38.21</v>
          </cell>
        </row>
        <row r="201">
          <cell r="B201" t="str">
            <v>UKM6</v>
          </cell>
          <cell r="R201">
            <v>33.479999999999997</v>
          </cell>
        </row>
        <row r="202">
          <cell r="B202" t="str">
            <v>UKM61</v>
          </cell>
          <cell r="R202">
            <v>33.19</v>
          </cell>
        </row>
        <row r="203">
          <cell r="B203" t="str">
            <v>UKM62</v>
          </cell>
          <cell r="R203">
            <v>34</v>
          </cell>
        </row>
        <row r="204">
          <cell r="B204" t="str">
            <v>UKM63</v>
          </cell>
          <cell r="R204">
            <v>31.73</v>
          </cell>
        </row>
        <row r="205">
          <cell r="B205" t="str">
            <v>UKM64</v>
          </cell>
          <cell r="R205">
            <v>29.75</v>
          </cell>
        </row>
        <row r="206">
          <cell r="B206" t="str">
            <v>UKM65</v>
          </cell>
          <cell r="R206">
            <v>38.18</v>
          </cell>
        </row>
        <row r="207">
          <cell r="B207" t="str">
            <v>UKM66</v>
          </cell>
          <cell r="R207">
            <v>36.340000000000003</v>
          </cell>
        </row>
        <row r="208">
          <cell r="B208" t="str">
            <v>UKM7</v>
          </cell>
          <cell r="R208">
            <v>38.69</v>
          </cell>
        </row>
        <row r="209">
          <cell r="B209" t="str">
            <v>UKM71</v>
          </cell>
          <cell r="R209">
            <v>31.61</v>
          </cell>
        </row>
        <row r="210">
          <cell r="B210" t="str">
            <v>UKM72</v>
          </cell>
          <cell r="R210">
            <v>35.96</v>
          </cell>
        </row>
        <row r="211">
          <cell r="B211" t="str">
            <v>UKM73</v>
          </cell>
          <cell r="R211">
            <v>31.4</v>
          </cell>
        </row>
        <row r="212">
          <cell r="B212" t="str">
            <v>UKM75</v>
          </cell>
          <cell r="R212">
            <v>44.13</v>
          </cell>
        </row>
        <row r="213">
          <cell r="B213" t="str">
            <v>UKM76</v>
          </cell>
          <cell r="R213">
            <v>38.83</v>
          </cell>
        </row>
        <row r="214">
          <cell r="B214" t="str">
            <v>UKM77</v>
          </cell>
          <cell r="R214">
            <v>37.65</v>
          </cell>
        </row>
        <row r="215">
          <cell r="B215" t="str">
            <v>UKM78</v>
          </cell>
          <cell r="R215">
            <v>36.950000000000003</v>
          </cell>
        </row>
        <row r="216">
          <cell r="B216" t="str">
            <v>UKM8</v>
          </cell>
          <cell r="R216">
            <v>30.59</v>
          </cell>
        </row>
        <row r="217">
          <cell r="B217" t="str">
            <v>UKM81</v>
          </cell>
          <cell r="R217">
            <v>32.79</v>
          </cell>
        </row>
        <row r="218">
          <cell r="B218" t="str">
            <v>UKM82</v>
          </cell>
          <cell r="R218">
            <v>30.05</v>
          </cell>
        </row>
        <row r="219">
          <cell r="B219" t="str">
            <v>UKM83</v>
          </cell>
          <cell r="R219">
            <v>28.57</v>
          </cell>
        </row>
        <row r="220">
          <cell r="B220" t="str">
            <v>UKM84</v>
          </cell>
          <cell r="R220">
            <v>33.049999999999997</v>
          </cell>
        </row>
        <row r="221">
          <cell r="B221" t="str">
            <v>UKM9</v>
          </cell>
          <cell r="R221">
            <v>27.53</v>
          </cell>
        </row>
        <row r="222">
          <cell r="B222" t="str">
            <v>UKM91</v>
          </cell>
          <cell r="R222">
            <v>27.27</v>
          </cell>
        </row>
        <row r="223">
          <cell r="B223" t="str">
            <v>UKM92</v>
          </cell>
          <cell r="R223">
            <v>27.97</v>
          </cell>
        </row>
        <row r="224">
          <cell r="B224" t="str">
            <v>UKM93</v>
          </cell>
          <cell r="R224">
            <v>27.41</v>
          </cell>
        </row>
        <row r="225">
          <cell r="B225" t="str">
            <v>UKM94</v>
          </cell>
          <cell r="R225">
            <v>26.85</v>
          </cell>
        </row>
        <row r="226">
          <cell r="B226" t="str">
            <v>UKM95</v>
          </cell>
          <cell r="R226">
            <v>27.73</v>
          </cell>
        </row>
        <row r="227">
          <cell r="B227" t="str">
            <v>UKN</v>
          </cell>
          <cell r="R227">
            <v>29.58</v>
          </cell>
        </row>
        <row r="228">
          <cell r="B228" t="str">
            <v>UKN0</v>
          </cell>
          <cell r="R228">
            <v>29.58</v>
          </cell>
        </row>
      </sheetData>
      <sheetData sheetId="1">
        <row r="2">
          <cell r="A2" t="str">
            <v>E06000001</v>
          </cell>
          <cell r="D2" t="str">
            <v>UKC11</v>
          </cell>
        </row>
        <row r="3">
          <cell r="A3" t="str">
            <v>E07000155</v>
          </cell>
          <cell r="D3" t="str">
            <v>UKF24</v>
          </cell>
        </row>
        <row r="4">
          <cell r="A4" t="str">
            <v>E09000023</v>
          </cell>
          <cell r="D4" t="str">
            <v>UKI44</v>
          </cell>
        </row>
        <row r="5">
          <cell r="A5" t="str">
            <v>E08000015</v>
          </cell>
          <cell r="D5" t="str">
            <v>UKD74</v>
          </cell>
        </row>
        <row r="6">
          <cell r="A6" t="str">
            <v>E07000217</v>
          </cell>
          <cell r="D6" t="str">
            <v>UKJ25</v>
          </cell>
        </row>
        <row r="7">
          <cell r="A7" t="str">
            <v>E06000004</v>
          </cell>
          <cell r="D7" t="str">
            <v>UKC11</v>
          </cell>
        </row>
        <row r="8">
          <cell r="A8" t="str">
            <v>E06000002</v>
          </cell>
          <cell r="D8" t="str">
            <v>UKC12</v>
          </cell>
        </row>
        <row r="9">
          <cell r="A9" t="str">
            <v>E07000150</v>
          </cell>
          <cell r="D9" t="str">
            <v>UKF25</v>
          </cell>
        </row>
        <row r="10">
          <cell r="A10" t="str">
            <v>E09000028</v>
          </cell>
          <cell r="D10" t="str">
            <v>UKI44</v>
          </cell>
        </row>
        <row r="11">
          <cell r="A11" t="str">
            <v>E07000208</v>
          </cell>
          <cell r="D11" t="str">
            <v>UKJ26</v>
          </cell>
        </row>
        <row r="12">
          <cell r="A12" t="str">
            <v>E06000003</v>
          </cell>
          <cell r="D12" t="str">
            <v>UKC12</v>
          </cell>
        </row>
        <row r="13">
          <cell r="A13" t="str">
            <v>E07000152</v>
          </cell>
          <cell r="D13" t="str">
            <v>UKF25</v>
          </cell>
        </row>
        <row r="14">
          <cell r="A14" t="str">
            <v>E06000010</v>
          </cell>
          <cell r="D14" t="str">
            <v>UKE11</v>
          </cell>
        </row>
        <row r="15">
          <cell r="A15" t="str">
            <v>E09000022</v>
          </cell>
          <cell r="D15" t="str">
            <v>UKI45</v>
          </cell>
        </row>
        <row r="16">
          <cell r="A16" t="str">
            <v>E07000210</v>
          </cell>
          <cell r="D16" t="str">
            <v>UKJ26</v>
          </cell>
        </row>
        <row r="17">
          <cell r="A17" t="str">
            <v>E06000005</v>
          </cell>
          <cell r="D17" t="str">
            <v>UKC13</v>
          </cell>
        </row>
        <row r="18">
          <cell r="A18" t="str">
            <v>E07000153</v>
          </cell>
          <cell r="D18" t="str">
            <v>UKF25</v>
          </cell>
        </row>
        <row r="19">
          <cell r="A19" t="str">
            <v>E06000011</v>
          </cell>
          <cell r="D19" t="str">
            <v>UKE12</v>
          </cell>
        </row>
        <row r="20">
          <cell r="A20" t="str">
            <v>E09000004</v>
          </cell>
          <cell r="D20" t="str">
            <v>UKI51</v>
          </cell>
        </row>
        <row r="21">
          <cell r="A21" t="str">
            <v>E07000211</v>
          </cell>
          <cell r="D21" t="str">
            <v>UKJ26</v>
          </cell>
        </row>
        <row r="22">
          <cell r="A22" t="str">
            <v>E06000047</v>
          </cell>
          <cell r="D22" t="str">
            <v>UKC14</v>
          </cell>
        </row>
        <row r="23">
          <cell r="A23" t="str">
            <v>E07000156</v>
          </cell>
          <cell r="D23" t="str">
            <v>UKF25</v>
          </cell>
        </row>
        <row r="24">
          <cell r="A24" t="str">
            <v>E06000012</v>
          </cell>
          <cell r="D24" t="str">
            <v>UKE13</v>
          </cell>
        </row>
        <row r="25">
          <cell r="A25" t="str">
            <v>E09000011</v>
          </cell>
          <cell r="D25" t="str">
            <v>UKI51</v>
          </cell>
        </row>
        <row r="26">
          <cell r="A26" t="str">
            <v>E07000215</v>
          </cell>
          <cell r="D26" t="str">
            <v>UKJ26</v>
          </cell>
        </row>
        <row r="27">
          <cell r="A27" t="str">
            <v>E06000057</v>
          </cell>
          <cell r="D27" t="str">
            <v>UKC21</v>
          </cell>
        </row>
        <row r="28">
          <cell r="A28" t="str">
            <v>E07000136</v>
          </cell>
          <cell r="D28" t="str">
            <v>UKF30</v>
          </cell>
        </row>
        <row r="29">
          <cell r="A29" t="str">
            <v>E06000013</v>
          </cell>
          <cell r="D29" t="str">
            <v>UKE13</v>
          </cell>
        </row>
        <row r="30">
          <cell r="A30" t="str">
            <v>E09000002</v>
          </cell>
          <cell r="D30" t="str">
            <v>UKI52</v>
          </cell>
        </row>
        <row r="31">
          <cell r="A31" t="str">
            <v>E08000037</v>
          </cell>
          <cell r="D31" t="str">
            <v>UKC22</v>
          </cell>
        </row>
        <row r="32">
          <cell r="A32" t="str">
            <v>E07000223</v>
          </cell>
          <cell r="D32" t="str">
            <v>UKJ27</v>
          </cell>
        </row>
        <row r="33">
          <cell r="A33" t="str">
            <v>E07000137</v>
          </cell>
          <cell r="D33" t="str">
            <v>UKF30</v>
          </cell>
        </row>
        <row r="34">
          <cell r="A34" t="str">
            <v>E06000014</v>
          </cell>
          <cell r="D34" t="str">
            <v>UKE21</v>
          </cell>
        </row>
        <row r="35">
          <cell r="A35" t="str">
            <v>E09000016</v>
          </cell>
          <cell r="D35" t="str">
            <v>UKI52</v>
          </cell>
        </row>
        <row r="36">
          <cell r="A36" t="str">
            <v>E08000021</v>
          </cell>
          <cell r="D36" t="str">
            <v>UKC22</v>
          </cell>
        </row>
        <row r="37">
          <cell r="A37" t="str">
            <v>E07000224</v>
          </cell>
          <cell r="D37" t="str">
            <v>UKJ27</v>
          </cell>
        </row>
        <row r="38">
          <cell r="A38" t="str">
            <v>E07000138</v>
          </cell>
          <cell r="D38" t="str">
            <v>UKF30</v>
          </cell>
        </row>
        <row r="39">
          <cell r="A39" t="str">
            <v>E07000139</v>
          </cell>
          <cell r="D39" t="str">
            <v>UKF30</v>
          </cell>
        </row>
        <row r="40">
          <cell r="A40" t="str">
            <v>E07000140</v>
          </cell>
          <cell r="D40" t="str">
            <v>UKF30</v>
          </cell>
        </row>
        <row r="41">
          <cell r="A41" t="str">
            <v>E07000141</v>
          </cell>
          <cell r="D41" t="str">
            <v>UKF30</v>
          </cell>
        </row>
        <row r="42">
          <cell r="A42" t="str">
            <v>E07000142</v>
          </cell>
          <cell r="D42" t="str">
            <v>UKF30</v>
          </cell>
        </row>
        <row r="43">
          <cell r="A43" t="str">
            <v>E06000019</v>
          </cell>
          <cell r="D43" t="str">
            <v>UKG11</v>
          </cell>
        </row>
        <row r="44">
          <cell r="A44" t="str">
            <v>E07000234</v>
          </cell>
          <cell r="D44" t="str">
            <v>UKG12</v>
          </cell>
        </row>
        <row r="45">
          <cell r="A45" t="str">
            <v>E07000235</v>
          </cell>
          <cell r="D45" t="str">
            <v>UKG12</v>
          </cell>
        </row>
        <row r="46">
          <cell r="A46" t="str">
            <v>E07000236</v>
          </cell>
          <cell r="D46" t="str">
            <v>UKG12</v>
          </cell>
        </row>
        <row r="47">
          <cell r="A47" t="str">
            <v>E07000237</v>
          </cell>
          <cell r="D47" t="str">
            <v>UKG12</v>
          </cell>
        </row>
        <row r="48">
          <cell r="A48" t="str">
            <v>E07000238</v>
          </cell>
          <cell r="D48" t="str">
            <v>UKG12</v>
          </cell>
        </row>
        <row r="49">
          <cell r="A49" t="str">
            <v>E07000239</v>
          </cell>
          <cell r="D49" t="str">
            <v>UKG12</v>
          </cell>
        </row>
        <row r="50">
          <cell r="A50" t="str">
            <v>E07000218</v>
          </cell>
          <cell r="D50" t="str">
            <v>UKG13</v>
          </cell>
        </row>
        <row r="51">
          <cell r="A51" t="str">
            <v>E07000219</v>
          </cell>
          <cell r="D51" t="str">
            <v>UKG13</v>
          </cell>
        </row>
        <row r="52">
          <cell r="A52" t="str">
            <v>E07000220</v>
          </cell>
          <cell r="D52" t="str">
            <v>UKG13</v>
          </cell>
        </row>
        <row r="53">
          <cell r="A53" t="str">
            <v>E07000221</v>
          </cell>
          <cell r="D53" t="str">
            <v>UKG13</v>
          </cell>
        </row>
        <row r="54">
          <cell r="A54" t="str">
            <v>E07000222</v>
          </cell>
          <cell r="D54" t="str">
            <v>UKG13</v>
          </cell>
        </row>
        <row r="55">
          <cell r="A55" t="str">
            <v>E06000020</v>
          </cell>
          <cell r="D55" t="str">
            <v>UKG21</v>
          </cell>
        </row>
        <row r="56">
          <cell r="A56" t="str">
            <v>E06000051</v>
          </cell>
          <cell r="D56" t="str">
            <v>UKG22</v>
          </cell>
        </row>
        <row r="57">
          <cell r="A57" t="str">
            <v>E06000021</v>
          </cell>
          <cell r="D57" t="str">
            <v>UKG23</v>
          </cell>
        </row>
        <row r="58">
          <cell r="A58" t="str">
            <v>E07000192</v>
          </cell>
          <cell r="D58" t="str">
            <v>UKG24</v>
          </cell>
        </row>
        <row r="59">
          <cell r="A59" t="str">
            <v>E07000193</v>
          </cell>
          <cell r="D59" t="str">
            <v>UKG24</v>
          </cell>
        </row>
        <row r="60">
          <cell r="A60" t="str">
            <v>E07000194</v>
          </cell>
          <cell r="D60" t="str">
            <v>UKG24</v>
          </cell>
        </row>
        <row r="61">
          <cell r="A61" t="str">
            <v>E07000195</v>
          </cell>
          <cell r="D61" t="str">
            <v>UKG24</v>
          </cell>
        </row>
        <row r="62">
          <cell r="A62" t="str">
            <v>E07000196</v>
          </cell>
          <cell r="D62" t="str">
            <v>UKG24</v>
          </cell>
        </row>
        <row r="63">
          <cell r="A63" t="str">
            <v>E07000197</v>
          </cell>
          <cell r="D63" t="str">
            <v>UKG24</v>
          </cell>
        </row>
        <row r="64">
          <cell r="A64" t="str">
            <v>E07000198</v>
          </cell>
          <cell r="D64" t="str">
            <v>UKG24</v>
          </cell>
        </row>
        <row r="65">
          <cell r="A65" t="str">
            <v>E07000199</v>
          </cell>
          <cell r="D65" t="str">
            <v>UKG24</v>
          </cell>
        </row>
        <row r="66">
          <cell r="A66" t="str">
            <v>E08000025</v>
          </cell>
          <cell r="D66" t="str">
            <v>UKG31</v>
          </cell>
        </row>
        <row r="67">
          <cell r="A67" t="str">
            <v>E08000029</v>
          </cell>
          <cell r="D67" t="str">
            <v>UKG32</v>
          </cell>
        </row>
        <row r="68">
          <cell r="A68" t="str">
            <v>E08000026</v>
          </cell>
          <cell r="D68" t="str">
            <v>UKG33</v>
          </cell>
        </row>
        <row r="69">
          <cell r="A69" t="str">
            <v>E08000027</v>
          </cell>
          <cell r="D69" t="str">
            <v>UKG36</v>
          </cell>
        </row>
        <row r="70">
          <cell r="A70" t="str">
            <v>E08000028</v>
          </cell>
          <cell r="D70" t="str">
            <v>UKG37</v>
          </cell>
        </row>
        <row r="71">
          <cell r="A71" t="str">
            <v>E08000030</v>
          </cell>
          <cell r="D71" t="str">
            <v>UKG38</v>
          </cell>
        </row>
        <row r="72">
          <cell r="A72" t="str">
            <v>E08000031</v>
          </cell>
          <cell r="D72" t="str">
            <v>UKG39</v>
          </cell>
        </row>
        <row r="73">
          <cell r="A73" t="str">
            <v>E06000031</v>
          </cell>
          <cell r="D73" t="str">
            <v>UKH11</v>
          </cell>
        </row>
        <row r="74">
          <cell r="A74" t="str">
            <v>E07000008</v>
          </cell>
          <cell r="D74" t="str">
            <v>UKH12</v>
          </cell>
        </row>
        <row r="75">
          <cell r="A75" t="str">
            <v>E07000009</v>
          </cell>
          <cell r="D75" t="str">
            <v>UKH12</v>
          </cell>
        </row>
        <row r="76">
          <cell r="A76" t="str">
            <v>E07000010</v>
          </cell>
          <cell r="D76" t="str">
            <v>UKH12</v>
          </cell>
        </row>
        <row r="77">
          <cell r="A77" t="str">
            <v>E07000011</v>
          </cell>
          <cell r="D77" t="str">
            <v>UKH12</v>
          </cell>
        </row>
        <row r="78">
          <cell r="A78" t="str">
            <v>E07000012</v>
          </cell>
          <cell r="D78" t="str">
            <v>UKH12</v>
          </cell>
        </row>
        <row r="79">
          <cell r="A79" t="str">
            <v>E07000200</v>
          </cell>
          <cell r="D79" t="str">
            <v>UKH14</v>
          </cell>
        </row>
        <row r="80">
          <cell r="A80" t="str">
            <v>E07000201</v>
          </cell>
          <cell r="D80" t="str">
            <v>UKH14</v>
          </cell>
        </row>
        <row r="81">
          <cell r="A81" t="str">
            <v>E06000054</v>
          </cell>
          <cell r="D81" t="str">
            <v>UKK15</v>
          </cell>
        </row>
        <row r="82">
          <cell r="A82" t="str">
            <v>E09000026</v>
          </cell>
          <cell r="D82" t="str">
            <v>UKI53</v>
          </cell>
        </row>
        <row r="83">
          <cell r="A83" t="str">
            <v>E06000028</v>
          </cell>
          <cell r="D83" t="str">
            <v>UKK21</v>
          </cell>
        </row>
        <row r="84">
          <cell r="A84" t="str">
            <v>E07000225</v>
          </cell>
          <cell r="D84" t="str">
            <v>UKJ27</v>
          </cell>
        </row>
        <row r="85">
          <cell r="A85" t="str">
            <v>E08000022</v>
          </cell>
          <cell r="D85" t="str">
            <v>UKC22</v>
          </cell>
        </row>
        <row r="86">
          <cell r="A86" t="str">
            <v>E09000031</v>
          </cell>
          <cell r="D86" t="str">
            <v>UKI53</v>
          </cell>
        </row>
        <row r="87">
          <cell r="A87" t="str">
            <v>E06000029</v>
          </cell>
          <cell r="D87" t="str">
            <v>UKK21</v>
          </cell>
        </row>
        <row r="88">
          <cell r="A88" t="str">
            <v>E07000048</v>
          </cell>
          <cell r="D88" t="str">
            <v>UKK22</v>
          </cell>
        </row>
        <row r="89">
          <cell r="A89" t="str">
            <v>E08000023</v>
          </cell>
          <cell r="D89" t="str">
            <v>UKC22</v>
          </cell>
        </row>
        <row r="90">
          <cell r="A90" t="str">
            <v>E07000163</v>
          </cell>
          <cell r="D90" t="str">
            <v>UKE22</v>
          </cell>
        </row>
        <row r="91">
          <cell r="A91" t="str">
            <v>E07000229</v>
          </cell>
          <cell r="D91" t="str">
            <v>UKJ27</v>
          </cell>
        </row>
        <row r="92">
          <cell r="A92" t="str">
            <v>E07000049</v>
          </cell>
          <cell r="D92" t="str">
            <v>UKK22</v>
          </cell>
        </row>
        <row r="93">
          <cell r="A93" t="str">
            <v>E09000010</v>
          </cell>
          <cell r="D93" t="str">
            <v>UKI54</v>
          </cell>
        </row>
        <row r="94">
          <cell r="A94" t="str">
            <v>E08000024</v>
          </cell>
          <cell r="D94" t="str">
            <v>UKC23</v>
          </cell>
        </row>
        <row r="95">
          <cell r="A95" t="str">
            <v>E07000164</v>
          </cell>
          <cell r="D95" t="str">
            <v>UKE22</v>
          </cell>
        </row>
        <row r="96">
          <cell r="A96" t="str">
            <v>E07000226</v>
          </cell>
          <cell r="D96" t="str">
            <v>UKJ28</v>
          </cell>
        </row>
        <row r="97">
          <cell r="A97" t="str">
            <v>E07000050</v>
          </cell>
          <cell r="D97" t="str">
            <v>UKK22</v>
          </cell>
        </row>
        <row r="98">
          <cell r="A98" t="str">
            <v>E09000006</v>
          </cell>
          <cell r="D98" t="str">
            <v>UKI61</v>
          </cell>
        </row>
        <row r="99">
          <cell r="A99" t="str">
            <v>E07000026</v>
          </cell>
          <cell r="D99" t="str">
            <v>UKD11</v>
          </cell>
        </row>
        <row r="100">
          <cell r="A100" t="str">
            <v>E07000165</v>
          </cell>
          <cell r="D100" t="str">
            <v>UKE22</v>
          </cell>
        </row>
        <row r="101">
          <cell r="A101" t="str">
            <v>E07000227</v>
          </cell>
          <cell r="D101" t="str">
            <v>UKJ28</v>
          </cell>
        </row>
        <row r="102">
          <cell r="A102" t="str">
            <v>E07000051</v>
          </cell>
          <cell r="D102" t="str">
            <v>UKK22</v>
          </cell>
        </row>
        <row r="103">
          <cell r="A103" t="str">
            <v>E09000008</v>
          </cell>
          <cell r="D103" t="str">
            <v>UKI62</v>
          </cell>
        </row>
        <row r="104">
          <cell r="A104" t="str">
            <v>E07000027</v>
          </cell>
          <cell r="D104" t="str">
            <v>UKD11</v>
          </cell>
        </row>
        <row r="105">
          <cell r="A105" t="str">
            <v>E07000166</v>
          </cell>
          <cell r="D105" t="str">
            <v>UKE22</v>
          </cell>
        </row>
        <row r="106">
          <cell r="A106" t="str">
            <v>E07000228</v>
          </cell>
          <cell r="D106" t="str">
            <v>UKJ28</v>
          </cell>
        </row>
        <row r="107">
          <cell r="A107" t="str">
            <v>E07000052</v>
          </cell>
          <cell r="D107" t="str">
            <v>UKK22</v>
          </cell>
        </row>
        <row r="108">
          <cell r="A108" t="str">
            <v>E09000021</v>
          </cell>
          <cell r="D108" t="str">
            <v>UKI63</v>
          </cell>
        </row>
        <row r="109">
          <cell r="A109" t="str">
            <v>S12000005</v>
          </cell>
          <cell r="D109" t="str">
            <v>UKM22</v>
          </cell>
        </row>
        <row r="110">
          <cell r="A110" t="str">
            <v>E07000029</v>
          </cell>
          <cell r="D110" t="str">
            <v>UKD11</v>
          </cell>
        </row>
        <row r="111">
          <cell r="A111" t="str">
            <v>E07000028</v>
          </cell>
          <cell r="D111" t="str">
            <v>UKD12</v>
          </cell>
        </row>
        <row r="112">
          <cell r="A112" t="str">
            <v>E07000030</v>
          </cell>
          <cell r="D112" t="str">
            <v>UKD12</v>
          </cell>
        </row>
        <row r="113">
          <cell r="A113" t="str">
            <v>E07000031</v>
          </cell>
          <cell r="D113" t="str">
            <v>UKD12</v>
          </cell>
        </row>
        <row r="114">
          <cell r="A114" t="str">
            <v>E08000003</v>
          </cell>
          <cell r="D114" t="str">
            <v>UKD33</v>
          </cell>
        </row>
        <row r="115">
          <cell r="A115" t="str">
            <v>E08000006</v>
          </cell>
          <cell r="D115" t="str">
            <v>UKD34</v>
          </cell>
        </row>
        <row r="116">
          <cell r="A116" t="str">
            <v>E08000009</v>
          </cell>
          <cell r="D116" t="str">
            <v>UKD34</v>
          </cell>
        </row>
        <row r="117">
          <cell r="A117" t="str">
            <v>E08000007</v>
          </cell>
          <cell r="D117" t="str">
            <v>UKD35</v>
          </cell>
        </row>
        <row r="118">
          <cell r="A118" t="str">
            <v>E08000008</v>
          </cell>
          <cell r="D118" t="str">
            <v>UKD35</v>
          </cell>
        </row>
        <row r="119">
          <cell r="A119" t="str">
            <v>E08000001</v>
          </cell>
          <cell r="D119" t="str">
            <v>UKD36</v>
          </cell>
        </row>
        <row r="120">
          <cell r="A120" t="str">
            <v>E08000010</v>
          </cell>
          <cell r="D120" t="str">
            <v>UKD36</v>
          </cell>
        </row>
        <row r="121">
          <cell r="A121" t="str">
            <v>E08000002</v>
          </cell>
          <cell r="D121" t="str">
            <v>UKD37</v>
          </cell>
        </row>
        <row r="122">
          <cell r="A122" t="str">
            <v>E08000004</v>
          </cell>
          <cell r="D122" t="str">
            <v>UKD37</v>
          </cell>
        </row>
        <row r="123">
          <cell r="A123" t="str">
            <v>E08000005</v>
          </cell>
          <cell r="D123" t="str">
            <v>UKD37</v>
          </cell>
        </row>
        <row r="124">
          <cell r="A124" t="str">
            <v>E06000008</v>
          </cell>
          <cell r="D124" t="str">
            <v>UKD41</v>
          </cell>
        </row>
        <row r="125">
          <cell r="A125" t="str">
            <v>E06000009</v>
          </cell>
          <cell r="D125" t="str">
            <v>UKD42</v>
          </cell>
        </row>
        <row r="126">
          <cell r="A126" t="str">
            <v>E07000121</v>
          </cell>
          <cell r="D126" t="str">
            <v>UKD44</v>
          </cell>
        </row>
        <row r="127">
          <cell r="A127" t="str">
            <v>E07000128</v>
          </cell>
          <cell r="D127" t="str">
            <v>UKD44</v>
          </cell>
        </row>
        <row r="128">
          <cell r="A128" t="str">
            <v>E07000119</v>
          </cell>
          <cell r="D128" t="str">
            <v>UKD45</v>
          </cell>
        </row>
        <row r="129">
          <cell r="A129" t="str">
            <v>E07000123</v>
          </cell>
          <cell r="D129" t="str">
            <v>UKD45</v>
          </cell>
        </row>
        <row r="130">
          <cell r="A130" t="str">
            <v>E07000124</v>
          </cell>
          <cell r="D130" t="str">
            <v>UKD45</v>
          </cell>
        </row>
        <row r="131">
          <cell r="A131" t="str">
            <v>E07000126</v>
          </cell>
          <cell r="D131" t="str">
            <v>UKD45</v>
          </cell>
        </row>
        <row r="132">
          <cell r="A132" t="str">
            <v>E07000117</v>
          </cell>
          <cell r="D132" t="str">
            <v>UKD46</v>
          </cell>
        </row>
        <row r="133">
          <cell r="A133" t="str">
            <v>E07000120</v>
          </cell>
          <cell r="D133" t="str">
            <v>UKD46</v>
          </cell>
        </row>
        <row r="134">
          <cell r="A134" t="str">
            <v>E07000122</v>
          </cell>
          <cell r="D134" t="str">
            <v>UKD46</v>
          </cell>
        </row>
        <row r="135">
          <cell r="A135" t="str">
            <v>E07000125</v>
          </cell>
          <cell r="D135" t="str">
            <v>UKD46</v>
          </cell>
        </row>
        <row r="136">
          <cell r="A136" t="str">
            <v>E07000118</v>
          </cell>
          <cell r="D136" t="str">
            <v>UKD47</v>
          </cell>
        </row>
        <row r="137">
          <cell r="A137" t="str">
            <v>E07000127</v>
          </cell>
          <cell r="D137" t="str">
            <v>UKD47</v>
          </cell>
        </row>
        <row r="138">
          <cell r="A138" t="str">
            <v>E06000007</v>
          </cell>
          <cell r="D138" t="str">
            <v>UKD61</v>
          </cell>
        </row>
        <row r="139">
          <cell r="A139" t="str">
            <v>E06000049</v>
          </cell>
          <cell r="D139" t="str">
            <v>UKD62</v>
          </cell>
        </row>
        <row r="140">
          <cell r="A140" t="str">
            <v>E06000050</v>
          </cell>
          <cell r="D140" t="str">
            <v>UKD63</v>
          </cell>
        </row>
        <row r="141">
          <cell r="A141" t="str">
            <v>E08000011</v>
          </cell>
          <cell r="D141" t="str">
            <v>UKD71</v>
          </cell>
        </row>
        <row r="142">
          <cell r="A142" t="str">
            <v>E08000013</v>
          </cell>
          <cell r="D142" t="str">
            <v>UKD71</v>
          </cell>
        </row>
        <row r="143">
          <cell r="A143" t="str">
            <v>E06000006</v>
          </cell>
          <cell r="D143" t="str">
            <v>UKD71</v>
          </cell>
        </row>
        <row r="144">
          <cell r="A144" t="str">
            <v>E08000012</v>
          </cell>
          <cell r="D144" t="str">
            <v>UKD72</v>
          </cell>
        </row>
        <row r="145">
          <cell r="A145" t="str">
            <v>E08000014</v>
          </cell>
          <cell r="D145" t="str">
            <v>UKD73</v>
          </cell>
        </row>
        <row r="146">
          <cell r="A146" t="str">
            <v>S12000015</v>
          </cell>
          <cell r="D146" t="str">
            <v>UKM22</v>
          </cell>
        </row>
        <row r="147">
          <cell r="A147" t="str">
            <v>E06000044</v>
          </cell>
          <cell r="D147" t="str">
            <v>UKJ31</v>
          </cell>
        </row>
        <row r="148">
          <cell r="A148" t="str">
            <v>E09000024</v>
          </cell>
          <cell r="D148" t="str">
            <v>UKI63</v>
          </cell>
        </row>
        <row r="149">
          <cell r="A149" t="str">
            <v>E07000053</v>
          </cell>
          <cell r="D149" t="str">
            <v>UKK22</v>
          </cell>
        </row>
        <row r="150">
          <cell r="A150" t="str">
            <v>E07000167</v>
          </cell>
          <cell r="D150" t="str">
            <v>UKE22</v>
          </cell>
        </row>
        <row r="151">
          <cell r="A151" t="str">
            <v>E06000045</v>
          </cell>
          <cell r="D151" t="str">
            <v>UKJ32</v>
          </cell>
        </row>
        <row r="152">
          <cell r="A152" t="str">
            <v>E09000029</v>
          </cell>
          <cell r="D152" t="str">
            <v>UKI63</v>
          </cell>
        </row>
        <row r="153">
          <cell r="A153" t="str">
            <v>S12000010</v>
          </cell>
          <cell r="D153" t="str">
            <v>UKM23</v>
          </cell>
        </row>
        <row r="154">
          <cell r="A154" t="str">
            <v>E07000168</v>
          </cell>
          <cell r="D154" t="str">
            <v>UKE22</v>
          </cell>
        </row>
        <row r="155">
          <cell r="A155" t="str">
            <v>E07000187</v>
          </cell>
          <cell r="D155" t="str">
            <v>UKK23</v>
          </cell>
        </row>
        <row r="156">
          <cell r="A156" t="str">
            <v>E06000046</v>
          </cell>
          <cell r="D156" t="str">
            <v>UKJ34</v>
          </cell>
        </row>
        <row r="157">
          <cell r="A157" t="str">
            <v>E09000003</v>
          </cell>
          <cell r="D157" t="str">
            <v>UKI71</v>
          </cell>
        </row>
        <row r="158">
          <cell r="A158" t="str">
            <v>S12000019</v>
          </cell>
          <cell r="D158" t="str">
            <v>UKM23</v>
          </cell>
        </row>
        <row r="159">
          <cell r="A159" t="str">
            <v>E07000169</v>
          </cell>
          <cell r="D159" t="str">
            <v>UKE22</v>
          </cell>
        </row>
        <row r="160">
          <cell r="A160" t="str">
            <v>E07000188</v>
          </cell>
          <cell r="D160" t="str">
            <v>UKK23</v>
          </cell>
        </row>
        <row r="161">
          <cell r="A161" t="str">
            <v>E07000086</v>
          </cell>
          <cell r="D161" t="str">
            <v>UKJ35</v>
          </cell>
        </row>
        <row r="162">
          <cell r="A162" t="str">
            <v>E09000005</v>
          </cell>
          <cell r="D162" t="str">
            <v>UKI72</v>
          </cell>
        </row>
        <row r="163">
          <cell r="A163" t="str">
            <v>S12000026</v>
          </cell>
          <cell r="D163" t="str">
            <v>UKM24</v>
          </cell>
        </row>
        <row r="164">
          <cell r="A164" t="str">
            <v>E08000016</v>
          </cell>
          <cell r="D164" t="str">
            <v>UKE31</v>
          </cell>
        </row>
        <row r="165">
          <cell r="A165" t="str">
            <v>E07000189</v>
          </cell>
          <cell r="D165" t="str">
            <v>UKK23</v>
          </cell>
        </row>
        <row r="166">
          <cell r="A166" t="str">
            <v>E07000087</v>
          </cell>
          <cell r="D166" t="str">
            <v>UKJ35</v>
          </cell>
        </row>
        <row r="167">
          <cell r="A167" t="str">
            <v>E09000009</v>
          </cell>
          <cell r="D167" t="str">
            <v>UKI73</v>
          </cell>
        </row>
        <row r="168">
          <cell r="A168" t="str">
            <v>S12000036</v>
          </cell>
          <cell r="D168" t="str">
            <v>UKM25</v>
          </cell>
        </row>
        <row r="169">
          <cell r="A169" t="str">
            <v>S12000014</v>
          </cell>
          <cell r="D169" t="str">
            <v>UKM26</v>
          </cell>
        </row>
        <row r="170">
          <cell r="A170" t="str">
            <v>S12000024</v>
          </cell>
          <cell r="D170" t="str">
            <v>UKM27</v>
          </cell>
        </row>
        <row r="171">
          <cell r="A171" t="str">
            <v>S12000030</v>
          </cell>
          <cell r="D171" t="str">
            <v>UKM27</v>
          </cell>
        </row>
        <row r="172">
          <cell r="A172" t="str">
            <v>S12000040</v>
          </cell>
          <cell r="D172" t="str">
            <v>UKM28</v>
          </cell>
        </row>
        <row r="173">
          <cell r="A173" t="str">
            <v>S12000035</v>
          </cell>
          <cell r="D173" t="str">
            <v>UKM31</v>
          </cell>
        </row>
        <row r="174">
          <cell r="A174" t="str">
            <v>S12000039</v>
          </cell>
          <cell r="D174" t="str">
            <v>UKM31</v>
          </cell>
        </row>
        <row r="175">
          <cell r="A175" t="str">
            <v>S12000045</v>
          </cell>
          <cell r="D175" t="str">
            <v>UKM31</v>
          </cell>
        </row>
        <row r="176">
          <cell r="A176" t="str">
            <v>S12000006</v>
          </cell>
          <cell r="D176" t="str">
            <v>UKM32</v>
          </cell>
        </row>
        <row r="177">
          <cell r="A177" t="str">
            <v>S12000008</v>
          </cell>
          <cell r="D177" t="str">
            <v>UKM33</v>
          </cell>
        </row>
        <row r="178">
          <cell r="A178" t="str">
            <v>S12000021</v>
          </cell>
          <cell r="D178" t="str">
            <v>UKM33</v>
          </cell>
        </row>
        <row r="179">
          <cell r="A179" t="str">
            <v>S12000046</v>
          </cell>
          <cell r="D179" t="str">
            <v>UKM34</v>
          </cell>
        </row>
        <row r="180">
          <cell r="A180" t="str">
            <v>S12000011</v>
          </cell>
          <cell r="D180" t="str">
            <v>UKM35</v>
          </cell>
        </row>
        <row r="181">
          <cell r="A181" t="str">
            <v>S12000018</v>
          </cell>
          <cell r="D181" t="str">
            <v>UKM35</v>
          </cell>
        </row>
        <row r="182">
          <cell r="A182" t="str">
            <v>S12000038</v>
          </cell>
          <cell r="D182" t="str">
            <v>UKM35</v>
          </cell>
        </row>
        <row r="183">
          <cell r="A183" t="str">
            <v>S12000044</v>
          </cell>
          <cell r="D183" t="str">
            <v>UKM36</v>
          </cell>
        </row>
        <row r="184">
          <cell r="A184" t="str">
            <v>S12000028</v>
          </cell>
          <cell r="D184" t="str">
            <v>UKM37</v>
          </cell>
        </row>
        <row r="185">
          <cell r="A185" t="str">
            <v>S12000029</v>
          </cell>
          <cell r="D185" t="str">
            <v>UKM38</v>
          </cell>
        </row>
        <row r="186">
          <cell r="A186" t="str">
            <v>S12000033</v>
          </cell>
          <cell r="D186" t="str">
            <v>UKM50</v>
          </cell>
        </row>
        <row r="187">
          <cell r="A187" t="str">
            <v>S12000034</v>
          </cell>
          <cell r="D187" t="str">
            <v>UKM50</v>
          </cell>
        </row>
        <row r="188">
          <cell r="A188" t="str">
            <v>S12000017</v>
          </cell>
          <cell r="D188" t="str">
            <v>UKM61</v>
          </cell>
        </row>
        <row r="189">
          <cell r="A189" t="str">
            <v>S12000017</v>
          </cell>
          <cell r="D189" t="str">
            <v>UKM62</v>
          </cell>
        </row>
        <row r="190">
          <cell r="A190" t="str">
            <v>S12000020</v>
          </cell>
          <cell r="D190" t="str">
            <v>UKM62</v>
          </cell>
        </row>
        <row r="191">
          <cell r="A191" t="str">
            <v>S12000035</v>
          </cell>
          <cell r="D191" t="str">
            <v>UKM63</v>
          </cell>
        </row>
        <row r="192">
          <cell r="A192" t="str">
            <v>S12000017</v>
          </cell>
          <cell r="D192" t="str">
            <v>UKM63</v>
          </cell>
        </row>
        <row r="193">
          <cell r="A193" t="str">
            <v>S12000021</v>
          </cell>
          <cell r="D193" t="str">
            <v>UKM63</v>
          </cell>
        </row>
        <row r="194">
          <cell r="A194" t="str">
            <v>S12000013</v>
          </cell>
          <cell r="D194" t="str">
            <v>UKM64</v>
          </cell>
        </row>
        <row r="195">
          <cell r="A195" t="str">
            <v>S12000023</v>
          </cell>
          <cell r="D195" t="str">
            <v>UKM65</v>
          </cell>
        </row>
        <row r="196">
          <cell r="A196" t="str">
            <v>S12000027</v>
          </cell>
          <cell r="D196" t="str">
            <v>UKM66</v>
          </cell>
        </row>
        <row r="197">
          <cell r="D197" t="str">
            <v>UKN01</v>
          </cell>
        </row>
        <row r="198">
          <cell r="D198" t="str">
            <v>UKN02</v>
          </cell>
        </row>
        <row r="199">
          <cell r="D199" t="str">
            <v>UKN02</v>
          </cell>
        </row>
        <row r="200">
          <cell r="D200" t="str">
            <v>UKN02</v>
          </cell>
        </row>
        <row r="201">
          <cell r="D201" t="str">
            <v>UKN02</v>
          </cell>
        </row>
        <row r="202">
          <cell r="D202" t="str">
            <v>UKN02</v>
          </cell>
        </row>
        <row r="203">
          <cell r="D203" t="str">
            <v>UKN03</v>
          </cell>
        </row>
        <row r="204">
          <cell r="D204" t="str">
            <v>UKN03</v>
          </cell>
        </row>
        <row r="205">
          <cell r="D205" t="str">
            <v>UKN03</v>
          </cell>
        </row>
        <row r="206">
          <cell r="D206" t="str">
            <v>UKN03</v>
          </cell>
        </row>
        <row r="207">
          <cell r="D207" t="str">
            <v>UKN03</v>
          </cell>
        </row>
        <row r="208">
          <cell r="D208" t="str">
            <v>UKN03</v>
          </cell>
        </row>
        <row r="209">
          <cell r="D209" t="str">
            <v>UKN03</v>
          </cell>
        </row>
        <row r="210">
          <cell r="D210" t="str">
            <v>UKN04</v>
          </cell>
        </row>
        <row r="211">
          <cell r="D211" t="str">
            <v>UKN04</v>
          </cell>
        </row>
        <row r="212">
          <cell r="D212" t="str">
            <v>UKN04</v>
          </cell>
        </row>
        <row r="213">
          <cell r="A213" t="str">
            <v>E07000202</v>
          </cell>
          <cell r="D213" t="str">
            <v>UKH14</v>
          </cell>
        </row>
        <row r="214">
          <cell r="A214" t="str">
            <v>E07000190</v>
          </cell>
          <cell r="D214" t="str">
            <v>UKK23</v>
          </cell>
        </row>
        <row r="215">
          <cell r="A215" t="str">
            <v>E07000203</v>
          </cell>
          <cell r="D215" t="str">
            <v>UKH14</v>
          </cell>
        </row>
        <row r="216">
          <cell r="A216" t="str">
            <v>E07000191</v>
          </cell>
          <cell r="D216" t="str">
            <v>UKK23</v>
          </cell>
        </row>
        <row r="217">
          <cell r="A217" t="str">
            <v>E07000088</v>
          </cell>
          <cell r="D217" t="str">
            <v>UKJ35</v>
          </cell>
        </row>
        <row r="218">
          <cell r="A218" t="str">
            <v>E09000015</v>
          </cell>
          <cell r="D218" t="str">
            <v>UKI74</v>
          </cell>
        </row>
        <row r="219">
          <cell r="A219" t="str">
            <v>E06000052</v>
          </cell>
          <cell r="D219" t="str">
            <v>UKK30</v>
          </cell>
        </row>
        <row r="220">
          <cell r="A220" t="str">
            <v>E07000204</v>
          </cell>
          <cell r="D220" t="str">
            <v>UKH14</v>
          </cell>
        </row>
        <row r="221">
          <cell r="A221" t="str">
            <v>E09000017</v>
          </cell>
          <cell r="D221" t="str">
            <v>UKI74</v>
          </cell>
        </row>
        <row r="222">
          <cell r="A222" t="str">
            <v>E06000053</v>
          </cell>
          <cell r="D222" t="str">
            <v>UKK30</v>
          </cell>
        </row>
        <row r="223">
          <cell r="A223" t="str">
            <v>E08000017</v>
          </cell>
          <cell r="D223" t="str">
            <v>UKE31</v>
          </cell>
        </row>
        <row r="224">
          <cell r="A224" t="str">
            <v>E09000018</v>
          </cell>
          <cell r="D224" t="str">
            <v>UKI75</v>
          </cell>
        </row>
        <row r="225">
          <cell r="A225" t="str">
            <v>E07000205</v>
          </cell>
          <cell r="D225" t="str">
            <v>UKH14</v>
          </cell>
        </row>
        <row r="226">
          <cell r="A226" t="str">
            <v>E06000026</v>
          </cell>
          <cell r="D226" t="str">
            <v>UKK41</v>
          </cell>
        </row>
        <row r="227">
          <cell r="A227" t="str">
            <v>E08000018</v>
          </cell>
          <cell r="D227" t="str">
            <v>UKE31</v>
          </cell>
        </row>
        <row r="228">
          <cell r="A228" t="str">
            <v>E09000027</v>
          </cell>
          <cell r="D228" t="str">
            <v>UKI75</v>
          </cell>
        </row>
        <row r="229">
          <cell r="A229" t="str">
            <v>E07000206</v>
          </cell>
          <cell r="D229" t="str">
            <v>UKH14</v>
          </cell>
        </row>
        <row r="230">
          <cell r="A230" t="str">
            <v>E06000027</v>
          </cell>
          <cell r="D230" t="str">
            <v>UKK42</v>
          </cell>
        </row>
        <row r="231">
          <cell r="A231" t="str">
            <v>E08000019</v>
          </cell>
          <cell r="D231" t="str">
            <v>UKE32</v>
          </cell>
        </row>
        <row r="232">
          <cell r="A232" t="str">
            <v>E06000036</v>
          </cell>
          <cell r="D232" t="str">
            <v>UKJ11</v>
          </cell>
        </row>
        <row r="233">
          <cell r="A233" t="str">
            <v>E07000144</v>
          </cell>
          <cell r="D233" t="str">
            <v>UKH15</v>
          </cell>
        </row>
        <row r="234">
          <cell r="A234" t="str">
            <v>E07000040</v>
          </cell>
          <cell r="D234" t="str">
            <v>UKK43</v>
          </cell>
        </row>
        <row r="235">
          <cell r="A235" t="str">
            <v>E08000032</v>
          </cell>
          <cell r="D235" t="str">
            <v>UKE41</v>
          </cell>
        </row>
        <row r="236">
          <cell r="A236" t="str">
            <v>E06000037</v>
          </cell>
          <cell r="D236" t="str">
            <v>UKJ11</v>
          </cell>
        </row>
        <row r="237">
          <cell r="A237" t="str">
            <v>E07000145</v>
          </cell>
          <cell r="D237" t="str">
            <v>UKH15</v>
          </cell>
        </row>
        <row r="238">
          <cell r="A238" t="str">
            <v>E07000041</v>
          </cell>
          <cell r="D238" t="str">
            <v>UKK43</v>
          </cell>
        </row>
        <row r="239">
          <cell r="A239" t="str">
            <v>E08000035</v>
          </cell>
          <cell r="D239" t="str">
            <v>UKE42</v>
          </cell>
        </row>
        <row r="240">
          <cell r="A240" t="str">
            <v>E06000038</v>
          </cell>
          <cell r="D240" t="str">
            <v>UKJ11</v>
          </cell>
        </row>
        <row r="241">
          <cell r="A241" t="str">
            <v>E07000148</v>
          </cell>
          <cell r="D241" t="str">
            <v>UKH15</v>
          </cell>
        </row>
        <row r="242">
          <cell r="A242" t="str">
            <v>E07000042</v>
          </cell>
          <cell r="D242" t="str">
            <v>UKK43</v>
          </cell>
        </row>
        <row r="243">
          <cell r="A243" t="str">
            <v>E07000043</v>
          </cell>
          <cell r="D243" t="str">
            <v>UKK43</v>
          </cell>
        </row>
        <row r="244">
          <cell r="A244" t="str">
            <v>E07000044</v>
          </cell>
          <cell r="D244" t="str">
            <v>UKK43</v>
          </cell>
        </row>
        <row r="245">
          <cell r="A245" t="str">
            <v>E07000045</v>
          </cell>
          <cell r="D245" t="str">
            <v>UKK43</v>
          </cell>
        </row>
        <row r="246">
          <cell r="A246" t="str">
            <v>E07000046</v>
          </cell>
          <cell r="D246" t="str">
            <v>UKK43</v>
          </cell>
        </row>
        <row r="247">
          <cell r="A247" t="str">
            <v>E07000047</v>
          </cell>
          <cell r="D247" t="str">
            <v>UKK43</v>
          </cell>
        </row>
        <row r="248">
          <cell r="A248" t="str">
            <v>W06000001</v>
          </cell>
          <cell r="D248" t="str">
            <v>UKL11</v>
          </cell>
        </row>
        <row r="249">
          <cell r="A249" t="str">
            <v>W06000002</v>
          </cell>
          <cell r="D249" t="str">
            <v>UKL12</v>
          </cell>
        </row>
        <row r="250">
          <cell r="A250" t="str">
            <v>W06000003</v>
          </cell>
          <cell r="D250" t="str">
            <v>UKL13</v>
          </cell>
        </row>
        <row r="251">
          <cell r="A251" t="str">
            <v>W06000004</v>
          </cell>
          <cell r="D251" t="str">
            <v>UKL13</v>
          </cell>
        </row>
        <row r="252">
          <cell r="A252" t="str">
            <v>W06000008</v>
          </cell>
          <cell r="D252" t="str">
            <v>UKL14</v>
          </cell>
        </row>
        <row r="253">
          <cell r="A253" t="str">
            <v>W06000009</v>
          </cell>
          <cell r="D253" t="str">
            <v>UKL14</v>
          </cell>
        </row>
        <row r="254">
          <cell r="A254" t="str">
            <v>W06000010</v>
          </cell>
          <cell r="D254" t="str">
            <v>UKL14</v>
          </cell>
        </row>
        <row r="255">
          <cell r="A255" t="str">
            <v>W06000016</v>
          </cell>
          <cell r="D255" t="str">
            <v>UKL15</v>
          </cell>
        </row>
        <row r="256">
          <cell r="A256" t="str">
            <v>W06000024</v>
          </cell>
          <cell r="D256" t="str">
            <v>UKL15</v>
          </cell>
        </row>
        <row r="257">
          <cell r="A257" t="str">
            <v>W06000018</v>
          </cell>
          <cell r="D257" t="str">
            <v>UKL16</v>
          </cell>
        </row>
        <row r="258">
          <cell r="A258" t="str">
            <v>W06000019</v>
          </cell>
          <cell r="D258" t="str">
            <v>UKL16</v>
          </cell>
        </row>
        <row r="259">
          <cell r="A259" t="str">
            <v>W06000020</v>
          </cell>
          <cell r="D259" t="str">
            <v>UKL16</v>
          </cell>
        </row>
        <row r="260">
          <cell r="A260" t="str">
            <v>W06000012</v>
          </cell>
          <cell r="D260" t="str">
            <v>UKL17</v>
          </cell>
        </row>
        <row r="261">
          <cell r="A261" t="str">
            <v>W06000013</v>
          </cell>
          <cell r="D261" t="str">
            <v>UKL17</v>
          </cell>
        </row>
        <row r="262">
          <cell r="A262" t="str">
            <v>W06000011</v>
          </cell>
          <cell r="D262" t="str">
            <v>UKL18</v>
          </cell>
        </row>
        <row r="263">
          <cell r="A263" t="str">
            <v>W06000021</v>
          </cell>
          <cell r="D263" t="str">
            <v>UKL21</v>
          </cell>
        </row>
        <row r="264">
          <cell r="A264" t="str">
            <v>W06000022</v>
          </cell>
          <cell r="D264" t="str">
            <v>UKL21</v>
          </cell>
        </row>
        <row r="265">
          <cell r="A265" t="str">
            <v>W06000014</v>
          </cell>
          <cell r="D265" t="str">
            <v>UKL22</v>
          </cell>
        </row>
        <row r="266">
          <cell r="A266" t="str">
            <v>W06000015</v>
          </cell>
          <cell r="D266" t="str">
            <v>UKL22</v>
          </cell>
        </row>
        <row r="267">
          <cell r="A267" t="str">
            <v>W06000005</v>
          </cell>
          <cell r="D267" t="str">
            <v>UKL23</v>
          </cell>
        </row>
        <row r="268">
          <cell r="A268" t="str">
            <v>W06000006</v>
          </cell>
          <cell r="D268" t="str">
            <v>UKL23</v>
          </cell>
        </row>
        <row r="269">
          <cell r="A269" t="str">
            <v>W06000023</v>
          </cell>
          <cell r="D269" t="str">
            <v>UKL24</v>
          </cell>
        </row>
        <row r="270">
          <cell r="A270" t="str">
            <v>S12000041</v>
          </cell>
          <cell r="D270" t="str">
            <v>UKM21</v>
          </cell>
        </row>
        <row r="271">
          <cell r="A271" t="str">
            <v>S12000042</v>
          </cell>
          <cell r="D271" t="str">
            <v>UKM21</v>
          </cell>
        </row>
        <row r="272">
          <cell r="A272" t="str">
            <v>E07000090</v>
          </cell>
          <cell r="D272" t="str">
            <v>UKJ35</v>
          </cell>
        </row>
        <row r="273">
          <cell r="A273" t="str">
            <v>E08000033</v>
          </cell>
          <cell r="D273" t="str">
            <v>UKE44</v>
          </cell>
        </row>
        <row r="274">
          <cell r="A274" t="str">
            <v>E07000085</v>
          </cell>
          <cell r="D274" t="str">
            <v>UKJ36</v>
          </cell>
        </row>
        <row r="275">
          <cell r="A275" t="str">
            <v>E08000034</v>
          </cell>
          <cell r="D275" t="str">
            <v>UKE44</v>
          </cell>
        </row>
        <row r="276">
          <cell r="A276" t="str">
            <v>E07000091</v>
          </cell>
          <cell r="D276" t="str">
            <v>UKJ36</v>
          </cell>
        </row>
        <row r="277">
          <cell r="A277" t="str">
            <v>E08000036</v>
          </cell>
          <cell r="D277" t="str">
            <v>UKE45</v>
          </cell>
        </row>
        <row r="278">
          <cell r="A278" t="str">
            <v>E07000146</v>
          </cell>
          <cell r="D278" t="str">
            <v>UKH16</v>
          </cell>
        </row>
        <row r="279">
          <cell r="A279" t="str">
            <v>E07000093</v>
          </cell>
          <cell r="D279" t="str">
            <v>UKJ36</v>
          </cell>
        </row>
        <row r="280">
          <cell r="A280" t="str">
            <v>E06000015</v>
          </cell>
          <cell r="D280" t="str">
            <v>UKF11</v>
          </cell>
        </row>
        <row r="281">
          <cell r="A281" t="str">
            <v>E07000033</v>
          </cell>
          <cell r="D281" t="str">
            <v>UKF12</v>
          </cell>
        </row>
        <row r="282">
          <cell r="A282" t="str">
            <v>E07000034</v>
          </cell>
          <cell r="D282" t="str">
            <v>UKF12</v>
          </cell>
        </row>
        <row r="283">
          <cell r="A283" t="str">
            <v>E07000038</v>
          </cell>
          <cell r="D283" t="str">
            <v>UKF12</v>
          </cell>
        </row>
        <row r="284">
          <cell r="A284" t="str">
            <v>E07000032</v>
          </cell>
          <cell r="D284" t="str">
            <v>UKF13</v>
          </cell>
        </row>
        <row r="285">
          <cell r="A285" t="str">
            <v>E07000035</v>
          </cell>
          <cell r="D285" t="str">
            <v>UKF13</v>
          </cell>
        </row>
        <row r="286">
          <cell r="A286" t="str">
            <v>E07000036</v>
          </cell>
          <cell r="D286" t="str">
            <v>UKF13</v>
          </cell>
        </row>
        <row r="287">
          <cell r="A287" t="str">
            <v>E07000037</v>
          </cell>
          <cell r="D287" t="str">
            <v>UKF13</v>
          </cell>
        </row>
        <row r="288">
          <cell r="A288" t="str">
            <v>E07000039</v>
          </cell>
          <cell r="D288" t="str">
            <v>UKF13</v>
          </cell>
        </row>
        <row r="289">
          <cell r="A289" t="str">
            <v>E06000018</v>
          </cell>
          <cell r="D289" t="str">
            <v>UKF14</v>
          </cell>
        </row>
        <row r="290">
          <cell r="A290" t="str">
            <v>E07000170</v>
          </cell>
          <cell r="D290" t="str">
            <v>UKF15</v>
          </cell>
        </row>
        <row r="291">
          <cell r="A291" t="str">
            <v>E07000171</v>
          </cell>
          <cell r="D291" t="str">
            <v>UKF15</v>
          </cell>
        </row>
        <row r="292">
          <cell r="A292" t="str">
            <v>E07000174</v>
          </cell>
          <cell r="D292" t="str">
            <v>UKF15</v>
          </cell>
        </row>
        <row r="293">
          <cell r="A293" t="str">
            <v>E07000175</v>
          </cell>
          <cell r="D293" t="str">
            <v>UKF15</v>
          </cell>
        </row>
        <row r="294">
          <cell r="A294" t="str">
            <v>E07000172</v>
          </cell>
          <cell r="D294" t="str">
            <v>UKF16</v>
          </cell>
        </row>
        <row r="295">
          <cell r="A295" t="str">
            <v>E07000173</v>
          </cell>
          <cell r="D295" t="str">
            <v>UKF16</v>
          </cell>
        </row>
        <row r="296">
          <cell r="A296" t="str">
            <v>E07000176</v>
          </cell>
          <cell r="D296" t="str">
            <v>UKF16</v>
          </cell>
        </row>
        <row r="297">
          <cell r="A297" t="str">
            <v>E06000016</v>
          </cell>
          <cell r="D297" t="str">
            <v>UKF21</v>
          </cell>
        </row>
        <row r="298">
          <cell r="A298" t="str">
            <v>E06000017</v>
          </cell>
          <cell r="D298" t="str">
            <v>UKF22</v>
          </cell>
        </row>
        <row r="299">
          <cell r="A299" t="str">
            <v>E07000129</v>
          </cell>
          <cell r="D299" t="str">
            <v>UKF22</v>
          </cell>
        </row>
        <row r="300">
          <cell r="A300" t="str">
            <v>E07000130</v>
          </cell>
          <cell r="D300" t="str">
            <v>UKF22</v>
          </cell>
        </row>
        <row r="301">
          <cell r="A301" t="str">
            <v>E07000131</v>
          </cell>
          <cell r="D301" t="str">
            <v>UKF22</v>
          </cell>
        </row>
        <row r="302">
          <cell r="A302" t="str">
            <v>E07000132</v>
          </cell>
          <cell r="D302" t="str">
            <v>UKF22</v>
          </cell>
        </row>
        <row r="303">
          <cell r="A303" t="str">
            <v>E07000133</v>
          </cell>
          <cell r="D303" t="str">
            <v>UKF22</v>
          </cell>
        </row>
        <row r="304">
          <cell r="A304" t="str">
            <v>E07000134</v>
          </cell>
          <cell r="D304" t="str">
            <v>UKF22</v>
          </cell>
        </row>
        <row r="305">
          <cell r="A305" t="str">
            <v>E07000135</v>
          </cell>
          <cell r="D305" t="str">
            <v>UKF22</v>
          </cell>
        </row>
        <row r="306">
          <cell r="A306" t="str">
            <v>E07000151</v>
          </cell>
          <cell r="D306" t="str">
            <v>UKF24</v>
          </cell>
        </row>
        <row r="307">
          <cell r="A307" t="str">
            <v>E07000154</v>
          </cell>
          <cell r="D307" t="str">
            <v>UKF24</v>
          </cell>
        </row>
        <row r="308">
          <cell r="A308" t="str">
            <v>E06000039</v>
          </cell>
          <cell r="D308" t="str">
            <v>UKJ11</v>
          </cell>
        </row>
        <row r="309">
          <cell r="A309" t="str">
            <v>E07000094</v>
          </cell>
          <cell r="D309" t="str">
            <v>UKJ36</v>
          </cell>
        </row>
        <row r="310">
          <cell r="A310" t="str">
            <v>E07000147</v>
          </cell>
          <cell r="D310" t="str">
            <v>UKH16</v>
          </cell>
        </row>
        <row r="311">
          <cell r="A311" t="str">
            <v>E06000040</v>
          </cell>
          <cell r="D311" t="str">
            <v>UKJ11</v>
          </cell>
        </row>
        <row r="312">
          <cell r="A312" t="str">
            <v>E07000084</v>
          </cell>
          <cell r="D312" t="str">
            <v>UKJ37</v>
          </cell>
        </row>
        <row r="313">
          <cell r="A313" t="str">
            <v>E07000143</v>
          </cell>
          <cell r="D313" t="str">
            <v>UKH17</v>
          </cell>
        </row>
        <row r="314">
          <cell r="A314" t="str">
            <v>E06000041</v>
          </cell>
          <cell r="D314" t="str">
            <v>UKJ11</v>
          </cell>
        </row>
        <row r="315">
          <cell r="A315" t="str">
            <v>E07000089</v>
          </cell>
          <cell r="D315" t="str">
            <v>UKJ37</v>
          </cell>
        </row>
        <row r="316">
          <cell r="A316" t="str">
            <v>E07000149</v>
          </cell>
          <cell r="D316" t="str">
            <v>UKH17</v>
          </cell>
        </row>
        <row r="317">
          <cell r="A317" t="str">
            <v>E06000042</v>
          </cell>
          <cell r="D317" t="str">
            <v>UKJ12</v>
          </cell>
        </row>
        <row r="318">
          <cell r="A318" t="str">
            <v>E07000092</v>
          </cell>
          <cell r="D318" t="str">
            <v>UKJ37</v>
          </cell>
        </row>
        <row r="319">
          <cell r="A319" t="str">
            <v>E06000032</v>
          </cell>
          <cell r="D319" t="str">
            <v>UKH21</v>
          </cell>
        </row>
        <row r="320">
          <cell r="A320" t="str">
            <v>E07000004</v>
          </cell>
          <cell r="D320" t="str">
            <v>UKJ13</v>
          </cell>
        </row>
        <row r="321">
          <cell r="A321" t="str">
            <v>E06000035</v>
          </cell>
          <cell r="D321" t="str">
            <v>UKJ41</v>
          </cell>
        </row>
        <row r="322">
          <cell r="A322" t="str">
            <v>E07000095</v>
          </cell>
          <cell r="D322" t="str">
            <v>UKH23</v>
          </cell>
        </row>
        <row r="323">
          <cell r="A323" t="str">
            <v>E07000005</v>
          </cell>
          <cell r="D323" t="str">
            <v>UKJ13</v>
          </cell>
        </row>
        <row r="324">
          <cell r="A324" t="str">
            <v>E07000107</v>
          </cell>
          <cell r="D324" t="str">
            <v>UKJ43</v>
          </cell>
        </row>
        <row r="325">
          <cell r="A325" t="str">
            <v>E07000096</v>
          </cell>
          <cell r="D325" t="str">
            <v>UKH23</v>
          </cell>
        </row>
        <row r="326">
          <cell r="A326" t="str">
            <v>E07000006</v>
          </cell>
          <cell r="D326" t="str">
            <v>UKJ13</v>
          </cell>
        </row>
        <row r="327">
          <cell r="A327" t="str">
            <v>E07000007</v>
          </cell>
          <cell r="D327" t="str">
            <v>UKJ13</v>
          </cell>
        </row>
        <row r="328">
          <cell r="A328" t="str">
            <v>E07000177</v>
          </cell>
          <cell r="D328" t="str">
            <v>UKJ14</v>
          </cell>
        </row>
        <row r="329">
          <cell r="A329" t="str">
            <v>E07000178</v>
          </cell>
          <cell r="D329" t="str">
            <v>UKJ14</v>
          </cell>
        </row>
        <row r="330">
          <cell r="A330" t="str">
            <v>E07000179</v>
          </cell>
          <cell r="D330" t="str">
            <v>UKJ14</v>
          </cell>
        </row>
        <row r="331">
          <cell r="A331" t="str">
            <v>E07000180</v>
          </cell>
          <cell r="D331" t="str">
            <v>UKJ14</v>
          </cell>
        </row>
        <row r="332">
          <cell r="A332" t="str">
            <v>E07000181</v>
          </cell>
          <cell r="D332" t="str">
            <v>UKJ14</v>
          </cell>
        </row>
        <row r="333">
          <cell r="A333" t="str">
            <v>E06000043</v>
          </cell>
          <cell r="D333" t="str">
            <v>UKJ21</v>
          </cell>
        </row>
        <row r="334">
          <cell r="A334" t="str">
            <v>E07000061</v>
          </cell>
          <cell r="D334" t="str">
            <v>UKJ22</v>
          </cell>
        </row>
        <row r="335">
          <cell r="A335" t="str">
            <v>E07000062</v>
          </cell>
          <cell r="D335" t="str">
            <v>UKJ22</v>
          </cell>
        </row>
        <row r="336">
          <cell r="A336" t="str">
            <v>E07000063</v>
          </cell>
          <cell r="D336" t="str">
            <v>UKJ22</v>
          </cell>
        </row>
        <row r="337">
          <cell r="A337" t="str">
            <v>E07000064</v>
          </cell>
          <cell r="D337" t="str">
            <v>UKJ22</v>
          </cell>
        </row>
        <row r="338">
          <cell r="A338" t="str">
            <v>E07000065</v>
          </cell>
          <cell r="D338" t="str">
            <v>UKJ22</v>
          </cell>
        </row>
        <row r="339">
          <cell r="A339" t="str">
            <v>E07000207</v>
          </cell>
          <cell r="D339" t="str">
            <v>UKJ25</v>
          </cell>
        </row>
        <row r="340">
          <cell r="A340" t="str">
            <v>E07000209</v>
          </cell>
          <cell r="D340" t="str">
            <v>UKJ25</v>
          </cell>
        </row>
        <row r="341">
          <cell r="A341" t="str">
            <v>E07000212</v>
          </cell>
          <cell r="D341" t="str">
            <v>UKJ25</v>
          </cell>
        </row>
        <row r="342">
          <cell r="A342" t="str">
            <v>E07000213</v>
          </cell>
          <cell r="D342" t="str">
            <v>UKJ25</v>
          </cell>
        </row>
        <row r="343">
          <cell r="A343" t="str">
            <v>E07000214</v>
          </cell>
          <cell r="D343" t="str">
            <v>UKJ25</v>
          </cell>
        </row>
        <row r="344">
          <cell r="A344" t="str">
            <v>E07000216</v>
          </cell>
          <cell r="D344" t="str">
            <v>UKJ25</v>
          </cell>
        </row>
        <row r="345">
          <cell r="A345" t="str">
            <v>E07000242</v>
          </cell>
          <cell r="D345" t="str">
            <v>UKH23</v>
          </cell>
        </row>
        <row r="346">
          <cell r="A346" t="str">
            <v>E07000098</v>
          </cell>
          <cell r="D346" t="str">
            <v>UKH23</v>
          </cell>
        </row>
        <row r="347">
          <cell r="A347" t="str">
            <v>E07000099</v>
          </cell>
          <cell r="D347" t="str">
            <v>UKH23</v>
          </cell>
        </row>
        <row r="348">
          <cell r="A348" t="str">
            <v>E07000240</v>
          </cell>
          <cell r="D348" t="str">
            <v>UKH23</v>
          </cell>
        </row>
        <row r="349">
          <cell r="A349" t="str">
            <v>E07000243</v>
          </cell>
          <cell r="D349" t="str">
            <v>UKH23</v>
          </cell>
        </row>
        <row r="350">
          <cell r="A350" t="str">
            <v>E07000102</v>
          </cell>
          <cell r="D350" t="str">
            <v>UKH23</v>
          </cell>
        </row>
        <row r="351">
          <cell r="A351" t="str">
            <v>E07000103</v>
          </cell>
          <cell r="D351" t="str">
            <v>UKH23</v>
          </cell>
        </row>
        <row r="352">
          <cell r="A352" t="str">
            <v>E07000241</v>
          </cell>
          <cell r="D352" t="str">
            <v>UKH23</v>
          </cell>
        </row>
        <row r="353">
          <cell r="A353" t="str">
            <v>E06000055</v>
          </cell>
          <cell r="D353" t="str">
            <v>UKH24</v>
          </cell>
        </row>
        <row r="354">
          <cell r="A354" t="str">
            <v>E06000056</v>
          </cell>
          <cell r="D354" t="str">
            <v>UKH25</v>
          </cell>
        </row>
        <row r="355">
          <cell r="A355" t="str">
            <v>E06000033</v>
          </cell>
          <cell r="D355" t="str">
            <v>UKH31</v>
          </cell>
        </row>
        <row r="356">
          <cell r="A356" t="str">
            <v>E06000034</v>
          </cell>
          <cell r="D356" t="str">
            <v>UKH32</v>
          </cell>
        </row>
        <row r="357">
          <cell r="A357" t="str">
            <v>E07000067</v>
          </cell>
          <cell r="D357" t="str">
            <v>UKH34</v>
          </cell>
        </row>
        <row r="358">
          <cell r="A358" t="str">
            <v>E07000071</v>
          </cell>
          <cell r="D358" t="str">
            <v>UKH34</v>
          </cell>
        </row>
        <row r="359">
          <cell r="A359" t="str">
            <v>E07000076</v>
          </cell>
          <cell r="D359" t="str">
            <v>UKH34</v>
          </cell>
        </row>
        <row r="360">
          <cell r="A360" t="str">
            <v>E07000072</v>
          </cell>
          <cell r="D360" t="str">
            <v>UKH35</v>
          </cell>
        </row>
        <row r="361">
          <cell r="A361" t="str">
            <v>E07000073</v>
          </cell>
          <cell r="D361" t="str">
            <v>UKH35</v>
          </cell>
        </row>
        <row r="362">
          <cell r="A362" t="str">
            <v>E07000077</v>
          </cell>
          <cell r="D362" t="str">
            <v>UKH35</v>
          </cell>
        </row>
        <row r="363">
          <cell r="A363" t="str">
            <v>E07000068</v>
          </cell>
          <cell r="D363" t="str">
            <v>UKH36</v>
          </cell>
        </row>
        <row r="364">
          <cell r="A364" t="str">
            <v>E07000070</v>
          </cell>
          <cell r="D364" t="str">
            <v>UKH36</v>
          </cell>
        </row>
        <row r="365">
          <cell r="A365" t="str">
            <v>E07000074</v>
          </cell>
          <cell r="D365" t="str">
            <v>UKH36</v>
          </cell>
        </row>
        <row r="366">
          <cell r="A366" t="str">
            <v>E07000066</v>
          </cell>
          <cell r="D366" t="str">
            <v>UKH37</v>
          </cell>
        </row>
        <row r="367">
          <cell r="A367" t="str">
            <v>E07000069</v>
          </cell>
          <cell r="D367" t="str">
            <v>UKH37</v>
          </cell>
        </row>
        <row r="368">
          <cell r="A368" t="str">
            <v>E07000075</v>
          </cell>
          <cell r="D368" t="str">
            <v>UKH37</v>
          </cell>
        </row>
        <row r="369">
          <cell r="A369" t="str">
            <v>E09000001</v>
          </cell>
          <cell r="D369" t="str">
            <v>UKI31</v>
          </cell>
        </row>
        <row r="370">
          <cell r="A370" t="str">
            <v>E09000007</v>
          </cell>
          <cell r="D370" t="str">
            <v>UKI31</v>
          </cell>
        </row>
        <row r="371">
          <cell r="A371" t="str">
            <v>E09000033</v>
          </cell>
          <cell r="D371" t="str">
            <v>UKI32</v>
          </cell>
        </row>
        <row r="372">
          <cell r="A372" t="str">
            <v>E09000013</v>
          </cell>
          <cell r="D372" t="str">
            <v>UKI33</v>
          </cell>
        </row>
        <row r="373">
          <cell r="A373" t="str">
            <v>E09000020</v>
          </cell>
          <cell r="D373" t="str">
            <v>UKI33</v>
          </cell>
        </row>
        <row r="374">
          <cell r="A374" t="str">
            <v>E09000032</v>
          </cell>
          <cell r="D374" t="str">
            <v>UKI34</v>
          </cell>
        </row>
        <row r="375">
          <cell r="A375" t="str">
            <v>E09000012</v>
          </cell>
          <cell r="D375" t="str">
            <v>UKI41</v>
          </cell>
        </row>
        <row r="376">
          <cell r="A376" t="str">
            <v>E09000025</v>
          </cell>
          <cell r="D376" t="str">
            <v>UKI41</v>
          </cell>
        </row>
        <row r="377">
          <cell r="A377" t="str">
            <v>E09000030</v>
          </cell>
          <cell r="D377" t="str">
            <v>UKI42</v>
          </cell>
        </row>
        <row r="378">
          <cell r="A378" t="str">
            <v>E09000014</v>
          </cell>
          <cell r="D378" t="str">
            <v>UKI43</v>
          </cell>
        </row>
        <row r="379">
          <cell r="A379" t="str">
            <v>E09000019</v>
          </cell>
          <cell r="D379" t="str">
            <v>UKI43</v>
          </cell>
        </row>
        <row r="380">
          <cell r="A380" t="str">
            <v>E07000109</v>
          </cell>
          <cell r="D380" t="str">
            <v>UKJ43</v>
          </cell>
        </row>
        <row r="381">
          <cell r="A381" t="str">
            <v>E07000113</v>
          </cell>
          <cell r="D381" t="str">
            <v>UKJ43</v>
          </cell>
        </row>
        <row r="382">
          <cell r="A382" t="str">
            <v>E07000106</v>
          </cell>
          <cell r="D382" t="str">
            <v>UKJ44</v>
          </cell>
        </row>
        <row r="383">
          <cell r="A383" t="str">
            <v>E07000108</v>
          </cell>
          <cell r="D383" t="str">
            <v>UKJ44</v>
          </cell>
        </row>
        <row r="384">
          <cell r="A384" t="str">
            <v>E07000112</v>
          </cell>
          <cell r="D384" t="str">
            <v>UKJ44</v>
          </cell>
        </row>
        <row r="385">
          <cell r="A385" t="str">
            <v>E07000114</v>
          </cell>
          <cell r="D385" t="str">
            <v>UKJ44</v>
          </cell>
        </row>
        <row r="386">
          <cell r="A386" t="str">
            <v>E07000105</v>
          </cell>
          <cell r="D386" t="str">
            <v>UKJ45</v>
          </cell>
        </row>
        <row r="387">
          <cell r="A387" t="str">
            <v>E07000110</v>
          </cell>
          <cell r="D387" t="str">
            <v>UKJ45</v>
          </cell>
        </row>
        <row r="388">
          <cell r="A388" t="str">
            <v>E07000111</v>
          </cell>
          <cell r="D388" t="str">
            <v>UKJ46</v>
          </cell>
        </row>
        <row r="389">
          <cell r="A389" t="str">
            <v>E07000115</v>
          </cell>
          <cell r="D389" t="str">
            <v>UKJ46</v>
          </cell>
        </row>
        <row r="390">
          <cell r="A390" t="str">
            <v>E07000116</v>
          </cell>
          <cell r="D390" t="str">
            <v>UKJ46</v>
          </cell>
        </row>
        <row r="391">
          <cell r="A391" t="str">
            <v>E06000023</v>
          </cell>
          <cell r="D391" t="str">
            <v>UKK11</v>
          </cell>
        </row>
        <row r="392">
          <cell r="A392" t="str">
            <v>E06000022</v>
          </cell>
          <cell r="D392" t="str">
            <v>UKK12</v>
          </cell>
        </row>
        <row r="393">
          <cell r="A393" t="str">
            <v>E06000024</v>
          </cell>
          <cell r="D393" t="str">
            <v>UKK12</v>
          </cell>
        </row>
        <row r="394">
          <cell r="A394" t="str">
            <v>E06000025</v>
          </cell>
          <cell r="D394" t="str">
            <v>UKK12</v>
          </cell>
        </row>
        <row r="395">
          <cell r="A395" t="str">
            <v>E07000078</v>
          </cell>
          <cell r="D395" t="str">
            <v>UKK13</v>
          </cell>
        </row>
        <row r="396">
          <cell r="A396" t="str">
            <v>E07000079</v>
          </cell>
          <cell r="D396" t="str">
            <v>UKK13</v>
          </cell>
        </row>
        <row r="397">
          <cell r="A397" t="str">
            <v>E07000080</v>
          </cell>
          <cell r="D397" t="str">
            <v>UKK13</v>
          </cell>
        </row>
        <row r="398">
          <cell r="A398" t="str">
            <v>E07000081</v>
          </cell>
          <cell r="D398" t="str">
            <v>UKK13</v>
          </cell>
        </row>
        <row r="399">
          <cell r="A399" t="str">
            <v>E07000082</v>
          </cell>
          <cell r="D399" t="str">
            <v>UKK13</v>
          </cell>
        </row>
        <row r="400">
          <cell r="A400" t="str">
            <v>E07000083</v>
          </cell>
          <cell r="D400" t="str">
            <v>UKK13</v>
          </cell>
        </row>
        <row r="401">
          <cell r="A401" t="str">
            <v>E06000030</v>
          </cell>
          <cell r="D401" t="str">
            <v>UKK14</v>
          </cell>
        </row>
        <row r="402">
          <cell r="D402" t="str">
            <v>UKN04</v>
          </cell>
        </row>
        <row r="403">
          <cell r="D403" t="str">
            <v>UKN04</v>
          </cell>
        </row>
        <row r="404">
          <cell r="D404" t="str">
            <v>UKN04</v>
          </cell>
        </row>
        <row r="405">
          <cell r="D405" t="str">
            <v>UKN05</v>
          </cell>
        </row>
        <row r="406">
          <cell r="D406" t="str">
            <v>UKN05</v>
          </cell>
        </row>
        <row r="407">
          <cell r="D407" t="str">
            <v>UKN05</v>
          </cell>
        </row>
        <row r="408">
          <cell r="D408" t="str">
            <v>UKN05</v>
          </cell>
        </row>
        <row r="409">
          <cell r="D409" t="str">
            <v>UKN05</v>
          </cell>
        </row>
        <row r="410">
          <cell r="D410" t="str">
            <v>UKN05</v>
          </cell>
        </row>
        <row r="411">
          <cell r="D411" t="str">
            <v>UKN05</v>
          </cell>
        </row>
        <row r="412">
          <cell r="A412" t="str">
            <v>E06000058</v>
          </cell>
          <cell r="D412" t="str">
            <v>UKK22</v>
          </cell>
        </row>
        <row r="413">
          <cell r="A413" t="str">
            <v>E06000059</v>
          </cell>
          <cell r="D413" t="str">
            <v>UKK22</v>
          </cell>
        </row>
        <row r="414">
          <cell r="A414" t="str">
            <v>E07000246</v>
          </cell>
          <cell r="D414" t="str">
            <v>UKK23</v>
          </cell>
        </row>
        <row r="415">
          <cell r="A415" t="str">
            <v>E06000060</v>
          </cell>
          <cell r="D415" t="str">
            <v>UKJ13</v>
          </cell>
        </row>
        <row r="416">
          <cell r="A416" t="str">
            <v>E07000201</v>
          </cell>
          <cell r="D416" t="str">
            <v>UKH14</v>
          </cell>
        </row>
        <row r="417">
          <cell r="A417" t="str">
            <v>E07000205</v>
          </cell>
          <cell r="D417" t="str">
            <v>UKH14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how-to-use-the-gdp-deflator-series-practical-examples" TargetMode="External"/><Relationship Id="rId1" Type="http://schemas.openxmlformats.org/officeDocument/2006/relationships/hyperlink" Target="https://www.gov.uk/government/publications/gross-domestic-product-gdp-deflators-user-guid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ons.gov.uk/file?uri=%2feconomy%2fgrossdomesticproductgdp%2fdatasets%2fuksecondestimateofgdpdatatables%2fquarter3julytosept2020quarterlynationalaccounts/quarterlynationalaccountsdatatables.xls" TargetMode="External"/><Relationship Id="rId3" Type="http://schemas.openxmlformats.org/officeDocument/2006/relationships/hyperlink" Target="https://obr.uk/efo/economic-and-fiscal-outlook-november-2020/" TargetMode="External"/><Relationship Id="rId7" Type="http://schemas.openxmlformats.org/officeDocument/2006/relationships/hyperlink" Target="https://www.ons.gov.uk/file?uri=%2feconomy%2fgrossdomesticproductgdp%2fdatasets%2fuksecondestimateofgdpdatatables%2fquarter3julytosept2020quarterlynationalaccounts/quarterlynationalaccountsdatatables.xls" TargetMode="External"/><Relationship Id="rId2" Type="http://schemas.openxmlformats.org/officeDocument/2006/relationships/hyperlink" Target="https://www.gov.uk/government/publications/gross-domestic-product-gdp-deflators-user-guide" TargetMode="External"/><Relationship Id="rId1" Type="http://schemas.openxmlformats.org/officeDocument/2006/relationships/hyperlink" Target="https://www.gov.uk/government/publications/how-to-use-the-gdp-deflator-series-practical-examples" TargetMode="External"/><Relationship Id="rId6" Type="http://schemas.openxmlformats.org/officeDocument/2006/relationships/hyperlink" Target="https://www.ons.gov.uk/file?uri=%2feconomy%2fgrossdomesticproductgdp%2fdatasets%2fuksecondestimateofgdpdatatables%2fquarter3julytosept2020quarterlynationalaccounts/quarterlynationalaccountsdatatables.xls" TargetMode="External"/><Relationship Id="rId5" Type="http://schemas.openxmlformats.org/officeDocument/2006/relationships/hyperlink" Target="https://www.ons.gov.uk/file?uri=%2feconomy%2fgrossdomesticproductgdp%2fdatasets%2fuksecondestimateofgdpdatatables%2fquarter3julytosept2020quarterlynationalaccounts/quarterlynationalaccountsdatatables.xls" TargetMode="External"/><Relationship Id="rId4" Type="http://schemas.openxmlformats.org/officeDocument/2006/relationships/hyperlink" Target="https://obr.uk/efo/economic-and-fiscal-outlook-november-2020/" TargetMode="External"/><Relationship Id="rId9"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576427/161129_Appraisal_Guidance.pdf" TargetMode="External"/><Relationship Id="rId2" Type="http://schemas.openxmlformats.org/officeDocument/2006/relationships/hyperlink" Target="https://www.gov.uk/government/statistics/uk-house-price-index-england-october-2020/uk-house-price-index-england-october-2020" TargetMode="External"/><Relationship Id="rId1" Type="http://schemas.openxmlformats.org/officeDocument/2006/relationships/hyperlink" Target="https://www.gov.uk/government/publications/land-value-estimates-for-policy-appraisal-2019" TargetMode="Externa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5"/>
  <sheetViews>
    <sheetView showGridLines="0" workbookViewId="0">
      <pane xSplit="3" ySplit="5" topLeftCell="D84" activePane="bottomRight" state="frozen"/>
      <selection activeCell="C7" sqref="C7"/>
      <selection pane="topRight" activeCell="C7" sqref="C7"/>
      <selection pane="bottomLeft" activeCell="C7" sqref="C7"/>
      <selection pane="bottomRight" activeCell="J4" sqref="J4"/>
    </sheetView>
  </sheetViews>
  <sheetFormatPr defaultColWidth="0" defaultRowHeight="14.4" zeroHeight="1" x14ac:dyDescent="0.3"/>
  <cols>
    <col min="1" max="1" width="10.26953125" style="298" customWidth="1"/>
    <col min="2" max="2" width="9.26953125" style="298" bestFit="1" customWidth="1"/>
    <col min="3" max="3" width="52.7265625" style="298" bestFit="1" customWidth="1"/>
    <col min="4" max="19" width="7.453125" style="298" customWidth="1"/>
    <col min="20" max="16384" width="7.453125" style="298" hidden="1"/>
  </cols>
  <sheetData>
    <row r="1" spans="1:19" ht="15.6" x14ac:dyDescent="0.3">
      <c r="A1" s="296" t="s">
        <v>1295</v>
      </c>
      <c r="B1" s="297"/>
      <c r="C1" s="297"/>
      <c r="D1" s="297"/>
      <c r="E1" s="297"/>
      <c r="F1" s="297"/>
      <c r="G1" s="297"/>
      <c r="H1" s="297"/>
      <c r="I1" s="297"/>
      <c r="J1" s="297"/>
      <c r="K1" s="297"/>
      <c r="L1" s="297"/>
      <c r="M1" s="297"/>
      <c r="N1" s="297"/>
      <c r="O1" s="297"/>
      <c r="P1" s="297"/>
      <c r="Q1" s="297"/>
      <c r="R1" s="297"/>
      <c r="S1" s="297"/>
    </row>
    <row r="2" spans="1:19" ht="15.6" x14ac:dyDescent="0.3">
      <c r="A2" s="299" t="s">
        <v>1296</v>
      </c>
      <c r="B2" s="297"/>
      <c r="C2" s="297"/>
      <c r="D2" s="297"/>
      <c r="E2" s="297"/>
      <c r="F2" s="297"/>
      <c r="G2" s="297"/>
      <c r="H2" s="297"/>
      <c r="I2" s="297"/>
      <c r="J2" s="297"/>
      <c r="K2" s="297"/>
      <c r="L2" s="297"/>
      <c r="M2" s="297"/>
      <c r="N2" s="297"/>
      <c r="O2" s="297"/>
      <c r="P2" s="297"/>
      <c r="Q2" s="297"/>
      <c r="R2" s="297"/>
      <c r="S2" s="297"/>
    </row>
    <row r="3" spans="1:19" ht="15.6" x14ac:dyDescent="0.3">
      <c r="A3" s="300"/>
      <c r="B3" s="297"/>
      <c r="C3" s="297"/>
      <c r="D3" s="297"/>
      <c r="E3" s="297"/>
      <c r="F3" s="297"/>
      <c r="G3" s="297"/>
      <c r="H3" s="297"/>
      <c r="I3" s="297"/>
      <c r="J3" s="297"/>
      <c r="K3" s="297"/>
      <c r="L3" s="297"/>
      <c r="M3" s="297"/>
      <c r="N3" s="297"/>
      <c r="O3" s="297"/>
      <c r="P3" s="297"/>
      <c r="Q3" s="297"/>
      <c r="R3" s="297"/>
      <c r="S3" s="297"/>
    </row>
    <row r="4" spans="1:19" ht="15.6" x14ac:dyDescent="0.3">
      <c r="A4" s="296"/>
      <c r="B4" s="296"/>
      <c r="C4" s="296"/>
      <c r="D4" s="296">
        <v>2004</v>
      </c>
      <c r="E4" s="296">
        <v>2005</v>
      </c>
      <c r="F4" s="296">
        <v>2006</v>
      </c>
      <c r="G4" s="296">
        <v>2007</v>
      </c>
      <c r="H4" s="296">
        <v>2008</v>
      </c>
      <c r="I4" s="296">
        <v>2009</v>
      </c>
      <c r="J4" s="296">
        <v>2010</v>
      </c>
      <c r="K4" s="296">
        <v>2011</v>
      </c>
      <c r="L4" s="296">
        <v>2012</v>
      </c>
      <c r="M4" s="296">
        <v>2013</v>
      </c>
      <c r="N4" s="296">
        <v>2014</v>
      </c>
      <c r="O4" s="296">
        <v>2015</v>
      </c>
      <c r="P4" s="296">
        <v>2016</v>
      </c>
      <c r="Q4" s="296">
        <v>2017</v>
      </c>
      <c r="R4" s="296">
        <v>2018</v>
      </c>
      <c r="S4" s="297"/>
    </row>
    <row r="5" spans="1:19" ht="15.6" x14ac:dyDescent="0.3">
      <c r="A5" s="296" t="s">
        <v>1297</v>
      </c>
      <c r="B5" s="296" t="s">
        <v>1298</v>
      </c>
      <c r="C5" s="296" t="s">
        <v>1299</v>
      </c>
      <c r="D5" s="301" t="s">
        <v>1300</v>
      </c>
      <c r="E5" s="301" t="s">
        <v>1300</v>
      </c>
      <c r="F5" s="301" t="s">
        <v>1300</v>
      </c>
      <c r="G5" s="301" t="s">
        <v>1300</v>
      </c>
      <c r="H5" s="301" t="s">
        <v>1300</v>
      </c>
      <c r="I5" s="301" t="s">
        <v>1300</v>
      </c>
      <c r="J5" s="301" t="s">
        <v>1300</v>
      </c>
      <c r="K5" s="301" t="s">
        <v>1300</v>
      </c>
      <c r="L5" s="301" t="s">
        <v>1300</v>
      </c>
      <c r="M5" s="301" t="s">
        <v>1300</v>
      </c>
      <c r="N5" s="301" t="s">
        <v>1300</v>
      </c>
      <c r="O5" s="301" t="s">
        <v>1300</v>
      </c>
      <c r="P5" s="301" t="s">
        <v>1300</v>
      </c>
      <c r="Q5" s="301" t="s">
        <v>1300</v>
      </c>
      <c r="R5" s="301" t="s">
        <v>1300</v>
      </c>
      <c r="S5" s="297"/>
    </row>
    <row r="6" spans="1:19" ht="21" x14ac:dyDescent="0.3">
      <c r="A6" s="302" t="s">
        <v>1301</v>
      </c>
      <c r="B6" s="303" t="s">
        <v>1301</v>
      </c>
      <c r="C6" s="304" t="s">
        <v>1302</v>
      </c>
      <c r="D6" s="305">
        <v>24.73</v>
      </c>
      <c r="E6" s="305">
        <v>25.59</v>
      </c>
      <c r="F6" s="305">
        <v>26.87</v>
      </c>
      <c r="G6" s="305">
        <v>27.99</v>
      </c>
      <c r="H6" s="305">
        <v>28.91</v>
      </c>
      <c r="I6" s="305">
        <v>29.06</v>
      </c>
      <c r="J6" s="305">
        <v>29.78</v>
      </c>
      <c r="K6" s="305">
        <v>30.15</v>
      </c>
      <c r="L6" s="305">
        <v>30.61</v>
      </c>
      <c r="M6" s="305">
        <v>31.29</v>
      </c>
      <c r="N6" s="305">
        <v>31.89</v>
      </c>
      <c r="O6" s="305">
        <v>32.75</v>
      </c>
      <c r="P6" s="305">
        <v>33.31</v>
      </c>
      <c r="Q6" s="305">
        <v>34.29</v>
      </c>
      <c r="R6" s="305">
        <v>35.03</v>
      </c>
      <c r="S6" s="306"/>
    </row>
    <row r="7" spans="1:19" ht="21" x14ac:dyDescent="0.3">
      <c r="A7" s="307" t="s">
        <v>1303</v>
      </c>
      <c r="B7" s="307" t="s">
        <v>1304</v>
      </c>
      <c r="C7" s="308" t="s">
        <v>747</v>
      </c>
      <c r="D7" s="305">
        <v>25.22</v>
      </c>
      <c r="E7" s="305">
        <v>26.16</v>
      </c>
      <c r="F7" s="305">
        <v>27.47</v>
      </c>
      <c r="G7" s="305">
        <v>28.66</v>
      </c>
      <c r="H7" s="305">
        <v>29.57</v>
      </c>
      <c r="I7" s="305">
        <v>29.61</v>
      </c>
      <c r="J7" s="305">
        <v>30.33</v>
      </c>
      <c r="K7" s="305">
        <v>30.68</v>
      </c>
      <c r="L7" s="305">
        <v>31.04</v>
      </c>
      <c r="M7" s="305">
        <v>31.75</v>
      </c>
      <c r="N7" s="305">
        <v>32.380000000000003</v>
      </c>
      <c r="O7" s="305">
        <v>33.24</v>
      </c>
      <c r="P7" s="305">
        <v>33.81</v>
      </c>
      <c r="Q7" s="305">
        <v>34.83</v>
      </c>
      <c r="R7" s="305">
        <v>35.57</v>
      </c>
      <c r="S7" s="306"/>
    </row>
    <row r="8" spans="1:19" ht="18" x14ac:dyDescent="0.3">
      <c r="A8" s="307" t="s">
        <v>1305</v>
      </c>
      <c r="B8" s="307" t="s">
        <v>1306</v>
      </c>
      <c r="C8" s="309" t="s">
        <v>75</v>
      </c>
      <c r="D8" s="305">
        <v>22.21</v>
      </c>
      <c r="E8" s="305">
        <v>23.04</v>
      </c>
      <c r="F8" s="305">
        <v>23.74</v>
      </c>
      <c r="G8" s="305">
        <v>24.4</v>
      </c>
      <c r="H8" s="305">
        <v>25.06</v>
      </c>
      <c r="I8" s="305">
        <v>25.37</v>
      </c>
      <c r="J8" s="305">
        <v>26.08</v>
      </c>
      <c r="K8" s="305">
        <v>26.98</v>
      </c>
      <c r="L8" s="305">
        <v>27.56</v>
      </c>
      <c r="M8" s="305">
        <v>27.58</v>
      </c>
      <c r="N8" s="305">
        <v>28.02</v>
      </c>
      <c r="O8" s="305">
        <v>28.75</v>
      </c>
      <c r="P8" s="305">
        <v>29.63</v>
      </c>
      <c r="Q8" s="305">
        <v>29.99</v>
      </c>
      <c r="R8" s="305">
        <v>30.29</v>
      </c>
      <c r="S8" s="306"/>
    </row>
    <row r="9" spans="1:19" ht="15.6" x14ac:dyDescent="0.3">
      <c r="A9" s="302" t="s">
        <v>1307</v>
      </c>
      <c r="B9" s="302" t="s">
        <v>1308</v>
      </c>
      <c r="C9" s="310" t="s">
        <v>1309</v>
      </c>
      <c r="D9" s="305">
        <v>22.11</v>
      </c>
      <c r="E9" s="305">
        <v>23.89</v>
      </c>
      <c r="F9" s="305">
        <v>24.2</v>
      </c>
      <c r="G9" s="305">
        <v>25</v>
      </c>
      <c r="H9" s="305">
        <v>26.14</v>
      </c>
      <c r="I9" s="305">
        <v>26.62</v>
      </c>
      <c r="J9" s="305">
        <v>26.87</v>
      </c>
      <c r="K9" s="305">
        <v>27.63</v>
      </c>
      <c r="L9" s="305">
        <v>27.98</v>
      </c>
      <c r="M9" s="305">
        <v>27.79</v>
      </c>
      <c r="N9" s="305">
        <v>28.59</v>
      </c>
      <c r="O9" s="305">
        <v>29.25</v>
      </c>
      <c r="P9" s="305">
        <v>30.08</v>
      </c>
      <c r="Q9" s="305">
        <v>30.37</v>
      </c>
      <c r="R9" s="305">
        <v>30.68</v>
      </c>
      <c r="S9" s="306"/>
    </row>
    <row r="10" spans="1:19" x14ac:dyDescent="0.3">
      <c r="A10" s="302" t="s">
        <v>1310</v>
      </c>
      <c r="B10" s="302" t="s">
        <v>1311</v>
      </c>
      <c r="C10" s="311" t="s">
        <v>1312</v>
      </c>
      <c r="D10" s="305">
        <v>24.63</v>
      </c>
      <c r="E10" s="305">
        <v>25.5</v>
      </c>
      <c r="F10" s="305">
        <v>27.46</v>
      </c>
      <c r="G10" s="305">
        <v>29.34</v>
      </c>
      <c r="H10" s="305">
        <v>28.85</v>
      </c>
      <c r="I10" s="305">
        <v>31.18</v>
      </c>
      <c r="J10" s="305">
        <v>30.73</v>
      </c>
      <c r="K10" s="305">
        <v>30.54</v>
      </c>
      <c r="L10" s="305">
        <v>32.32</v>
      </c>
      <c r="M10" s="305">
        <v>31.45</v>
      </c>
      <c r="N10" s="305">
        <v>31.89</v>
      </c>
      <c r="O10" s="305">
        <v>32.409999999999997</v>
      </c>
      <c r="P10" s="305">
        <v>33.61</v>
      </c>
      <c r="Q10" s="305">
        <v>33.299999999999997</v>
      </c>
      <c r="R10" s="305">
        <v>32.869999999999997</v>
      </c>
      <c r="S10" s="306"/>
    </row>
    <row r="11" spans="1:19" x14ac:dyDescent="0.3">
      <c r="A11" s="302" t="s">
        <v>1310</v>
      </c>
      <c r="B11" s="302" t="s">
        <v>1313</v>
      </c>
      <c r="C11" s="311" t="s">
        <v>1314</v>
      </c>
      <c r="D11" s="305">
        <v>19.16</v>
      </c>
      <c r="E11" s="305">
        <v>21.89</v>
      </c>
      <c r="F11" s="305">
        <v>20.96</v>
      </c>
      <c r="G11" s="305">
        <v>21.42</v>
      </c>
      <c r="H11" s="305">
        <v>23.34</v>
      </c>
      <c r="I11" s="305">
        <v>23.25</v>
      </c>
      <c r="J11" s="305">
        <v>24.39</v>
      </c>
      <c r="K11" s="305">
        <v>24.84</v>
      </c>
      <c r="L11" s="305">
        <v>24.16</v>
      </c>
      <c r="M11" s="305">
        <v>23.77</v>
      </c>
      <c r="N11" s="305">
        <v>25.5</v>
      </c>
      <c r="O11" s="305">
        <v>26.53</v>
      </c>
      <c r="P11" s="305">
        <v>27.19</v>
      </c>
      <c r="Q11" s="305">
        <v>27.45</v>
      </c>
      <c r="R11" s="305">
        <v>28.05</v>
      </c>
      <c r="S11" s="306"/>
    </row>
    <row r="12" spans="1:19" x14ac:dyDescent="0.3">
      <c r="A12" s="302" t="s">
        <v>1310</v>
      </c>
      <c r="B12" s="302" t="s">
        <v>1315</v>
      </c>
      <c r="C12" s="311" t="s">
        <v>229</v>
      </c>
      <c r="D12" s="305">
        <v>25.98</v>
      </c>
      <c r="E12" s="305">
        <v>27.85</v>
      </c>
      <c r="F12" s="305">
        <v>25.61</v>
      </c>
      <c r="G12" s="305">
        <v>24.16</v>
      </c>
      <c r="H12" s="305">
        <v>24.13</v>
      </c>
      <c r="I12" s="305">
        <v>25.08</v>
      </c>
      <c r="J12" s="305">
        <v>23.71</v>
      </c>
      <c r="K12" s="305">
        <v>27.44</v>
      </c>
      <c r="L12" s="305">
        <v>25.54</v>
      </c>
      <c r="M12" s="305">
        <v>30.57</v>
      </c>
      <c r="N12" s="305">
        <v>30.83</v>
      </c>
      <c r="O12" s="305">
        <v>32.9</v>
      </c>
      <c r="P12" s="305">
        <v>32.57</v>
      </c>
      <c r="Q12" s="305">
        <v>34.4</v>
      </c>
      <c r="R12" s="305">
        <v>34.619999999999997</v>
      </c>
      <c r="S12" s="306"/>
    </row>
    <row r="13" spans="1:19" x14ac:dyDescent="0.3">
      <c r="A13" s="302" t="s">
        <v>1310</v>
      </c>
      <c r="B13" s="302" t="s">
        <v>1316</v>
      </c>
      <c r="C13" s="311" t="s">
        <v>1317</v>
      </c>
      <c r="D13" s="305">
        <v>21.2</v>
      </c>
      <c r="E13" s="305">
        <v>22.9</v>
      </c>
      <c r="F13" s="305">
        <v>23.65</v>
      </c>
      <c r="G13" s="305">
        <v>24.72</v>
      </c>
      <c r="H13" s="305">
        <v>26.6</v>
      </c>
      <c r="I13" s="305">
        <v>26.13</v>
      </c>
      <c r="J13" s="305">
        <v>26.85</v>
      </c>
      <c r="K13" s="305">
        <v>27.38</v>
      </c>
      <c r="L13" s="305">
        <v>28.43</v>
      </c>
      <c r="M13" s="305">
        <v>27.1</v>
      </c>
      <c r="N13" s="305">
        <v>27.61</v>
      </c>
      <c r="O13" s="305">
        <v>27.67</v>
      </c>
      <c r="P13" s="305">
        <v>28.7</v>
      </c>
      <c r="Q13" s="305">
        <v>29.04</v>
      </c>
      <c r="R13" s="305">
        <v>29.67</v>
      </c>
      <c r="S13" s="306"/>
    </row>
    <row r="14" spans="1:19" ht="15.6" x14ac:dyDescent="0.3">
      <c r="A14" s="302" t="s">
        <v>1307</v>
      </c>
      <c r="B14" s="302" t="s">
        <v>1318</v>
      </c>
      <c r="C14" s="310" t="s">
        <v>1319</v>
      </c>
      <c r="D14" s="305">
        <v>22.28</v>
      </c>
      <c r="E14" s="305">
        <v>22.47</v>
      </c>
      <c r="F14" s="305">
        <v>23.42</v>
      </c>
      <c r="G14" s="305">
        <v>23.98</v>
      </c>
      <c r="H14" s="305">
        <v>24.31</v>
      </c>
      <c r="I14" s="305">
        <v>24.49</v>
      </c>
      <c r="J14" s="305">
        <v>25.52</v>
      </c>
      <c r="K14" s="305">
        <v>26.52</v>
      </c>
      <c r="L14" s="305">
        <v>27.27</v>
      </c>
      <c r="M14" s="305">
        <v>27.42</v>
      </c>
      <c r="N14" s="305">
        <v>27.61</v>
      </c>
      <c r="O14" s="305">
        <v>28.4</v>
      </c>
      <c r="P14" s="305">
        <v>29.31</v>
      </c>
      <c r="Q14" s="305">
        <v>29.72</v>
      </c>
      <c r="R14" s="305">
        <v>30.02</v>
      </c>
      <c r="S14" s="306"/>
    </row>
    <row r="15" spans="1:19" x14ac:dyDescent="0.3">
      <c r="A15" s="302" t="s">
        <v>1310</v>
      </c>
      <c r="B15" s="302" t="s">
        <v>1320</v>
      </c>
      <c r="C15" s="311" t="s">
        <v>465</v>
      </c>
      <c r="D15" s="305">
        <v>20.100000000000001</v>
      </c>
      <c r="E15" s="305">
        <v>21.54</v>
      </c>
      <c r="F15" s="305">
        <v>22.31</v>
      </c>
      <c r="G15" s="305">
        <v>22.27</v>
      </c>
      <c r="H15" s="305">
        <v>22.03</v>
      </c>
      <c r="I15" s="305">
        <v>21.53</v>
      </c>
      <c r="J15" s="305">
        <v>22.47</v>
      </c>
      <c r="K15" s="305">
        <v>24.02</v>
      </c>
      <c r="L15" s="305">
        <v>25.72</v>
      </c>
      <c r="M15" s="305">
        <v>23.96</v>
      </c>
      <c r="N15" s="305">
        <v>25.32</v>
      </c>
      <c r="O15" s="305">
        <v>27.24</v>
      </c>
      <c r="P15" s="305">
        <v>27.3</v>
      </c>
      <c r="Q15" s="305">
        <v>27.36</v>
      </c>
      <c r="R15" s="305">
        <v>26.83</v>
      </c>
      <c r="S15" s="306"/>
    </row>
    <row r="16" spans="1:19" x14ac:dyDescent="0.3">
      <c r="A16" s="302" t="s">
        <v>1310</v>
      </c>
      <c r="B16" s="302" t="s">
        <v>1321</v>
      </c>
      <c r="C16" s="311" t="s">
        <v>1322</v>
      </c>
      <c r="D16" s="305">
        <v>22.26</v>
      </c>
      <c r="E16" s="305">
        <v>22.31</v>
      </c>
      <c r="F16" s="305">
        <v>23.43</v>
      </c>
      <c r="G16" s="305">
        <v>24.19</v>
      </c>
      <c r="H16" s="305">
        <v>24.58</v>
      </c>
      <c r="I16" s="305">
        <v>24.53</v>
      </c>
      <c r="J16" s="305">
        <v>25.43</v>
      </c>
      <c r="K16" s="305">
        <v>26.72</v>
      </c>
      <c r="L16" s="305">
        <v>27.44</v>
      </c>
      <c r="M16" s="305">
        <v>27.02</v>
      </c>
      <c r="N16" s="305">
        <v>26.75</v>
      </c>
      <c r="O16" s="305">
        <v>27</v>
      </c>
      <c r="P16" s="305">
        <v>28.34</v>
      </c>
      <c r="Q16" s="305">
        <v>28.6</v>
      </c>
      <c r="R16" s="305">
        <v>28.57</v>
      </c>
      <c r="S16" s="306"/>
    </row>
    <row r="17" spans="1:19" x14ac:dyDescent="0.3">
      <c r="A17" s="302" t="s">
        <v>1310</v>
      </c>
      <c r="B17" s="302" t="s">
        <v>1323</v>
      </c>
      <c r="C17" s="311" t="s">
        <v>613</v>
      </c>
      <c r="D17" s="305">
        <v>24.62</v>
      </c>
      <c r="E17" s="305">
        <v>23.89</v>
      </c>
      <c r="F17" s="305">
        <v>24.43</v>
      </c>
      <c r="G17" s="305">
        <v>24.94</v>
      </c>
      <c r="H17" s="305">
        <v>25.68</v>
      </c>
      <c r="I17" s="305">
        <v>27.42</v>
      </c>
      <c r="J17" s="305">
        <v>29.18</v>
      </c>
      <c r="K17" s="305">
        <v>28.32</v>
      </c>
      <c r="L17" s="305">
        <v>28.16</v>
      </c>
      <c r="M17" s="305">
        <v>32.06</v>
      </c>
      <c r="N17" s="305">
        <v>32.47</v>
      </c>
      <c r="O17" s="305">
        <v>34.200000000000003</v>
      </c>
      <c r="P17" s="305">
        <v>34.409999999999997</v>
      </c>
      <c r="Q17" s="305">
        <v>35.78</v>
      </c>
      <c r="R17" s="305">
        <v>38.11</v>
      </c>
      <c r="S17" s="306"/>
    </row>
    <row r="18" spans="1:19" ht="18" x14ac:dyDescent="0.3">
      <c r="A18" s="302" t="s">
        <v>1305</v>
      </c>
      <c r="B18" s="302" t="s">
        <v>1324</v>
      </c>
      <c r="C18" s="312" t="s">
        <v>66</v>
      </c>
      <c r="D18" s="305">
        <v>22.96</v>
      </c>
      <c r="E18" s="305">
        <v>23.92</v>
      </c>
      <c r="F18" s="305">
        <v>25.36</v>
      </c>
      <c r="G18" s="305">
        <v>26.18</v>
      </c>
      <c r="H18" s="305">
        <v>26.79</v>
      </c>
      <c r="I18" s="305">
        <v>27.09</v>
      </c>
      <c r="J18" s="305">
        <v>27.37</v>
      </c>
      <c r="K18" s="305">
        <v>27.89</v>
      </c>
      <c r="L18" s="305">
        <v>28.25</v>
      </c>
      <c r="M18" s="305">
        <v>28.92</v>
      </c>
      <c r="N18" s="305">
        <v>28.76</v>
      </c>
      <c r="O18" s="305">
        <v>29.87</v>
      </c>
      <c r="P18" s="305">
        <v>30.7</v>
      </c>
      <c r="Q18" s="305">
        <v>31.65</v>
      </c>
      <c r="R18" s="305">
        <v>32.090000000000003</v>
      </c>
      <c r="S18" s="306"/>
    </row>
    <row r="19" spans="1:19" ht="15.6" x14ac:dyDescent="0.3">
      <c r="A19" s="302" t="s">
        <v>1307</v>
      </c>
      <c r="B19" s="302" t="s">
        <v>1325</v>
      </c>
      <c r="C19" s="310" t="s">
        <v>787</v>
      </c>
      <c r="D19" s="305">
        <v>20.95</v>
      </c>
      <c r="E19" s="305">
        <v>23.58</v>
      </c>
      <c r="F19" s="305">
        <v>24.84</v>
      </c>
      <c r="G19" s="305">
        <v>22.81</v>
      </c>
      <c r="H19" s="305">
        <v>24.69</v>
      </c>
      <c r="I19" s="305">
        <v>24.72</v>
      </c>
      <c r="J19" s="305">
        <v>23.8</v>
      </c>
      <c r="K19" s="305">
        <v>26.47</v>
      </c>
      <c r="L19" s="305">
        <v>25.9</v>
      </c>
      <c r="M19" s="305">
        <v>27.19</v>
      </c>
      <c r="N19" s="305">
        <v>27.08</v>
      </c>
      <c r="O19" s="305">
        <v>28.39</v>
      </c>
      <c r="P19" s="305">
        <v>28.8</v>
      </c>
      <c r="Q19" s="305">
        <v>29.92</v>
      </c>
      <c r="R19" s="305">
        <v>29.84</v>
      </c>
      <c r="S19" s="306"/>
    </row>
    <row r="20" spans="1:19" x14ac:dyDescent="0.3">
      <c r="A20" s="302" t="s">
        <v>1310</v>
      </c>
      <c r="B20" s="302" t="s">
        <v>1326</v>
      </c>
      <c r="C20" s="311" t="s">
        <v>1327</v>
      </c>
      <c r="D20" s="305">
        <v>21.28</v>
      </c>
      <c r="E20" s="305">
        <v>23.36</v>
      </c>
      <c r="F20" s="305">
        <v>24.53</v>
      </c>
      <c r="G20" s="305">
        <v>23.96</v>
      </c>
      <c r="H20" s="305">
        <v>26.27</v>
      </c>
      <c r="I20" s="305">
        <v>25.1</v>
      </c>
      <c r="J20" s="305">
        <v>24.67</v>
      </c>
      <c r="K20" s="305">
        <v>26.54</v>
      </c>
      <c r="L20" s="305">
        <v>27.11</v>
      </c>
      <c r="M20" s="305">
        <v>29.4</v>
      </c>
      <c r="N20" s="305">
        <v>28.19</v>
      </c>
      <c r="O20" s="305">
        <v>29.16</v>
      </c>
      <c r="P20" s="305">
        <v>29.24</v>
      </c>
      <c r="Q20" s="305">
        <v>29.58</v>
      </c>
      <c r="R20" s="305">
        <v>30.21</v>
      </c>
      <c r="S20" s="306"/>
    </row>
    <row r="21" spans="1:19" x14ac:dyDescent="0.3">
      <c r="A21" s="302" t="s">
        <v>1310</v>
      </c>
      <c r="B21" s="302" t="s">
        <v>1328</v>
      </c>
      <c r="C21" s="311" t="s">
        <v>1329</v>
      </c>
      <c r="D21" s="305">
        <v>20.72</v>
      </c>
      <c r="E21" s="305">
        <v>23.74</v>
      </c>
      <c r="F21" s="305">
        <v>25.06</v>
      </c>
      <c r="G21" s="305">
        <v>22.07</v>
      </c>
      <c r="H21" s="305">
        <v>23.63</v>
      </c>
      <c r="I21" s="305">
        <v>24.43</v>
      </c>
      <c r="J21" s="305">
        <v>23.17</v>
      </c>
      <c r="K21" s="305">
        <v>26.42</v>
      </c>
      <c r="L21" s="305">
        <v>25.05</v>
      </c>
      <c r="M21" s="305">
        <v>25.66</v>
      </c>
      <c r="N21" s="305">
        <v>26.27</v>
      </c>
      <c r="O21" s="305">
        <v>27.81</v>
      </c>
      <c r="P21" s="305">
        <v>28.48</v>
      </c>
      <c r="Q21" s="305">
        <v>30.18</v>
      </c>
      <c r="R21" s="305">
        <v>29.57</v>
      </c>
      <c r="S21" s="306"/>
    </row>
    <row r="22" spans="1:19" ht="15.6" x14ac:dyDescent="0.3">
      <c r="A22" s="302" t="s">
        <v>1307</v>
      </c>
      <c r="B22" s="302" t="s">
        <v>1330</v>
      </c>
      <c r="C22" s="310" t="s">
        <v>779</v>
      </c>
      <c r="D22" s="305">
        <v>22.02</v>
      </c>
      <c r="E22" s="305">
        <v>22.94</v>
      </c>
      <c r="F22" s="305">
        <v>24.4</v>
      </c>
      <c r="G22" s="305">
        <v>25.88</v>
      </c>
      <c r="H22" s="305">
        <v>26.37</v>
      </c>
      <c r="I22" s="305">
        <v>26.87</v>
      </c>
      <c r="J22" s="305">
        <v>27.14</v>
      </c>
      <c r="K22" s="305">
        <v>27.49</v>
      </c>
      <c r="L22" s="305">
        <v>28.11</v>
      </c>
      <c r="M22" s="305">
        <v>28.75</v>
      </c>
      <c r="N22" s="305">
        <v>28.75</v>
      </c>
      <c r="O22" s="305">
        <v>29.88</v>
      </c>
      <c r="P22" s="305">
        <v>29.97</v>
      </c>
      <c r="Q22" s="305">
        <v>30.68</v>
      </c>
      <c r="R22" s="305">
        <v>30.9</v>
      </c>
      <c r="S22" s="306"/>
    </row>
    <row r="23" spans="1:19" x14ac:dyDescent="0.3">
      <c r="A23" s="302" t="s">
        <v>1310</v>
      </c>
      <c r="B23" s="302" t="s">
        <v>1331</v>
      </c>
      <c r="C23" s="311" t="s">
        <v>405</v>
      </c>
      <c r="D23" s="305">
        <v>22.96</v>
      </c>
      <c r="E23" s="305">
        <v>25.28</v>
      </c>
      <c r="F23" s="305">
        <v>26.26</v>
      </c>
      <c r="G23" s="305">
        <v>28.17</v>
      </c>
      <c r="H23" s="305">
        <v>28.28</v>
      </c>
      <c r="I23" s="305">
        <v>31.32</v>
      </c>
      <c r="J23" s="305">
        <v>30.05</v>
      </c>
      <c r="K23" s="305">
        <v>30.9</v>
      </c>
      <c r="L23" s="305">
        <v>31.52</v>
      </c>
      <c r="M23" s="305">
        <v>29.76</v>
      </c>
      <c r="N23" s="305">
        <v>30.93</v>
      </c>
      <c r="O23" s="305">
        <v>31.61</v>
      </c>
      <c r="P23" s="305">
        <v>30.74</v>
      </c>
      <c r="Q23" s="305">
        <v>32.21</v>
      </c>
      <c r="R23" s="305">
        <v>32.78</v>
      </c>
      <c r="S23" s="306"/>
    </row>
    <row r="24" spans="1:19" x14ac:dyDescent="0.3">
      <c r="A24" s="302" t="s">
        <v>1310</v>
      </c>
      <c r="B24" s="302" t="s">
        <v>1332</v>
      </c>
      <c r="C24" s="311" t="s">
        <v>1333</v>
      </c>
      <c r="D24" s="305">
        <v>24.02</v>
      </c>
      <c r="E24" s="305">
        <v>25.5</v>
      </c>
      <c r="F24" s="305">
        <v>27.32</v>
      </c>
      <c r="G24" s="305">
        <v>29.32</v>
      </c>
      <c r="H24" s="305">
        <v>29.62</v>
      </c>
      <c r="I24" s="305">
        <v>28.33</v>
      </c>
      <c r="J24" s="305">
        <v>28.69</v>
      </c>
      <c r="K24" s="305">
        <v>29.17</v>
      </c>
      <c r="L24" s="305">
        <v>30.83</v>
      </c>
      <c r="M24" s="305">
        <v>32.47</v>
      </c>
      <c r="N24" s="305">
        <v>32.409999999999997</v>
      </c>
      <c r="O24" s="305">
        <v>33.35</v>
      </c>
      <c r="P24" s="305">
        <v>33.96</v>
      </c>
      <c r="Q24" s="305">
        <v>33.549999999999997</v>
      </c>
      <c r="R24" s="305">
        <v>35.14</v>
      </c>
      <c r="S24" s="306"/>
    </row>
    <row r="25" spans="1:19" x14ac:dyDescent="0.3">
      <c r="A25" s="302" t="s">
        <v>1310</v>
      </c>
      <c r="B25" s="302" t="s">
        <v>1334</v>
      </c>
      <c r="C25" s="311" t="s">
        <v>1335</v>
      </c>
      <c r="D25" s="305">
        <v>20.22</v>
      </c>
      <c r="E25" s="305">
        <v>20.83</v>
      </c>
      <c r="F25" s="305">
        <v>22.92</v>
      </c>
      <c r="G25" s="305">
        <v>23.21</v>
      </c>
      <c r="H25" s="305">
        <v>24.73</v>
      </c>
      <c r="I25" s="305">
        <v>24.44</v>
      </c>
      <c r="J25" s="305">
        <v>26.14</v>
      </c>
      <c r="K25" s="305">
        <v>25.04</v>
      </c>
      <c r="L25" s="305">
        <v>26.56</v>
      </c>
      <c r="M25" s="305">
        <v>27.69</v>
      </c>
      <c r="N25" s="305">
        <v>27.24</v>
      </c>
      <c r="O25" s="305">
        <v>27.95</v>
      </c>
      <c r="P25" s="305">
        <v>29.09</v>
      </c>
      <c r="Q25" s="305">
        <v>30.68</v>
      </c>
      <c r="R25" s="305">
        <v>29.44</v>
      </c>
      <c r="S25" s="306"/>
    </row>
    <row r="26" spans="1:19" x14ac:dyDescent="0.3">
      <c r="A26" s="302" t="s">
        <v>1310</v>
      </c>
      <c r="B26" s="302" t="s">
        <v>1336</v>
      </c>
      <c r="C26" s="311" t="s">
        <v>1337</v>
      </c>
      <c r="D26" s="305">
        <v>22.38</v>
      </c>
      <c r="E26" s="305">
        <v>21.41</v>
      </c>
      <c r="F26" s="305">
        <v>22.8</v>
      </c>
      <c r="G26" s="305">
        <v>24.86</v>
      </c>
      <c r="H26" s="305">
        <v>24.91</v>
      </c>
      <c r="I26" s="305">
        <v>25.5</v>
      </c>
      <c r="J26" s="305">
        <v>25.19</v>
      </c>
      <c r="K26" s="305">
        <v>26.16</v>
      </c>
      <c r="L26" s="305">
        <v>25.7</v>
      </c>
      <c r="M26" s="305">
        <v>27.71</v>
      </c>
      <c r="N26" s="305">
        <v>26.9</v>
      </c>
      <c r="O26" s="305">
        <v>28.68</v>
      </c>
      <c r="P26" s="305">
        <v>28.87</v>
      </c>
      <c r="Q26" s="305">
        <v>29.04</v>
      </c>
      <c r="R26" s="305">
        <v>29.39</v>
      </c>
      <c r="S26" s="306"/>
    </row>
    <row r="27" spans="1:19" x14ac:dyDescent="0.3">
      <c r="A27" s="302" t="s">
        <v>1310</v>
      </c>
      <c r="B27" s="302" t="s">
        <v>1338</v>
      </c>
      <c r="C27" s="311" t="s">
        <v>1339</v>
      </c>
      <c r="D27" s="305">
        <v>19.7</v>
      </c>
      <c r="E27" s="305">
        <v>20.3</v>
      </c>
      <c r="F27" s="305">
        <v>21.36</v>
      </c>
      <c r="G27" s="305">
        <v>22.28</v>
      </c>
      <c r="H27" s="305">
        <v>22.86</v>
      </c>
      <c r="I27" s="305">
        <v>22.54</v>
      </c>
      <c r="J27" s="305">
        <v>23.69</v>
      </c>
      <c r="K27" s="305">
        <v>23.92</v>
      </c>
      <c r="L27" s="305">
        <v>23.59</v>
      </c>
      <c r="M27" s="305">
        <v>24.68</v>
      </c>
      <c r="N27" s="305">
        <v>24.13</v>
      </c>
      <c r="O27" s="305">
        <v>25.77</v>
      </c>
      <c r="P27" s="305">
        <v>25.75</v>
      </c>
      <c r="Q27" s="305">
        <v>26.28</v>
      </c>
      <c r="R27" s="305">
        <v>25.38</v>
      </c>
      <c r="S27" s="306"/>
    </row>
    <row r="28" spans="1:19" ht="15.6" x14ac:dyDescent="0.3">
      <c r="A28" s="302" t="s">
        <v>1307</v>
      </c>
      <c r="B28" s="302" t="s">
        <v>1340</v>
      </c>
      <c r="C28" s="310" t="s">
        <v>797</v>
      </c>
      <c r="D28" s="305">
        <v>22.58</v>
      </c>
      <c r="E28" s="305">
        <v>22.95</v>
      </c>
      <c r="F28" s="305">
        <v>24.02</v>
      </c>
      <c r="G28" s="305">
        <v>24.47</v>
      </c>
      <c r="H28" s="305">
        <v>25.33</v>
      </c>
      <c r="I28" s="305">
        <v>24.39</v>
      </c>
      <c r="J28" s="305">
        <v>25.04</v>
      </c>
      <c r="K28" s="305">
        <v>24.95</v>
      </c>
      <c r="L28" s="305">
        <v>26.21</v>
      </c>
      <c r="M28" s="305">
        <v>26.57</v>
      </c>
      <c r="N28" s="305">
        <v>26.35</v>
      </c>
      <c r="O28" s="305">
        <v>28.23</v>
      </c>
      <c r="P28" s="305">
        <v>30.3</v>
      </c>
      <c r="Q28" s="305">
        <v>30.74</v>
      </c>
      <c r="R28" s="305">
        <v>30.98</v>
      </c>
      <c r="S28" s="306"/>
    </row>
    <row r="29" spans="1:19" x14ac:dyDescent="0.3">
      <c r="A29" s="302" t="s">
        <v>1310</v>
      </c>
      <c r="B29" s="302" t="s">
        <v>1341</v>
      </c>
      <c r="C29" s="311" t="s">
        <v>119</v>
      </c>
      <c r="D29" s="305">
        <v>17.739999999999998</v>
      </c>
      <c r="E29" s="305">
        <v>18.88</v>
      </c>
      <c r="F29" s="305">
        <v>20.51</v>
      </c>
      <c r="G29" s="305">
        <v>18.829999999999998</v>
      </c>
      <c r="H29" s="305">
        <v>20.37</v>
      </c>
      <c r="I29" s="305">
        <v>22.07</v>
      </c>
      <c r="J29" s="305">
        <v>22.22</v>
      </c>
      <c r="K29" s="305">
        <v>22.35</v>
      </c>
      <c r="L29" s="305">
        <v>21.65</v>
      </c>
      <c r="M29" s="305">
        <v>22.26</v>
      </c>
      <c r="N29" s="305">
        <v>22.16</v>
      </c>
      <c r="O29" s="305">
        <v>25.38</v>
      </c>
      <c r="P29" s="305">
        <v>26.25</v>
      </c>
      <c r="Q29" s="305">
        <v>28.82</v>
      </c>
      <c r="R29" s="305">
        <v>26.81</v>
      </c>
      <c r="S29" s="306"/>
    </row>
    <row r="30" spans="1:19" x14ac:dyDescent="0.3">
      <c r="A30" s="302" t="s">
        <v>1310</v>
      </c>
      <c r="B30" s="302" t="s">
        <v>1342</v>
      </c>
      <c r="C30" s="311" t="s">
        <v>121</v>
      </c>
      <c r="D30" s="305">
        <v>21.71</v>
      </c>
      <c r="E30" s="305">
        <v>22.18</v>
      </c>
      <c r="F30" s="305">
        <v>21.82</v>
      </c>
      <c r="G30" s="305">
        <v>22.14</v>
      </c>
      <c r="H30" s="305">
        <v>21.71</v>
      </c>
      <c r="I30" s="305">
        <v>19.649999999999999</v>
      </c>
      <c r="J30" s="305">
        <v>23.51</v>
      </c>
      <c r="K30" s="305">
        <v>22.38</v>
      </c>
      <c r="L30" s="305">
        <v>21.39</v>
      </c>
      <c r="M30" s="305">
        <v>23.85</v>
      </c>
      <c r="N30" s="305">
        <v>23.32</v>
      </c>
      <c r="O30" s="305">
        <v>24.36</v>
      </c>
      <c r="P30" s="305">
        <v>27.37</v>
      </c>
      <c r="Q30" s="305">
        <v>28.34</v>
      </c>
      <c r="R30" s="305">
        <v>28.29</v>
      </c>
      <c r="S30" s="306"/>
    </row>
    <row r="31" spans="1:19" x14ac:dyDescent="0.3">
      <c r="A31" s="302" t="s">
        <v>1310</v>
      </c>
      <c r="B31" s="302" t="s">
        <v>1343</v>
      </c>
      <c r="C31" s="311" t="s">
        <v>1344</v>
      </c>
      <c r="D31" s="305">
        <v>24.28</v>
      </c>
      <c r="E31" s="305">
        <v>23.7</v>
      </c>
      <c r="F31" s="305">
        <v>24.25</v>
      </c>
      <c r="G31" s="305">
        <v>27.41</v>
      </c>
      <c r="H31" s="305">
        <v>24.73</v>
      </c>
      <c r="I31" s="305">
        <v>22.86</v>
      </c>
      <c r="J31" s="305">
        <v>24.98</v>
      </c>
      <c r="K31" s="305">
        <v>23.24</v>
      </c>
      <c r="L31" s="305">
        <v>26.27</v>
      </c>
      <c r="M31" s="305">
        <v>27.11</v>
      </c>
      <c r="N31" s="305">
        <v>26.86</v>
      </c>
      <c r="O31" s="305">
        <v>27.57</v>
      </c>
      <c r="P31" s="305">
        <v>31.1</v>
      </c>
      <c r="Q31" s="305">
        <v>28.91</v>
      </c>
      <c r="R31" s="305">
        <v>29.93</v>
      </c>
      <c r="S31" s="306"/>
    </row>
    <row r="32" spans="1:19" x14ac:dyDescent="0.3">
      <c r="A32" s="302" t="s">
        <v>1310</v>
      </c>
      <c r="B32" s="302" t="s">
        <v>1345</v>
      </c>
      <c r="C32" s="311" t="s">
        <v>1346</v>
      </c>
      <c r="D32" s="305">
        <v>22.53</v>
      </c>
      <c r="E32" s="305">
        <v>22.42</v>
      </c>
      <c r="F32" s="305">
        <v>23.6</v>
      </c>
      <c r="G32" s="305">
        <v>23.87</v>
      </c>
      <c r="H32" s="305">
        <v>25.74</v>
      </c>
      <c r="I32" s="305">
        <v>25.76</v>
      </c>
      <c r="J32" s="305">
        <v>25.39</v>
      </c>
      <c r="K32" s="305">
        <v>25.5</v>
      </c>
      <c r="L32" s="305">
        <v>27.95</v>
      </c>
      <c r="M32" s="305">
        <v>26.93</v>
      </c>
      <c r="N32" s="305">
        <v>27.68</v>
      </c>
      <c r="O32" s="305">
        <v>28.98</v>
      </c>
      <c r="P32" s="305">
        <v>31.62</v>
      </c>
      <c r="Q32" s="305">
        <v>32.44</v>
      </c>
      <c r="R32" s="305">
        <v>33.119999999999997</v>
      </c>
      <c r="S32" s="306"/>
    </row>
    <row r="33" spans="1:19" x14ac:dyDescent="0.3">
      <c r="A33" s="302" t="s">
        <v>1310</v>
      </c>
      <c r="B33" s="302" t="s">
        <v>1347</v>
      </c>
      <c r="C33" s="311" t="s">
        <v>1348</v>
      </c>
      <c r="D33" s="305">
        <v>24.97</v>
      </c>
      <c r="E33" s="305">
        <v>26.8</v>
      </c>
      <c r="F33" s="305">
        <v>28.84</v>
      </c>
      <c r="G33" s="305">
        <v>29.32</v>
      </c>
      <c r="H33" s="305">
        <v>29.08</v>
      </c>
      <c r="I33" s="305">
        <v>27.98</v>
      </c>
      <c r="J33" s="305">
        <v>28.08</v>
      </c>
      <c r="K33" s="305">
        <v>28.42</v>
      </c>
      <c r="L33" s="305">
        <v>29.6</v>
      </c>
      <c r="M33" s="305">
        <v>30.89</v>
      </c>
      <c r="N33" s="305">
        <v>29.24</v>
      </c>
      <c r="O33" s="305">
        <v>32.020000000000003</v>
      </c>
      <c r="P33" s="305">
        <v>33.29</v>
      </c>
      <c r="Q33" s="305">
        <v>33.22</v>
      </c>
      <c r="R33" s="305">
        <v>33.43</v>
      </c>
      <c r="S33" s="306"/>
    </row>
    <row r="34" spans="1:19" x14ac:dyDescent="0.3">
      <c r="A34" s="302" t="s">
        <v>1310</v>
      </c>
      <c r="B34" s="302" t="s">
        <v>1349</v>
      </c>
      <c r="C34" s="311" t="s">
        <v>1350</v>
      </c>
      <c r="D34" s="305">
        <v>21.77</v>
      </c>
      <c r="E34" s="305">
        <v>21.42</v>
      </c>
      <c r="F34" s="305">
        <v>22.15</v>
      </c>
      <c r="G34" s="305">
        <v>22.56</v>
      </c>
      <c r="H34" s="305">
        <v>25.91</v>
      </c>
      <c r="I34" s="305">
        <v>23.02</v>
      </c>
      <c r="J34" s="305">
        <v>23.18</v>
      </c>
      <c r="K34" s="305">
        <v>24.11</v>
      </c>
      <c r="L34" s="305">
        <v>24.07</v>
      </c>
      <c r="M34" s="305">
        <v>24.22</v>
      </c>
      <c r="N34" s="305">
        <v>23.78</v>
      </c>
      <c r="O34" s="305">
        <v>26.34</v>
      </c>
      <c r="P34" s="305">
        <v>27.27</v>
      </c>
      <c r="Q34" s="305">
        <v>28.11</v>
      </c>
      <c r="R34" s="305">
        <v>28.61</v>
      </c>
      <c r="S34" s="306"/>
    </row>
    <row r="35" spans="1:19" ht="15.6" x14ac:dyDescent="0.3">
      <c r="A35" s="302" t="s">
        <v>1307</v>
      </c>
      <c r="B35" s="302" t="s">
        <v>1351</v>
      </c>
      <c r="C35" s="310" t="s">
        <v>1352</v>
      </c>
      <c r="D35" s="305">
        <v>26.99</v>
      </c>
      <c r="E35" s="305">
        <v>28.79</v>
      </c>
      <c r="F35" s="305">
        <v>30.3</v>
      </c>
      <c r="G35" s="305">
        <v>31.51</v>
      </c>
      <c r="H35" s="305">
        <v>31.49</v>
      </c>
      <c r="I35" s="305">
        <v>31.21</v>
      </c>
      <c r="J35" s="305">
        <v>31.59</v>
      </c>
      <c r="K35" s="305">
        <v>32.729999999999997</v>
      </c>
      <c r="L35" s="305">
        <v>33.43</v>
      </c>
      <c r="M35" s="305">
        <v>33.51</v>
      </c>
      <c r="N35" s="305">
        <v>32.67</v>
      </c>
      <c r="O35" s="305">
        <v>32.58</v>
      </c>
      <c r="P35" s="305">
        <v>34.53</v>
      </c>
      <c r="Q35" s="305">
        <v>36.19</v>
      </c>
      <c r="R35" s="305">
        <v>37.630000000000003</v>
      </c>
      <c r="S35" s="306"/>
    </row>
    <row r="36" spans="1:19" x14ac:dyDescent="0.3">
      <c r="A36" s="302" t="s">
        <v>1310</v>
      </c>
      <c r="B36" s="302" t="s">
        <v>1353</v>
      </c>
      <c r="C36" s="311" t="s">
        <v>671</v>
      </c>
      <c r="D36" s="305">
        <v>25.44</v>
      </c>
      <c r="E36" s="305">
        <v>24.85</v>
      </c>
      <c r="F36" s="305">
        <v>26.31</v>
      </c>
      <c r="G36" s="305">
        <v>28.86</v>
      </c>
      <c r="H36" s="305">
        <v>28.27</v>
      </c>
      <c r="I36" s="305">
        <v>27.58</v>
      </c>
      <c r="J36" s="305">
        <v>27.45</v>
      </c>
      <c r="K36" s="305">
        <v>27.2</v>
      </c>
      <c r="L36" s="305">
        <v>28.82</v>
      </c>
      <c r="M36" s="305">
        <v>27.68</v>
      </c>
      <c r="N36" s="305">
        <v>28.6</v>
      </c>
      <c r="O36" s="305">
        <v>31.13</v>
      </c>
      <c r="P36" s="305">
        <v>28.63</v>
      </c>
      <c r="Q36" s="305">
        <v>32.909999999999997</v>
      </c>
      <c r="R36" s="305">
        <v>32.99</v>
      </c>
      <c r="S36" s="306"/>
    </row>
    <row r="37" spans="1:19" x14ac:dyDescent="0.3">
      <c r="A37" s="302" t="s">
        <v>1310</v>
      </c>
      <c r="B37" s="302" t="s">
        <v>1354</v>
      </c>
      <c r="C37" s="311" t="s">
        <v>195</v>
      </c>
      <c r="D37" s="305">
        <v>30.03</v>
      </c>
      <c r="E37" s="305">
        <v>32.619999999999997</v>
      </c>
      <c r="F37" s="305">
        <v>34.299999999999997</v>
      </c>
      <c r="G37" s="305">
        <v>34.26</v>
      </c>
      <c r="H37" s="305">
        <v>33.9</v>
      </c>
      <c r="I37" s="305">
        <v>33</v>
      </c>
      <c r="J37" s="305">
        <v>33.54</v>
      </c>
      <c r="K37" s="305">
        <v>35.549999999999997</v>
      </c>
      <c r="L37" s="305">
        <v>37.090000000000003</v>
      </c>
      <c r="M37" s="305">
        <v>37.11</v>
      </c>
      <c r="N37" s="305">
        <v>37.31</v>
      </c>
      <c r="O37" s="305">
        <v>36.909999999999997</v>
      </c>
      <c r="P37" s="305">
        <v>39.71</v>
      </c>
      <c r="Q37" s="305">
        <v>40.200000000000003</v>
      </c>
      <c r="R37" s="305">
        <v>43.6</v>
      </c>
      <c r="S37" s="306"/>
    </row>
    <row r="38" spans="1:19" x14ac:dyDescent="0.3">
      <c r="A38" s="302" t="s">
        <v>1310</v>
      </c>
      <c r="B38" s="303" t="s">
        <v>1355</v>
      </c>
      <c r="C38" s="311" t="s">
        <v>1176</v>
      </c>
      <c r="D38" s="305">
        <v>24.8</v>
      </c>
      <c r="E38" s="305">
        <v>27.71</v>
      </c>
      <c r="F38" s="305">
        <v>29</v>
      </c>
      <c r="G38" s="305">
        <v>30.4</v>
      </c>
      <c r="H38" s="305">
        <v>31.21</v>
      </c>
      <c r="I38" s="305">
        <v>31.84</v>
      </c>
      <c r="J38" s="305">
        <v>32.49</v>
      </c>
      <c r="K38" s="305">
        <v>34.01</v>
      </c>
      <c r="L38" s="305">
        <v>32.69</v>
      </c>
      <c r="M38" s="305">
        <v>34.07</v>
      </c>
      <c r="N38" s="305">
        <v>30.45</v>
      </c>
      <c r="O38" s="305">
        <v>28.79</v>
      </c>
      <c r="P38" s="305">
        <v>33.32</v>
      </c>
      <c r="Q38" s="305">
        <v>33.93</v>
      </c>
      <c r="R38" s="305">
        <v>34.26</v>
      </c>
      <c r="S38" s="306"/>
    </row>
    <row r="39" spans="1:19" ht="15.6" x14ac:dyDescent="0.3">
      <c r="A39" s="302" t="s">
        <v>1307</v>
      </c>
      <c r="B39" s="302" t="s">
        <v>1356</v>
      </c>
      <c r="C39" s="310" t="s">
        <v>778</v>
      </c>
      <c r="D39" s="305">
        <v>23.07</v>
      </c>
      <c r="E39" s="305">
        <v>23.57</v>
      </c>
      <c r="F39" s="305">
        <v>25.27</v>
      </c>
      <c r="G39" s="305">
        <v>26.05</v>
      </c>
      <c r="H39" s="305">
        <v>26.51</v>
      </c>
      <c r="I39" s="305">
        <v>28.26</v>
      </c>
      <c r="J39" s="305">
        <v>28.62</v>
      </c>
      <c r="K39" s="305">
        <v>28.79</v>
      </c>
      <c r="L39" s="305">
        <v>27.66</v>
      </c>
      <c r="M39" s="305">
        <v>28.81</v>
      </c>
      <c r="N39" s="305">
        <v>28.8</v>
      </c>
      <c r="O39" s="305">
        <v>29.92</v>
      </c>
      <c r="P39" s="305">
        <v>30.18</v>
      </c>
      <c r="Q39" s="305">
        <v>31.57</v>
      </c>
      <c r="R39" s="305">
        <v>32.15</v>
      </c>
      <c r="S39" s="306"/>
    </row>
    <row r="40" spans="1:19" x14ac:dyDescent="0.3">
      <c r="A40" s="302" t="s">
        <v>1310</v>
      </c>
      <c r="B40" s="302" t="s">
        <v>1357</v>
      </c>
      <c r="C40" s="311" t="s">
        <v>1358</v>
      </c>
      <c r="D40" s="305">
        <v>24.62</v>
      </c>
      <c r="E40" s="305">
        <v>26.47</v>
      </c>
      <c r="F40" s="305">
        <v>26.27</v>
      </c>
      <c r="G40" s="305">
        <v>26.6</v>
      </c>
      <c r="H40" s="305">
        <v>28.07</v>
      </c>
      <c r="I40" s="305">
        <v>28.82</v>
      </c>
      <c r="J40" s="305">
        <v>29.75</v>
      </c>
      <c r="K40" s="305">
        <v>29.32</v>
      </c>
      <c r="L40" s="305">
        <v>26.78</v>
      </c>
      <c r="M40" s="305">
        <v>30.63</v>
      </c>
      <c r="N40" s="305">
        <v>30.15</v>
      </c>
      <c r="O40" s="305">
        <v>31.36</v>
      </c>
      <c r="P40" s="305">
        <v>29.93</v>
      </c>
      <c r="Q40" s="305">
        <v>32.5</v>
      </c>
      <c r="R40" s="305">
        <v>34.18</v>
      </c>
      <c r="S40" s="306"/>
    </row>
    <row r="41" spans="1:19" x14ac:dyDescent="0.3">
      <c r="A41" s="302" t="s">
        <v>1310</v>
      </c>
      <c r="B41" s="302" t="s">
        <v>1359</v>
      </c>
      <c r="C41" s="311" t="s">
        <v>394</v>
      </c>
      <c r="D41" s="305">
        <v>24.31</v>
      </c>
      <c r="E41" s="305">
        <v>24.36</v>
      </c>
      <c r="F41" s="305">
        <v>26.24</v>
      </c>
      <c r="G41" s="305">
        <v>27.2</v>
      </c>
      <c r="H41" s="305">
        <v>27.34</v>
      </c>
      <c r="I41" s="305">
        <v>29.46</v>
      </c>
      <c r="J41" s="305">
        <v>30.12</v>
      </c>
      <c r="K41" s="305">
        <v>30.76</v>
      </c>
      <c r="L41" s="305">
        <v>30.07</v>
      </c>
      <c r="M41" s="305">
        <v>30.03</v>
      </c>
      <c r="N41" s="305">
        <v>29.32</v>
      </c>
      <c r="O41" s="305">
        <v>30.54</v>
      </c>
      <c r="P41" s="305">
        <v>31.32</v>
      </c>
      <c r="Q41" s="305">
        <v>31.7</v>
      </c>
      <c r="R41" s="305">
        <v>31.93</v>
      </c>
      <c r="S41" s="306"/>
    </row>
    <row r="42" spans="1:19" x14ac:dyDescent="0.3">
      <c r="A42" s="302" t="s">
        <v>1310</v>
      </c>
      <c r="B42" s="302" t="s">
        <v>1360</v>
      </c>
      <c r="C42" s="311" t="s">
        <v>539</v>
      </c>
      <c r="D42" s="305">
        <v>18.23</v>
      </c>
      <c r="E42" s="305">
        <v>18.88</v>
      </c>
      <c r="F42" s="305">
        <v>21.42</v>
      </c>
      <c r="G42" s="305">
        <v>21.86</v>
      </c>
      <c r="H42" s="305">
        <v>22.89</v>
      </c>
      <c r="I42" s="305">
        <v>26.71</v>
      </c>
      <c r="J42" s="305">
        <v>25.74</v>
      </c>
      <c r="K42" s="305">
        <v>24.6</v>
      </c>
      <c r="L42" s="305">
        <v>23.66</v>
      </c>
      <c r="M42" s="305">
        <v>24.71</v>
      </c>
      <c r="N42" s="305">
        <v>27.64</v>
      </c>
      <c r="O42" s="305">
        <v>27.79</v>
      </c>
      <c r="P42" s="305">
        <v>28.16</v>
      </c>
      <c r="Q42" s="305">
        <v>30.99</v>
      </c>
      <c r="R42" s="305">
        <v>31.52</v>
      </c>
      <c r="S42" s="306"/>
    </row>
    <row r="43" spans="1:19" x14ac:dyDescent="0.3">
      <c r="A43" s="302" t="s">
        <v>1310</v>
      </c>
      <c r="B43" s="302" t="s">
        <v>1361</v>
      </c>
      <c r="C43" s="311" t="s">
        <v>713</v>
      </c>
      <c r="D43" s="305">
        <v>22.58</v>
      </c>
      <c r="E43" s="305">
        <v>21.76</v>
      </c>
      <c r="F43" s="305">
        <v>24.83</v>
      </c>
      <c r="G43" s="305">
        <v>26.38</v>
      </c>
      <c r="H43" s="305">
        <v>25.13</v>
      </c>
      <c r="I43" s="305">
        <v>25.69</v>
      </c>
      <c r="J43" s="305">
        <v>25.69</v>
      </c>
      <c r="K43" s="305">
        <v>26.97</v>
      </c>
      <c r="L43" s="305">
        <v>27.38</v>
      </c>
      <c r="M43" s="305">
        <v>26.3</v>
      </c>
      <c r="N43" s="305">
        <v>26.04</v>
      </c>
      <c r="O43" s="305">
        <v>27.63</v>
      </c>
      <c r="P43" s="305">
        <v>29.61</v>
      </c>
      <c r="Q43" s="305">
        <v>29.96</v>
      </c>
      <c r="R43" s="305">
        <v>29.4</v>
      </c>
      <c r="S43" s="306"/>
    </row>
    <row r="44" spans="1:19" ht="18" x14ac:dyDescent="0.3">
      <c r="A44" s="302" t="s">
        <v>1305</v>
      </c>
      <c r="B44" s="302" t="s">
        <v>1362</v>
      </c>
      <c r="C44" s="312" t="s">
        <v>1084</v>
      </c>
      <c r="D44" s="305">
        <v>21.97</v>
      </c>
      <c r="E44" s="305">
        <v>22.67</v>
      </c>
      <c r="F44" s="305">
        <v>23.98</v>
      </c>
      <c r="G44" s="305">
        <v>25.28</v>
      </c>
      <c r="H44" s="305">
        <v>26</v>
      </c>
      <c r="I44" s="305">
        <v>25.57</v>
      </c>
      <c r="J44" s="305">
        <v>25.77</v>
      </c>
      <c r="K44" s="305">
        <v>25.9</v>
      </c>
      <c r="L44" s="305">
        <v>26.41</v>
      </c>
      <c r="M44" s="305">
        <v>26.98</v>
      </c>
      <c r="N44" s="305">
        <v>27.07</v>
      </c>
      <c r="O44" s="305">
        <v>28.04</v>
      </c>
      <c r="P44" s="305">
        <v>28.28</v>
      </c>
      <c r="Q44" s="305">
        <v>29.43</v>
      </c>
      <c r="R44" s="305">
        <v>29.26</v>
      </c>
      <c r="S44" s="306"/>
    </row>
    <row r="45" spans="1:19" ht="15.6" x14ac:dyDescent="0.3">
      <c r="A45" s="302" t="s">
        <v>1307</v>
      </c>
      <c r="B45" s="302" t="s">
        <v>1363</v>
      </c>
      <c r="C45" s="310" t="s">
        <v>1364</v>
      </c>
      <c r="D45" s="305">
        <v>22.41</v>
      </c>
      <c r="E45" s="305">
        <v>23.55</v>
      </c>
      <c r="F45" s="305">
        <v>25.79</v>
      </c>
      <c r="G45" s="305">
        <v>26.5</v>
      </c>
      <c r="H45" s="305">
        <v>28.7</v>
      </c>
      <c r="I45" s="305">
        <v>27.4</v>
      </c>
      <c r="J45" s="305">
        <v>26.92</v>
      </c>
      <c r="K45" s="305">
        <v>25.3</v>
      </c>
      <c r="L45" s="305">
        <v>27.05</v>
      </c>
      <c r="M45" s="305">
        <v>27.68</v>
      </c>
      <c r="N45" s="305">
        <v>28.42</v>
      </c>
      <c r="O45" s="305">
        <v>29.64</v>
      </c>
      <c r="P45" s="305">
        <v>29.28</v>
      </c>
      <c r="Q45" s="305">
        <v>29.61</v>
      </c>
      <c r="R45" s="305">
        <v>29.52</v>
      </c>
      <c r="S45" s="306"/>
    </row>
    <row r="46" spans="1:19" x14ac:dyDescent="0.3">
      <c r="A46" s="302" t="s">
        <v>1310</v>
      </c>
      <c r="B46" s="302" t="s">
        <v>1365</v>
      </c>
      <c r="C46" s="311" t="s">
        <v>1266</v>
      </c>
      <c r="D46" s="305">
        <v>20.48</v>
      </c>
      <c r="E46" s="305">
        <v>22.55</v>
      </c>
      <c r="F46" s="305">
        <v>24.83</v>
      </c>
      <c r="G46" s="305">
        <v>26.52</v>
      </c>
      <c r="H46" s="305">
        <v>30.38</v>
      </c>
      <c r="I46" s="305">
        <v>29.98</v>
      </c>
      <c r="J46" s="305">
        <v>28.54</v>
      </c>
      <c r="K46" s="305">
        <v>25.8</v>
      </c>
      <c r="L46" s="305">
        <v>25.8</v>
      </c>
      <c r="M46" s="305">
        <v>26.62</v>
      </c>
      <c r="N46" s="305">
        <v>28.86</v>
      </c>
      <c r="O46" s="305">
        <v>30.25</v>
      </c>
      <c r="P46" s="305">
        <v>29.47</v>
      </c>
      <c r="Q46" s="305">
        <v>29.48</v>
      </c>
      <c r="R46" s="305">
        <v>29.24</v>
      </c>
      <c r="S46" s="306"/>
    </row>
    <row r="47" spans="1:19" x14ac:dyDescent="0.3">
      <c r="A47" s="302" t="s">
        <v>1310</v>
      </c>
      <c r="B47" s="302" t="s">
        <v>1366</v>
      </c>
      <c r="C47" s="311" t="s">
        <v>263</v>
      </c>
      <c r="D47" s="305">
        <v>25</v>
      </c>
      <c r="E47" s="305">
        <v>25.8</v>
      </c>
      <c r="F47" s="305">
        <v>27.24</v>
      </c>
      <c r="G47" s="305">
        <v>27.27</v>
      </c>
      <c r="H47" s="305">
        <v>28.7</v>
      </c>
      <c r="I47" s="305">
        <v>27.04</v>
      </c>
      <c r="J47" s="305">
        <v>26.3</v>
      </c>
      <c r="K47" s="305">
        <v>25.51</v>
      </c>
      <c r="L47" s="305">
        <v>28.63</v>
      </c>
      <c r="M47" s="305">
        <v>28.37</v>
      </c>
      <c r="N47" s="305">
        <v>29.72</v>
      </c>
      <c r="O47" s="305">
        <v>30.68</v>
      </c>
      <c r="P47" s="305">
        <v>29.78</v>
      </c>
      <c r="Q47" s="305">
        <v>29.48</v>
      </c>
      <c r="R47" s="305">
        <v>30.62</v>
      </c>
      <c r="S47" s="306"/>
    </row>
    <row r="48" spans="1:19" x14ac:dyDescent="0.3">
      <c r="A48" s="302" t="s">
        <v>1310</v>
      </c>
      <c r="B48" s="302" t="s">
        <v>1367</v>
      </c>
      <c r="C48" s="311" t="s">
        <v>1368</v>
      </c>
      <c r="D48" s="305">
        <v>22.07</v>
      </c>
      <c r="E48" s="305">
        <v>22.64</v>
      </c>
      <c r="F48" s="305">
        <v>25.41</v>
      </c>
      <c r="G48" s="305">
        <v>25.85</v>
      </c>
      <c r="H48" s="305">
        <v>27.35</v>
      </c>
      <c r="I48" s="305">
        <v>25.55</v>
      </c>
      <c r="J48" s="305">
        <v>26.13</v>
      </c>
      <c r="K48" s="305">
        <v>24.7</v>
      </c>
      <c r="L48" s="305">
        <v>26.85</v>
      </c>
      <c r="M48" s="305">
        <v>28.03</v>
      </c>
      <c r="N48" s="305">
        <v>27</v>
      </c>
      <c r="O48" s="305">
        <v>28.28</v>
      </c>
      <c r="P48" s="305">
        <v>28.7</v>
      </c>
      <c r="Q48" s="305">
        <v>29.85</v>
      </c>
      <c r="R48" s="305">
        <v>28.76</v>
      </c>
      <c r="S48" s="306"/>
    </row>
    <row r="49" spans="1:19" ht="15.6" x14ac:dyDescent="0.3">
      <c r="A49" s="302" t="s">
        <v>1307</v>
      </c>
      <c r="B49" s="302" t="s">
        <v>1369</v>
      </c>
      <c r="C49" s="310" t="s">
        <v>806</v>
      </c>
      <c r="D49" s="305">
        <v>24.83</v>
      </c>
      <c r="E49" s="305">
        <v>24.13</v>
      </c>
      <c r="F49" s="305">
        <v>24.8</v>
      </c>
      <c r="G49" s="305">
        <v>25.84</v>
      </c>
      <c r="H49" s="305">
        <v>26.69</v>
      </c>
      <c r="I49" s="305">
        <v>25.17</v>
      </c>
      <c r="J49" s="305">
        <v>25.2</v>
      </c>
      <c r="K49" s="305">
        <v>26.27</v>
      </c>
      <c r="L49" s="305">
        <v>26.04</v>
      </c>
      <c r="M49" s="305">
        <v>26.63</v>
      </c>
      <c r="N49" s="305">
        <v>26.29</v>
      </c>
      <c r="O49" s="305">
        <v>26.91</v>
      </c>
      <c r="P49" s="305">
        <v>28.34</v>
      </c>
      <c r="Q49" s="305">
        <v>29.21</v>
      </c>
      <c r="R49" s="305">
        <v>29.23</v>
      </c>
      <c r="S49" s="306"/>
    </row>
    <row r="50" spans="1:19" x14ac:dyDescent="0.3">
      <c r="A50" s="302" t="s">
        <v>1310</v>
      </c>
      <c r="B50" s="302" t="s">
        <v>1370</v>
      </c>
      <c r="C50" s="311" t="s">
        <v>733</v>
      </c>
      <c r="D50" s="305">
        <v>28.76</v>
      </c>
      <c r="E50" s="305">
        <v>30.22</v>
      </c>
      <c r="F50" s="305">
        <v>30.61</v>
      </c>
      <c r="G50" s="305">
        <v>31.55</v>
      </c>
      <c r="H50" s="305">
        <v>32.04</v>
      </c>
      <c r="I50" s="305">
        <v>30.6</v>
      </c>
      <c r="J50" s="305">
        <v>29.71</v>
      </c>
      <c r="K50" s="305">
        <v>29.52</v>
      </c>
      <c r="L50" s="305">
        <v>31.3</v>
      </c>
      <c r="M50" s="305">
        <v>32.79</v>
      </c>
      <c r="N50" s="305">
        <v>32.49</v>
      </c>
      <c r="O50" s="305">
        <v>33.840000000000003</v>
      </c>
      <c r="P50" s="305">
        <v>35.130000000000003</v>
      </c>
      <c r="Q50" s="305">
        <v>34.159999999999997</v>
      </c>
      <c r="R50" s="305">
        <v>35.1</v>
      </c>
      <c r="S50" s="306"/>
    </row>
    <row r="51" spans="1:19" x14ac:dyDescent="0.3">
      <c r="A51" s="302" t="s">
        <v>1310</v>
      </c>
      <c r="B51" s="302" t="s">
        <v>1371</v>
      </c>
      <c r="C51" s="311" t="s">
        <v>1372</v>
      </c>
      <c r="D51" s="305">
        <v>23.29</v>
      </c>
      <c r="E51" s="305">
        <v>21.95</v>
      </c>
      <c r="F51" s="305">
        <v>22.76</v>
      </c>
      <c r="G51" s="305">
        <v>23.83</v>
      </c>
      <c r="H51" s="305">
        <v>24.79</v>
      </c>
      <c r="I51" s="305">
        <v>23.3</v>
      </c>
      <c r="J51" s="305">
        <v>23.55</v>
      </c>
      <c r="K51" s="305">
        <v>24.98</v>
      </c>
      <c r="L51" s="305">
        <v>24.13</v>
      </c>
      <c r="M51" s="305">
        <v>24.51</v>
      </c>
      <c r="N51" s="305">
        <v>24.16</v>
      </c>
      <c r="O51" s="305">
        <v>24.66</v>
      </c>
      <c r="P51" s="305">
        <v>26.13</v>
      </c>
      <c r="Q51" s="305">
        <v>27.51</v>
      </c>
      <c r="R51" s="305">
        <v>27.21</v>
      </c>
      <c r="S51" s="306"/>
    </row>
    <row r="52" spans="1:19" ht="15.6" x14ac:dyDescent="0.3">
      <c r="A52" s="302" t="s">
        <v>1307</v>
      </c>
      <c r="B52" s="302" t="s">
        <v>1373</v>
      </c>
      <c r="C52" s="310" t="s">
        <v>777</v>
      </c>
      <c r="D52" s="305">
        <v>20.22</v>
      </c>
      <c r="E52" s="305">
        <v>20.55</v>
      </c>
      <c r="F52" s="305">
        <v>22.04</v>
      </c>
      <c r="G52" s="305">
        <v>23.62</v>
      </c>
      <c r="H52" s="305">
        <v>23.92</v>
      </c>
      <c r="I52" s="305">
        <v>24.14</v>
      </c>
      <c r="J52" s="305">
        <v>24.95</v>
      </c>
      <c r="K52" s="305">
        <v>24.64</v>
      </c>
      <c r="L52" s="305">
        <v>25.53</v>
      </c>
      <c r="M52" s="305">
        <v>26.88</v>
      </c>
      <c r="N52" s="305">
        <v>25.69</v>
      </c>
      <c r="O52" s="305">
        <v>26.8</v>
      </c>
      <c r="P52" s="305">
        <v>27.13</v>
      </c>
      <c r="Q52" s="305">
        <v>28.47</v>
      </c>
      <c r="R52" s="305">
        <v>28.3</v>
      </c>
      <c r="S52" s="306"/>
    </row>
    <row r="53" spans="1:19" x14ac:dyDescent="0.3">
      <c r="A53" s="302" t="s">
        <v>1310</v>
      </c>
      <c r="B53" s="302" t="s">
        <v>1374</v>
      </c>
      <c r="C53" s="311" t="s">
        <v>1375</v>
      </c>
      <c r="D53" s="305">
        <v>19.16</v>
      </c>
      <c r="E53" s="305">
        <v>19.45</v>
      </c>
      <c r="F53" s="305">
        <v>20.69</v>
      </c>
      <c r="G53" s="305">
        <v>22.24</v>
      </c>
      <c r="H53" s="305">
        <v>23.16</v>
      </c>
      <c r="I53" s="305">
        <v>22.66</v>
      </c>
      <c r="J53" s="305">
        <v>23.21</v>
      </c>
      <c r="K53" s="305">
        <v>23.29</v>
      </c>
      <c r="L53" s="305">
        <v>23.99</v>
      </c>
      <c r="M53" s="305">
        <v>25.23</v>
      </c>
      <c r="N53" s="305">
        <v>24.89</v>
      </c>
      <c r="O53" s="305">
        <v>26.05</v>
      </c>
      <c r="P53" s="305">
        <v>25.92</v>
      </c>
      <c r="Q53" s="305">
        <v>27.19</v>
      </c>
      <c r="R53" s="305">
        <v>27.09</v>
      </c>
      <c r="S53" s="306"/>
    </row>
    <row r="54" spans="1:19" x14ac:dyDescent="0.3">
      <c r="A54" s="302" t="s">
        <v>1310</v>
      </c>
      <c r="B54" s="302" t="s">
        <v>1376</v>
      </c>
      <c r="C54" s="311" t="s">
        <v>545</v>
      </c>
      <c r="D54" s="305">
        <v>21.47</v>
      </c>
      <c r="E54" s="305">
        <v>21.83</v>
      </c>
      <c r="F54" s="305">
        <v>23.66</v>
      </c>
      <c r="G54" s="305">
        <v>25.25</v>
      </c>
      <c r="H54" s="305">
        <v>24.79</v>
      </c>
      <c r="I54" s="305">
        <v>25.87</v>
      </c>
      <c r="J54" s="305">
        <v>27.05</v>
      </c>
      <c r="K54" s="305">
        <v>26.2</v>
      </c>
      <c r="L54" s="305">
        <v>27.37</v>
      </c>
      <c r="M54" s="305">
        <v>28.86</v>
      </c>
      <c r="N54" s="305">
        <v>26.62</v>
      </c>
      <c r="O54" s="305">
        <v>27.68</v>
      </c>
      <c r="P54" s="305">
        <v>28.63</v>
      </c>
      <c r="Q54" s="305">
        <v>30.1</v>
      </c>
      <c r="R54" s="305">
        <v>29.85</v>
      </c>
      <c r="S54" s="306"/>
    </row>
    <row r="55" spans="1:19" ht="15.6" x14ac:dyDescent="0.3">
      <c r="A55" s="302" t="s">
        <v>1307</v>
      </c>
      <c r="B55" s="302" t="s">
        <v>1377</v>
      </c>
      <c r="C55" s="310" t="s">
        <v>780</v>
      </c>
      <c r="D55" s="305">
        <v>21.77</v>
      </c>
      <c r="E55" s="305">
        <v>22.96</v>
      </c>
      <c r="F55" s="305">
        <v>24.06</v>
      </c>
      <c r="G55" s="305">
        <v>25.51</v>
      </c>
      <c r="H55" s="305">
        <v>25.85</v>
      </c>
      <c r="I55" s="305">
        <v>25.8</v>
      </c>
      <c r="J55" s="305">
        <v>25.98</v>
      </c>
      <c r="K55" s="305">
        <v>26.67</v>
      </c>
      <c r="L55" s="305">
        <v>26.77</v>
      </c>
      <c r="M55" s="305">
        <v>26.91</v>
      </c>
      <c r="N55" s="305">
        <v>27.63</v>
      </c>
      <c r="O55" s="305">
        <v>28.57</v>
      </c>
      <c r="P55" s="305">
        <v>28.49</v>
      </c>
      <c r="Q55" s="305">
        <v>29.96</v>
      </c>
      <c r="R55" s="305">
        <v>29.68</v>
      </c>
      <c r="S55" s="306"/>
    </row>
    <row r="56" spans="1:19" x14ac:dyDescent="0.3">
      <c r="A56" s="302" t="s">
        <v>1310</v>
      </c>
      <c r="B56" s="302" t="s">
        <v>1378</v>
      </c>
      <c r="C56" s="311" t="s">
        <v>137</v>
      </c>
      <c r="D56" s="305">
        <v>19.64</v>
      </c>
      <c r="E56" s="305">
        <v>20.23</v>
      </c>
      <c r="F56" s="305">
        <v>21.48</v>
      </c>
      <c r="G56" s="305">
        <v>22.52</v>
      </c>
      <c r="H56" s="305">
        <v>22.64</v>
      </c>
      <c r="I56" s="305">
        <v>21.78</v>
      </c>
      <c r="J56" s="305">
        <v>23.9</v>
      </c>
      <c r="K56" s="305">
        <v>24.5</v>
      </c>
      <c r="L56" s="305">
        <v>26.18</v>
      </c>
      <c r="M56" s="305">
        <v>25.36</v>
      </c>
      <c r="N56" s="305">
        <v>25.84</v>
      </c>
      <c r="O56" s="305">
        <v>26.84</v>
      </c>
      <c r="P56" s="305">
        <v>28.32</v>
      </c>
      <c r="Q56" s="305">
        <v>26.77</v>
      </c>
      <c r="R56" s="305">
        <v>26.07</v>
      </c>
      <c r="S56" s="306"/>
    </row>
    <row r="57" spans="1:19" x14ac:dyDescent="0.3">
      <c r="A57" s="302" t="s">
        <v>1310</v>
      </c>
      <c r="B57" s="302" t="s">
        <v>1379</v>
      </c>
      <c r="C57" s="311" t="s">
        <v>382</v>
      </c>
      <c r="D57" s="305">
        <v>24.43</v>
      </c>
      <c r="E57" s="305">
        <v>26.04</v>
      </c>
      <c r="F57" s="305">
        <v>27.13</v>
      </c>
      <c r="G57" s="305">
        <v>29.63</v>
      </c>
      <c r="H57" s="305">
        <v>29.5</v>
      </c>
      <c r="I57" s="305">
        <v>30.11</v>
      </c>
      <c r="J57" s="305">
        <v>30.02</v>
      </c>
      <c r="K57" s="305">
        <v>31.18</v>
      </c>
      <c r="L57" s="305">
        <v>30.09</v>
      </c>
      <c r="M57" s="305">
        <v>29.86</v>
      </c>
      <c r="N57" s="305">
        <v>31.14</v>
      </c>
      <c r="O57" s="305">
        <v>31.83</v>
      </c>
      <c r="P57" s="305">
        <v>30.41</v>
      </c>
      <c r="Q57" s="305">
        <v>33.24</v>
      </c>
      <c r="R57" s="305">
        <v>33.159999999999997</v>
      </c>
      <c r="S57" s="306"/>
    </row>
    <row r="58" spans="1:19" x14ac:dyDescent="0.3">
      <c r="A58" s="302" t="s">
        <v>1310</v>
      </c>
      <c r="B58" s="302" t="s">
        <v>1380</v>
      </c>
      <c r="C58" s="311" t="s">
        <v>1381</v>
      </c>
      <c r="D58" s="305">
        <v>18.690000000000001</v>
      </c>
      <c r="E58" s="305">
        <v>20.170000000000002</v>
      </c>
      <c r="F58" s="305">
        <v>20.77</v>
      </c>
      <c r="G58" s="305">
        <v>22.47</v>
      </c>
      <c r="H58" s="305">
        <v>23.09</v>
      </c>
      <c r="I58" s="305">
        <v>22.64</v>
      </c>
      <c r="J58" s="305">
        <v>21.9</v>
      </c>
      <c r="K58" s="305">
        <v>22.43</v>
      </c>
      <c r="L58" s="305">
        <v>22.85</v>
      </c>
      <c r="M58" s="305">
        <v>24.04</v>
      </c>
      <c r="N58" s="305">
        <v>24.31</v>
      </c>
      <c r="O58" s="305">
        <v>25.39</v>
      </c>
      <c r="P58" s="305">
        <v>26.65</v>
      </c>
      <c r="Q58" s="305">
        <v>28.14</v>
      </c>
      <c r="R58" s="305">
        <v>27.59</v>
      </c>
      <c r="S58" s="306"/>
    </row>
    <row r="59" spans="1:19" x14ac:dyDescent="0.3">
      <c r="A59" s="302" t="s">
        <v>1310</v>
      </c>
      <c r="B59" s="302" t="s">
        <v>1382</v>
      </c>
      <c r="C59" s="311" t="s">
        <v>663</v>
      </c>
      <c r="D59" s="305">
        <v>22.43</v>
      </c>
      <c r="E59" s="305">
        <v>22.61</v>
      </c>
      <c r="F59" s="305">
        <v>24.34</v>
      </c>
      <c r="G59" s="305">
        <v>23.02</v>
      </c>
      <c r="H59" s="305">
        <v>24.41</v>
      </c>
      <c r="I59" s="305">
        <v>24.73</v>
      </c>
      <c r="J59" s="305">
        <v>24.29</v>
      </c>
      <c r="K59" s="305">
        <v>24.25</v>
      </c>
      <c r="L59" s="305">
        <v>24.71</v>
      </c>
      <c r="M59" s="305">
        <v>25.2</v>
      </c>
      <c r="N59" s="305">
        <v>25.68</v>
      </c>
      <c r="O59" s="305">
        <v>26.9</v>
      </c>
      <c r="P59" s="305">
        <v>26.13</v>
      </c>
      <c r="Q59" s="305">
        <v>28</v>
      </c>
      <c r="R59" s="305">
        <v>27.73</v>
      </c>
      <c r="S59" s="306"/>
    </row>
    <row r="60" spans="1:19" ht="18" x14ac:dyDescent="0.3">
      <c r="A60" s="302" t="s">
        <v>1305</v>
      </c>
      <c r="B60" s="302" t="s">
        <v>1383</v>
      </c>
      <c r="C60" s="312" t="s">
        <v>69</v>
      </c>
      <c r="D60" s="305">
        <v>21.97</v>
      </c>
      <c r="E60" s="305">
        <v>21.92</v>
      </c>
      <c r="F60" s="305">
        <v>23.36</v>
      </c>
      <c r="G60" s="305">
        <v>23.7</v>
      </c>
      <c r="H60" s="305">
        <v>25.07</v>
      </c>
      <c r="I60" s="305">
        <v>25.13</v>
      </c>
      <c r="J60" s="305">
        <v>25.6</v>
      </c>
      <c r="K60" s="305">
        <v>25.83</v>
      </c>
      <c r="L60" s="305">
        <v>26.5</v>
      </c>
      <c r="M60" s="305">
        <v>27.46</v>
      </c>
      <c r="N60" s="305">
        <v>28.1</v>
      </c>
      <c r="O60" s="305">
        <v>27.92</v>
      </c>
      <c r="P60" s="305">
        <v>28.49</v>
      </c>
      <c r="Q60" s="305">
        <v>29.11</v>
      </c>
      <c r="R60" s="305">
        <v>30.29</v>
      </c>
      <c r="S60" s="306"/>
    </row>
    <row r="61" spans="1:19" ht="15.6" x14ac:dyDescent="0.3">
      <c r="A61" s="302" t="s">
        <v>1307</v>
      </c>
      <c r="B61" s="302" t="s">
        <v>1384</v>
      </c>
      <c r="C61" s="310" t="s">
        <v>1385</v>
      </c>
      <c r="D61" s="305">
        <v>22.13</v>
      </c>
      <c r="E61" s="305">
        <v>22.57</v>
      </c>
      <c r="F61" s="305">
        <v>23.88</v>
      </c>
      <c r="G61" s="305">
        <v>23.9</v>
      </c>
      <c r="H61" s="305">
        <v>25.7</v>
      </c>
      <c r="I61" s="305">
        <v>25.5</v>
      </c>
      <c r="J61" s="305">
        <v>25.83</v>
      </c>
      <c r="K61" s="305">
        <v>26.59</v>
      </c>
      <c r="L61" s="305">
        <v>26.99</v>
      </c>
      <c r="M61" s="305">
        <v>27.66</v>
      </c>
      <c r="N61" s="305">
        <v>28.18</v>
      </c>
      <c r="O61" s="305">
        <v>27.75</v>
      </c>
      <c r="P61" s="305">
        <v>29.42</v>
      </c>
      <c r="Q61" s="305">
        <v>29.32</v>
      </c>
      <c r="R61" s="305">
        <v>30.18</v>
      </c>
      <c r="S61" s="306"/>
    </row>
    <row r="62" spans="1:19" x14ac:dyDescent="0.3">
      <c r="A62" s="302" t="s">
        <v>1310</v>
      </c>
      <c r="B62" s="302" t="s">
        <v>1386</v>
      </c>
      <c r="C62" s="311" t="s">
        <v>235</v>
      </c>
      <c r="D62" s="305">
        <v>27.33</v>
      </c>
      <c r="E62" s="305">
        <v>28.54</v>
      </c>
      <c r="F62" s="305">
        <v>29.8</v>
      </c>
      <c r="G62" s="305">
        <v>30.24</v>
      </c>
      <c r="H62" s="305">
        <v>31.25</v>
      </c>
      <c r="I62" s="305">
        <v>32.71</v>
      </c>
      <c r="J62" s="305">
        <v>33.33</v>
      </c>
      <c r="K62" s="305">
        <v>32.43</v>
      </c>
      <c r="L62" s="305">
        <v>32.39</v>
      </c>
      <c r="M62" s="305">
        <v>32.340000000000003</v>
      </c>
      <c r="N62" s="305">
        <v>32.15</v>
      </c>
      <c r="O62" s="305">
        <v>32.450000000000003</v>
      </c>
      <c r="P62" s="305">
        <v>33.25</v>
      </c>
      <c r="Q62" s="305">
        <v>30.17</v>
      </c>
      <c r="R62" s="305">
        <v>32.42</v>
      </c>
      <c r="S62" s="306"/>
    </row>
    <row r="63" spans="1:19" x14ac:dyDescent="0.3">
      <c r="A63" s="302" t="s">
        <v>1310</v>
      </c>
      <c r="B63" s="302" t="s">
        <v>1387</v>
      </c>
      <c r="C63" s="311" t="s">
        <v>1388</v>
      </c>
      <c r="D63" s="305">
        <v>21.17</v>
      </c>
      <c r="E63" s="305">
        <v>23.8</v>
      </c>
      <c r="F63" s="305">
        <v>25.37</v>
      </c>
      <c r="G63" s="305">
        <v>22.5</v>
      </c>
      <c r="H63" s="305">
        <v>25.65</v>
      </c>
      <c r="I63" s="305">
        <v>26.21</v>
      </c>
      <c r="J63" s="305">
        <v>24.96</v>
      </c>
      <c r="K63" s="305">
        <v>25.07</v>
      </c>
      <c r="L63" s="305">
        <v>23.66</v>
      </c>
      <c r="M63" s="305">
        <v>26.74</v>
      </c>
      <c r="N63" s="305">
        <v>28.06</v>
      </c>
      <c r="O63" s="305">
        <v>27.45</v>
      </c>
      <c r="P63" s="305">
        <v>31.66</v>
      </c>
      <c r="Q63" s="305">
        <v>30.86</v>
      </c>
      <c r="R63" s="305">
        <v>31.35</v>
      </c>
      <c r="S63" s="306"/>
    </row>
    <row r="64" spans="1:19" x14ac:dyDescent="0.3">
      <c r="A64" s="302" t="s">
        <v>1310</v>
      </c>
      <c r="B64" s="302" t="s">
        <v>1389</v>
      </c>
      <c r="C64" s="311" t="s">
        <v>1390</v>
      </c>
      <c r="D64" s="305">
        <v>21.75</v>
      </c>
      <c r="E64" s="305">
        <v>21.32</v>
      </c>
      <c r="F64" s="305">
        <v>22.84</v>
      </c>
      <c r="G64" s="305">
        <v>22.81</v>
      </c>
      <c r="H64" s="305">
        <v>23.93</v>
      </c>
      <c r="I64" s="305">
        <v>24.19</v>
      </c>
      <c r="J64" s="305">
        <v>25.59</v>
      </c>
      <c r="K64" s="305">
        <v>25.43</v>
      </c>
      <c r="L64" s="305">
        <v>24.64</v>
      </c>
      <c r="M64" s="305">
        <v>27.83</v>
      </c>
      <c r="N64" s="305">
        <v>28.23</v>
      </c>
      <c r="O64" s="305">
        <v>27.29</v>
      </c>
      <c r="P64" s="305">
        <v>32.67</v>
      </c>
      <c r="Q64" s="305">
        <v>29.24</v>
      </c>
      <c r="R64" s="305">
        <v>28.15</v>
      </c>
      <c r="S64" s="306"/>
    </row>
    <row r="65" spans="1:19" x14ac:dyDescent="0.3">
      <c r="A65" s="302" t="s">
        <v>1310</v>
      </c>
      <c r="B65" s="302" t="s">
        <v>1391</v>
      </c>
      <c r="C65" s="311" t="s">
        <v>469</v>
      </c>
      <c r="D65" s="305">
        <v>19.12</v>
      </c>
      <c r="E65" s="305">
        <v>19.93</v>
      </c>
      <c r="F65" s="305">
        <v>21.54</v>
      </c>
      <c r="G65" s="305">
        <v>22.83</v>
      </c>
      <c r="H65" s="305">
        <v>24.67</v>
      </c>
      <c r="I65" s="305">
        <v>24.57</v>
      </c>
      <c r="J65" s="305">
        <v>22.87</v>
      </c>
      <c r="K65" s="305">
        <v>24.79</v>
      </c>
      <c r="L65" s="305">
        <v>25.48</v>
      </c>
      <c r="M65" s="305">
        <v>23.9</v>
      </c>
      <c r="N65" s="305">
        <v>26.25</v>
      </c>
      <c r="O65" s="305">
        <v>25.6</v>
      </c>
      <c r="P65" s="305">
        <v>25.17</v>
      </c>
      <c r="Q65" s="305">
        <v>29.22</v>
      </c>
      <c r="R65" s="305">
        <v>30</v>
      </c>
      <c r="S65" s="306"/>
    </row>
    <row r="66" spans="1:19" x14ac:dyDescent="0.3">
      <c r="A66" s="302" t="s">
        <v>1310</v>
      </c>
      <c r="B66" s="302" t="s">
        <v>1392</v>
      </c>
      <c r="C66" s="311" t="s">
        <v>1393</v>
      </c>
      <c r="D66" s="305">
        <v>20.95</v>
      </c>
      <c r="E66" s="305">
        <v>20.55</v>
      </c>
      <c r="F66" s="305">
        <v>21.75</v>
      </c>
      <c r="G66" s="305">
        <v>21.1</v>
      </c>
      <c r="H66" s="305">
        <v>23.05</v>
      </c>
      <c r="I66" s="305">
        <v>22.12</v>
      </c>
      <c r="J66" s="305">
        <v>23.37</v>
      </c>
      <c r="K66" s="305">
        <v>24.35</v>
      </c>
      <c r="L66" s="305">
        <v>26.01</v>
      </c>
      <c r="M66" s="305">
        <v>25.8</v>
      </c>
      <c r="N66" s="305">
        <v>25.72</v>
      </c>
      <c r="O66" s="305">
        <v>25.56</v>
      </c>
      <c r="P66" s="305">
        <v>26.42</v>
      </c>
      <c r="Q66" s="305">
        <v>26.03</v>
      </c>
      <c r="R66" s="305">
        <v>27.4</v>
      </c>
      <c r="S66" s="306"/>
    </row>
    <row r="67" spans="1:19" x14ac:dyDescent="0.3">
      <c r="A67" s="302" t="s">
        <v>1310</v>
      </c>
      <c r="B67" s="302" t="s">
        <v>1394</v>
      </c>
      <c r="C67" s="311" t="s">
        <v>1395</v>
      </c>
      <c r="D67" s="305">
        <v>25.29</v>
      </c>
      <c r="E67" s="305">
        <v>25.15</v>
      </c>
      <c r="F67" s="305">
        <v>25.33</v>
      </c>
      <c r="G67" s="305">
        <v>26.66</v>
      </c>
      <c r="H67" s="305">
        <v>28.98</v>
      </c>
      <c r="I67" s="305">
        <v>26.76</v>
      </c>
      <c r="J67" s="305">
        <v>28.87</v>
      </c>
      <c r="K67" s="305">
        <v>30.54</v>
      </c>
      <c r="L67" s="305">
        <v>33.75</v>
      </c>
      <c r="M67" s="305">
        <v>33.81</v>
      </c>
      <c r="N67" s="305">
        <v>31.79</v>
      </c>
      <c r="O67" s="305">
        <v>31.6</v>
      </c>
      <c r="P67" s="305">
        <v>31.72</v>
      </c>
      <c r="Q67" s="305">
        <v>32.69</v>
      </c>
      <c r="R67" s="305">
        <v>35.119999999999997</v>
      </c>
      <c r="S67" s="306"/>
    </row>
    <row r="68" spans="1:19" ht="15.6" x14ac:dyDescent="0.3">
      <c r="A68" s="302" t="s">
        <v>1307</v>
      </c>
      <c r="B68" s="302" t="s">
        <v>1396</v>
      </c>
      <c r="C68" s="310" t="s">
        <v>1397</v>
      </c>
      <c r="D68" s="305">
        <v>21.8</v>
      </c>
      <c r="E68" s="305">
        <v>21.59</v>
      </c>
      <c r="F68" s="305">
        <v>23.3</v>
      </c>
      <c r="G68" s="305">
        <v>24.13</v>
      </c>
      <c r="H68" s="305">
        <v>25.15</v>
      </c>
      <c r="I68" s="305">
        <v>25.42</v>
      </c>
      <c r="J68" s="305">
        <v>26.09</v>
      </c>
      <c r="K68" s="305">
        <v>26.08</v>
      </c>
      <c r="L68" s="305">
        <v>26.5</v>
      </c>
      <c r="M68" s="305">
        <v>27.48</v>
      </c>
      <c r="N68" s="305">
        <v>28.53</v>
      </c>
      <c r="O68" s="305">
        <v>28.58</v>
      </c>
      <c r="P68" s="305">
        <v>28.19</v>
      </c>
      <c r="Q68" s="305">
        <v>29.39</v>
      </c>
      <c r="R68" s="305">
        <v>30.92</v>
      </c>
      <c r="S68" s="306"/>
    </row>
    <row r="69" spans="1:19" x14ac:dyDescent="0.3">
      <c r="A69" s="302" t="s">
        <v>1310</v>
      </c>
      <c r="B69" s="302" t="s">
        <v>1398</v>
      </c>
      <c r="C69" s="311" t="s">
        <v>384</v>
      </c>
      <c r="D69" s="305">
        <v>19.149999999999999</v>
      </c>
      <c r="E69" s="305">
        <v>19.14</v>
      </c>
      <c r="F69" s="305">
        <v>20.67</v>
      </c>
      <c r="G69" s="305">
        <v>22</v>
      </c>
      <c r="H69" s="305">
        <v>23.03</v>
      </c>
      <c r="I69" s="305">
        <v>23.07</v>
      </c>
      <c r="J69" s="305">
        <v>24.74</v>
      </c>
      <c r="K69" s="305">
        <v>24.66</v>
      </c>
      <c r="L69" s="305">
        <v>24.6</v>
      </c>
      <c r="M69" s="305">
        <v>25.09</v>
      </c>
      <c r="N69" s="305">
        <v>25.93</v>
      </c>
      <c r="O69" s="305">
        <v>25.68</v>
      </c>
      <c r="P69" s="305">
        <v>25.69</v>
      </c>
      <c r="Q69" s="305">
        <v>28.98</v>
      </c>
      <c r="R69" s="305">
        <v>30.46</v>
      </c>
      <c r="S69" s="306"/>
    </row>
    <row r="70" spans="1:19" x14ac:dyDescent="0.3">
      <c r="A70" s="302" t="s">
        <v>1310</v>
      </c>
      <c r="B70" s="302" t="s">
        <v>1399</v>
      </c>
      <c r="C70" s="311" t="s">
        <v>1400</v>
      </c>
      <c r="D70" s="305">
        <v>24.47</v>
      </c>
      <c r="E70" s="305">
        <v>24</v>
      </c>
      <c r="F70" s="305">
        <v>24.86</v>
      </c>
      <c r="G70" s="305">
        <v>26.62</v>
      </c>
      <c r="H70" s="305">
        <v>26.88</v>
      </c>
      <c r="I70" s="305">
        <v>27.6</v>
      </c>
      <c r="J70" s="305">
        <v>29.39</v>
      </c>
      <c r="K70" s="305">
        <v>28.13</v>
      </c>
      <c r="L70" s="305">
        <v>29.52</v>
      </c>
      <c r="M70" s="305">
        <v>29.87</v>
      </c>
      <c r="N70" s="305">
        <v>30.95</v>
      </c>
      <c r="O70" s="305">
        <v>30.82</v>
      </c>
      <c r="P70" s="305">
        <v>31.27</v>
      </c>
      <c r="Q70" s="305">
        <v>30.45</v>
      </c>
      <c r="R70" s="305">
        <v>32.479999999999997</v>
      </c>
      <c r="S70" s="306"/>
    </row>
    <row r="71" spans="1:19" x14ac:dyDescent="0.3">
      <c r="A71" s="302" t="s">
        <v>1310</v>
      </c>
      <c r="B71" s="302" t="s">
        <v>1401</v>
      </c>
      <c r="C71" s="303" t="s">
        <v>1402</v>
      </c>
      <c r="D71" s="305">
        <v>21.6</v>
      </c>
      <c r="E71" s="305">
        <v>21.03</v>
      </c>
      <c r="F71" s="305">
        <v>23.75</v>
      </c>
      <c r="G71" s="305">
        <v>24.18</v>
      </c>
      <c r="H71" s="305">
        <v>24.71</v>
      </c>
      <c r="I71" s="305">
        <v>25.05</v>
      </c>
      <c r="J71" s="305">
        <v>24.02</v>
      </c>
      <c r="K71" s="305">
        <v>26.9</v>
      </c>
      <c r="L71" s="305">
        <v>25.52</v>
      </c>
      <c r="M71" s="305">
        <v>28.46</v>
      </c>
      <c r="N71" s="305">
        <v>28.71</v>
      </c>
      <c r="O71" s="305">
        <v>29.19</v>
      </c>
      <c r="P71" s="305">
        <v>29.28</v>
      </c>
      <c r="Q71" s="305">
        <v>30.76</v>
      </c>
      <c r="R71" s="305">
        <v>32.01</v>
      </c>
      <c r="S71" s="306"/>
    </row>
    <row r="72" spans="1:19" x14ac:dyDescent="0.3">
      <c r="A72" s="302" t="s">
        <v>1310</v>
      </c>
      <c r="B72" s="302" t="s">
        <v>1403</v>
      </c>
      <c r="C72" s="303" t="s">
        <v>1404</v>
      </c>
      <c r="D72" s="305">
        <v>19.559999999999999</v>
      </c>
      <c r="E72" s="305">
        <v>20.12</v>
      </c>
      <c r="F72" s="305">
        <v>22.17</v>
      </c>
      <c r="G72" s="305">
        <v>21.15</v>
      </c>
      <c r="H72" s="305">
        <v>24.27</v>
      </c>
      <c r="I72" s="305">
        <v>23.82</v>
      </c>
      <c r="J72" s="305">
        <v>23.8</v>
      </c>
      <c r="K72" s="305">
        <v>22.15</v>
      </c>
      <c r="L72" s="305">
        <v>23.59</v>
      </c>
      <c r="M72" s="305">
        <v>23.66</v>
      </c>
      <c r="N72" s="305">
        <v>25.95</v>
      </c>
      <c r="O72" s="305">
        <v>26.19</v>
      </c>
      <c r="P72" s="305">
        <v>23.46</v>
      </c>
      <c r="Q72" s="305">
        <v>25.63</v>
      </c>
      <c r="R72" s="305">
        <v>26.53</v>
      </c>
      <c r="S72" s="306"/>
    </row>
    <row r="73" spans="1:19" ht="15.6" x14ac:dyDescent="0.3">
      <c r="A73" s="302" t="s">
        <v>1307</v>
      </c>
      <c r="B73" s="302" t="s">
        <v>1405</v>
      </c>
      <c r="C73" s="310" t="s">
        <v>799</v>
      </c>
      <c r="D73" s="305">
        <v>21.93</v>
      </c>
      <c r="E73" s="305">
        <v>20.79</v>
      </c>
      <c r="F73" s="305">
        <v>21.94</v>
      </c>
      <c r="G73" s="305">
        <v>21.94</v>
      </c>
      <c r="H73" s="305">
        <v>23.05</v>
      </c>
      <c r="I73" s="305">
        <v>23.28</v>
      </c>
      <c r="J73" s="305">
        <v>23.56</v>
      </c>
      <c r="K73" s="305">
        <v>23</v>
      </c>
      <c r="L73" s="305">
        <v>24.98</v>
      </c>
      <c r="M73" s="305">
        <v>26.76</v>
      </c>
      <c r="N73" s="305">
        <v>26.67</v>
      </c>
      <c r="O73" s="305">
        <v>26.63</v>
      </c>
      <c r="P73" s="305">
        <v>26.6</v>
      </c>
      <c r="Q73" s="305">
        <v>27.7</v>
      </c>
      <c r="R73" s="305">
        <v>28.82</v>
      </c>
      <c r="S73" s="306"/>
    </row>
    <row r="74" spans="1:19" x14ac:dyDescent="0.3">
      <c r="A74" s="302" t="s">
        <v>1310</v>
      </c>
      <c r="B74" s="302" t="s">
        <v>1406</v>
      </c>
      <c r="C74" s="311" t="s">
        <v>799</v>
      </c>
      <c r="D74" s="305">
        <v>21.93</v>
      </c>
      <c r="E74" s="305">
        <v>20.79</v>
      </c>
      <c r="F74" s="305">
        <v>21.94</v>
      </c>
      <c r="G74" s="305">
        <v>21.94</v>
      </c>
      <c r="H74" s="305">
        <v>23.05</v>
      </c>
      <c r="I74" s="305">
        <v>23.28</v>
      </c>
      <c r="J74" s="305">
        <v>23.56</v>
      </c>
      <c r="K74" s="305">
        <v>23</v>
      </c>
      <c r="L74" s="305">
        <v>24.98</v>
      </c>
      <c r="M74" s="305">
        <v>26.76</v>
      </c>
      <c r="N74" s="305">
        <v>26.67</v>
      </c>
      <c r="O74" s="305">
        <v>26.63</v>
      </c>
      <c r="P74" s="305">
        <v>26.6</v>
      </c>
      <c r="Q74" s="305">
        <v>27.7</v>
      </c>
      <c r="R74" s="305">
        <v>28.82</v>
      </c>
      <c r="S74" s="306"/>
    </row>
    <row r="75" spans="1:19" ht="18" x14ac:dyDescent="0.3">
      <c r="A75" s="302" t="s">
        <v>1305</v>
      </c>
      <c r="B75" s="302" t="s">
        <v>1407</v>
      </c>
      <c r="C75" s="312" t="s">
        <v>85</v>
      </c>
      <c r="D75" s="305">
        <v>21.94</v>
      </c>
      <c r="E75" s="305">
        <v>22.59</v>
      </c>
      <c r="F75" s="305">
        <v>23.21</v>
      </c>
      <c r="G75" s="305">
        <v>23.82</v>
      </c>
      <c r="H75" s="305">
        <v>24.88</v>
      </c>
      <c r="I75" s="305">
        <v>24.7</v>
      </c>
      <c r="J75" s="305">
        <v>25.6</v>
      </c>
      <c r="K75" s="305">
        <v>26.52</v>
      </c>
      <c r="L75" s="305">
        <v>26.44</v>
      </c>
      <c r="M75" s="305">
        <v>27.2</v>
      </c>
      <c r="N75" s="305">
        <v>27.91</v>
      </c>
      <c r="O75" s="305">
        <v>28.12</v>
      </c>
      <c r="P75" s="305">
        <v>29.2</v>
      </c>
      <c r="Q75" s="305">
        <v>30.31</v>
      </c>
      <c r="R75" s="305">
        <v>31.39</v>
      </c>
      <c r="S75" s="306"/>
    </row>
    <row r="76" spans="1:19" ht="15.6" x14ac:dyDescent="0.3">
      <c r="A76" s="302" t="s">
        <v>1307</v>
      </c>
      <c r="B76" s="302" t="s">
        <v>1408</v>
      </c>
      <c r="C76" s="310" t="s">
        <v>1409</v>
      </c>
      <c r="D76" s="305">
        <v>22.54</v>
      </c>
      <c r="E76" s="305">
        <v>22.93</v>
      </c>
      <c r="F76" s="305">
        <v>24.19</v>
      </c>
      <c r="G76" s="305">
        <v>24.56</v>
      </c>
      <c r="H76" s="305">
        <v>24.93</v>
      </c>
      <c r="I76" s="305">
        <v>24.46</v>
      </c>
      <c r="J76" s="305">
        <v>25.37</v>
      </c>
      <c r="K76" s="305">
        <v>26.43</v>
      </c>
      <c r="L76" s="305">
        <v>27.47</v>
      </c>
      <c r="M76" s="305">
        <v>29.44</v>
      </c>
      <c r="N76" s="305">
        <v>29.34</v>
      </c>
      <c r="O76" s="305">
        <v>29.76</v>
      </c>
      <c r="P76" s="305">
        <v>29.45</v>
      </c>
      <c r="Q76" s="305">
        <v>30.99</v>
      </c>
      <c r="R76" s="305">
        <v>32.119999999999997</v>
      </c>
      <c r="S76" s="306"/>
    </row>
    <row r="77" spans="1:19" x14ac:dyDescent="0.3">
      <c r="A77" s="302" t="s">
        <v>1310</v>
      </c>
      <c r="B77" s="302" t="s">
        <v>1410</v>
      </c>
      <c r="C77" s="311" t="s">
        <v>1265</v>
      </c>
      <c r="D77" s="305">
        <v>20.13</v>
      </c>
      <c r="E77" s="305">
        <v>19.54</v>
      </c>
      <c r="F77" s="305">
        <v>21.21</v>
      </c>
      <c r="G77" s="305">
        <v>20.65</v>
      </c>
      <c r="H77" s="305">
        <v>20.48</v>
      </c>
      <c r="I77" s="305">
        <v>19.71</v>
      </c>
      <c r="J77" s="305">
        <v>20.48</v>
      </c>
      <c r="K77" s="305">
        <v>22.43</v>
      </c>
      <c r="L77" s="305">
        <v>21.6</v>
      </c>
      <c r="M77" s="305">
        <v>21.68</v>
      </c>
      <c r="N77" s="305">
        <v>24.36</v>
      </c>
      <c r="O77" s="305">
        <v>23.73</v>
      </c>
      <c r="P77" s="305">
        <v>24.41</v>
      </c>
      <c r="Q77" s="305">
        <v>23.63</v>
      </c>
      <c r="R77" s="305">
        <v>23.57</v>
      </c>
      <c r="S77" s="306"/>
    </row>
    <row r="78" spans="1:19" x14ac:dyDescent="0.3">
      <c r="A78" s="302" t="s">
        <v>1310</v>
      </c>
      <c r="B78" s="302" t="s">
        <v>1411</v>
      </c>
      <c r="C78" s="311" t="s">
        <v>784</v>
      </c>
      <c r="D78" s="305">
        <v>20.78</v>
      </c>
      <c r="E78" s="305">
        <v>20.25</v>
      </c>
      <c r="F78" s="305">
        <v>21.89</v>
      </c>
      <c r="G78" s="305">
        <v>22.92</v>
      </c>
      <c r="H78" s="305">
        <v>23.23</v>
      </c>
      <c r="I78" s="305">
        <v>24.52</v>
      </c>
      <c r="J78" s="305">
        <v>24.27</v>
      </c>
      <c r="K78" s="305">
        <v>24.69</v>
      </c>
      <c r="L78" s="305">
        <v>25.65</v>
      </c>
      <c r="M78" s="305">
        <v>28.79</v>
      </c>
      <c r="N78" s="305">
        <v>29.3</v>
      </c>
      <c r="O78" s="305">
        <v>29.61</v>
      </c>
      <c r="P78" s="305">
        <v>27.74</v>
      </c>
      <c r="Q78" s="305">
        <v>27.51</v>
      </c>
      <c r="R78" s="305">
        <v>28.97</v>
      </c>
      <c r="S78" s="306"/>
    </row>
    <row r="79" spans="1:19" x14ac:dyDescent="0.3">
      <c r="A79" s="302" t="s">
        <v>1310</v>
      </c>
      <c r="B79" s="302" t="s">
        <v>1412</v>
      </c>
      <c r="C79" s="311" t="s">
        <v>782</v>
      </c>
      <c r="D79" s="305">
        <v>25.03</v>
      </c>
      <c r="E79" s="305">
        <v>26.89</v>
      </c>
      <c r="F79" s="305">
        <v>27.38</v>
      </c>
      <c r="G79" s="305">
        <v>27.32</v>
      </c>
      <c r="H79" s="305">
        <v>28.02</v>
      </c>
      <c r="I79" s="305">
        <v>25.94</v>
      </c>
      <c r="J79" s="305">
        <v>27.95</v>
      </c>
      <c r="K79" s="305">
        <v>29.23</v>
      </c>
      <c r="L79" s="305">
        <v>31.26</v>
      </c>
      <c r="M79" s="305">
        <v>32.659999999999997</v>
      </c>
      <c r="N79" s="305">
        <v>30.85</v>
      </c>
      <c r="O79" s="305">
        <v>31.65</v>
      </c>
      <c r="P79" s="305">
        <v>32.369999999999997</v>
      </c>
      <c r="Q79" s="305">
        <v>36.630000000000003</v>
      </c>
      <c r="R79" s="305">
        <v>37.68</v>
      </c>
      <c r="S79" s="306"/>
    </row>
    <row r="80" spans="1:19" ht="15.6" x14ac:dyDescent="0.3">
      <c r="A80" s="302" t="s">
        <v>1307</v>
      </c>
      <c r="B80" s="302" t="s">
        <v>1413</v>
      </c>
      <c r="C80" s="310" t="s">
        <v>1414</v>
      </c>
      <c r="D80" s="305">
        <v>21.39</v>
      </c>
      <c r="E80" s="305">
        <v>22.61</v>
      </c>
      <c r="F80" s="305">
        <v>22.59</v>
      </c>
      <c r="G80" s="305">
        <v>23.68</v>
      </c>
      <c r="H80" s="305">
        <v>24.56</v>
      </c>
      <c r="I80" s="305">
        <v>23.65</v>
      </c>
      <c r="J80" s="305">
        <v>24.74</v>
      </c>
      <c r="K80" s="305">
        <v>26.4</v>
      </c>
      <c r="L80" s="305">
        <v>24.83</v>
      </c>
      <c r="M80" s="305">
        <v>25.69</v>
      </c>
      <c r="N80" s="305">
        <v>26.53</v>
      </c>
      <c r="O80" s="305">
        <v>26.47</v>
      </c>
      <c r="P80" s="305">
        <v>27.06</v>
      </c>
      <c r="Q80" s="305">
        <v>28.13</v>
      </c>
      <c r="R80" s="305">
        <v>28.84</v>
      </c>
      <c r="S80" s="306"/>
    </row>
    <row r="81" spans="1:19" x14ac:dyDescent="0.3">
      <c r="A81" s="302" t="s">
        <v>1310</v>
      </c>
      <c r="B81" s="302" t="s">
        <v>1415</v>
      </c>
      <c r="C81" s="311" t="s">
        <v>1155</v>
      </c>
      <c r="D81" s="305">
        <v>23.42</v>
      </c>
      <c r="E81" s="305">
        <v>24.69</v>
      </c>
      <c r="F81" s="305">
        <v>23.25</v>
      </c>
      <c r="G81" s="305">
        <v>24.94</v>
      </c>
      <c r="H81" s="305">
        <v>25.82</v>
      </c>
      <c r="I81" s="305">
        <v>26.51</v>
      </c>
      <c r="J81" s="305">
        <v>26.47</v>
      </c>
      <c r="K81" s="305">
        <v>28.93</v>
      </c>
      <c r="L81" s="305">
        <v>25.5</v>
      </c>
      <c r="M81" s="305">
        <v>27.32</v>
      </c>
      <c r="N81" s="305">
        <v>27.54</v>
      </c>
      <c r="O81" s="305">
        <v>27.11</v>
      </c>
      <c r="P81" s="305">
        <v>29.26</v>
      </c>
      <c r="Q81" s="305">
        <v>32.159999999999997</v>
      </c>
      <c r="R81" s="305">
        <v>33.659999999999997</v>
      </c>
      <c r="S81" s="306"/>
    </row>
    <row r="82" spans="1:19" x14ac:dyDescent="0.3">
      <c r="A82" s="302" t="s">
        <v>1310</v>
      </c>
      <c r="B82" s="302" t="s">
        <v>1416</v>
      </c>
      <c r="C82" s="311" t="s">
        <v>1417</v>
      </c>
      <c r="D82" s="305">
        <v>21.06</v>
      </c>
      <c r="E82" s="305">
        <v>22.07</v>
      </c>
      <c r="F82" s="305">
        <v>20.95</v>
      </c>
      <c r="G82" s="305">
        <v>23.13</v>
      </c>
      <c r="H82" s="305">
        <v>24.85</v>
      </c>
      <c r="I82" s="305">
        <v>22.42</v>
      </c>
      <c r="J82" s="305">
        <v>23.51</v>
      </c>
      <c r="K82" s="305">
        <v>25.23</v>
      </c>
      <c r="L82" s="305">
        <v>22.73</v>
      </c>
      <c r="M82" s="305">
        <v>25.66</v>
      </c>
      <c r="N82" s="305">
        <v>25.02</v>
      </c>
      <c r="O82" s="305">
        <v>24.83</v>
      </c>
      <c r="P82" s="305">
        <v>24.87</v>
      </c>
      <c r="Q82" s="305">
        <v>26.41</v>
      </c>
      <c r="R82" s="305">
        <v>26.97</v>
      </c>
      <c r="S82" s="306"/>
    </row>
    <row r="83" spans="1:19" x14ac:dyDescent="0.3">
      <c r="A83" s="302" t="s">
        <v>1310</v>
      </c>
      <c r="B83" s="302" t="s">
        <v>1418</v>
      </c>
      <c r="C83" s="311" t="s">
        <v>1186</v>
      </c>
      <c r="D83" s="305">
        <v>18.190000000000001</v>
      </c>
      <c r="E83" s="305">
        <v>19.68</v>
      </c>
      <c r="F83" s="305">
        <v>20.79</v>
      </c>
      <c r="G83" s="305">
        <v>22.45</v>
      </c>
      <c r="H83" s="305">
        <v>24.67</v>
      </c>
      <c r="I83" s="305">
        <v>22.35</v>
      </c>
      <c r="J83" s="305">
        <v>22.74</v>
      </c>
      <c r="K83" s="305">
        <v>24.5</v>
      </c>
      <c r="L83" s="305">
        <v>23.79</v>
      </c>
      <c r="M83" s="305">
        <v>23.97</v>
      </c>
      <c r="N83" s="305">
        <v>24.66</v>
      </c>
      <c r="O83" s="305">
        <v>24.04</v>
      </c>
      <c r="P83" s="305">
        <v>24.21</v>
      </c>
      <c r="Q83" s="305">
        <v>27.08</v>
      </c>
      <c r="R83" s="305">
        <v>27.61</v>
      </c>
      <c r="S83" s="306"/>
    </row>
    <row r="84" spans="1:19" x14ac:dyDescent="0.3">
      <c r="A84" s="302" t="s">
        <v>1310</v>
      </c>
      <c r="B84" s="302" t="s">
        <v>1419</v>
      </c>
      <c r="C84" s="311" t="s">
        <v>1420</v>
      </c>
      <c r="D84" s="305">
        <v>22.06</v>
      </c>
      <c r="E84" s="305">
        <v>23.24</v>
      </c>
      <c r="F84" s="305">
        <v>23.63</v>
      </c>
      <c r="G84" s="305">
        <v>23.94</v>
      </c>
      <c r="H84" s="305">
        <v>24.14</v>
      </c>
      <c r="I84" s="305">
        <v>23.9</v>
      </c>
      <c r="J84" s="305">
        <v>25.45</v>
      </c>
      <c r="K84" s="305">
        <v>26.88</v>
      </c>
      <c r="L84" s="305">
        <v>25.83</v>
      </c>
      <c r="M84" s="305">
        <v>25.91</v>
      </c>
      <c r="N84" s="305">
        <v>27.47</v>
      </c>
      <c r="O84" s="305">
        <v>27.73</v>
      </c>
      <c r="P84" s="305">
        <v>28.36</v>
      </c>
      <c r="Q84" s="305">
        <v>28.18</v>
      </c>
      <c r="R84" s="305">
        <v>28.82</v>
      </c>
      <c r="S84" s="306"/>
    </row>
    <row r="85" spans="1:19" ht="15.6" x14ac:dyDescent="0.3">
      <c r="A85" s="302" t="s">
        <v>1307</v>
      </c>
      <c r="B85" s="302" t="s">
        <v>1421</v>
      </c>
      <c r="C85" s="310" t="s">
        <v>85</v>
      </c>
      <c r="D85" s="305">
        <v>21.95</v>
      </c>
      <c r="E85" s="305">
        <v>22.42</v>
      </c>
      <c r="F85" s="305">
        <v>23.08</v>
      </c>
      <c r="G85" s="305">
        <v>23.54</v>
      </c>
      <c r="H85" s="305">
        <v>25.02</v>
      </c>
      <c r="I85" s="305">
        <v>25.42</v>
      </c>
      <c r="J85" s="305">
        <v>26.2</v>
      </c>
      <c r="K85" s="305">
        <v>26.64</v>
      </c>
      <c r="L85" s="305">
        <v>26.82</v>
      </c>
      <c r="M85" s="305">
        <v>26.92</v>
      </c>
      <c r="N85" s="305">
        <v>27.93</v>
      </c>
      <c r="O85" s="305">
        <v>28.18</v>
      </c>
      <c r="P85" s="305">
        <v>30.26</v>
      </c>
      <c r="Q85" s="305">
        <v>31.15</v>
      </c>
      <c r="R85" s="305">
        <v>32.42</v>
      </c>
      <c r="S85" s="306"/>
    </row>
    <row r="86" spans="1:19" x14ac:dyDescent="0.3">
      <c r="A86" s="302" t="s">
        <v>1310</v>
      </c>
      <c r="B86" s="302" t="s">
        <v>1422</v>
      </c>
      <c r="C86" s="311" t="s">
        <v>115</v>
      </c>
      <c r="D86" s="305">
        <v>21.63</v>
      </c>
      <c r="E86" s="305">
        <v>22.87</v>
      </c>
      <c r="F86" s="305">
        <v>23.58</v>
      </c>
      <c r="G86" s="305">
        <v>24.14</v>
      </c>
      <c r="H86" s="305">
        <v>25.96</v>
      </c>
      <c r="I86" s="305">
        <v>27.56</v>
      </c>
      <c r="J86" s="305">
        <v>27.69</v>
      </c>
      <c r="K86" s="305">
        <v>26.74</v>
      </c>
      <c r="L86" s="305">
        <v>26.49</v>
      </c>
      <c r="M86" s="305">
        <v>26.98</v>
      </c>
      <c r="N86" s="305">
        <v>27.18</v>
      </c>
      <c r="O86" s="305">
        <v>27.32</v>
      </c>
      <c r="P86" s="305">
        <v>30.11</v>
      </c>
      <c r="Q86" s="305">
        <v>31.18</v>
      </c>
      <c r="R86" s="305">
        <v>33</v>
      </c>
      <c r="S86" s="306"/>
    </row>
    <row r="87" spans="1:19" x14ac:dyDescent="0.3">
      <c r="A87" s="302" t="s">
        <v>1310</v>
      </c>
      <c r="B87" s="302" t="s">
        <v>1423</v>
      </c>
      <c r="C87" s="311" t="s">
        <v>551</v>
      </c>
      <c r="D87" s="305">
        <v>29.1</v>
      </c>
      <c r="E87" s="305">
        <v>29.83</v>
      </c>
      <c r="F87" s="305">
        <v>30.97</v>
      </c>
      <c r="G87" s="305">
        <v>31.38</v>
      </c>
      <c r="H87" s="305">
        <v>34.979999999999997</v>
      </c>
      <c r="I87" s="305">
        <v>33.83</v>
      </c>
      <c r="J87" s="305">
        <v>36.5</v>
      </c>
      <c r="K87" s="305">
        <v>38</v>
      </c>
      <c r="L87" s="305">
        <v>37.21</v>
      </c>
      <c r="M87" s="305">
        <v>37.869999999999997</v>
      </c>
      <c r="N87" s="305">
        <v>39.340000000000003</v>
      </c>
      <c r="O87" s="305">
        <v>40.909999999999997</v>
      </c>
      <c r="P87" s="305">
        <v>45.15</v>
      </c>
      <c r="Q87" s="305">
        <v>47.2</v>
      </c>
      <c r="R87" s="305">
        <v>48.76</v>
      </c>
      <c r="S87" s="306"/>
    </row>
    <row r="88" spans="1:19" x14ac:dyDescent="0.3">
      <c r="A88" s="302" t="s">
        <v>1310</v>
      </c>
      <c r="B88" s="302" t="s">
        <v>1424</v>
      </c>
      <c r="C88" s="311" t="s">
        <v>219</v>
      </c>
      <c r="D88" s="305">
        <v>24.4</v>
      </c>
      <c r="E88" s="305">
        <v>24.78</v>
      </c>
      <c r="F88" s="305">
        <v>25.46</v>
      </c>
      <c r="G88" s="305">
        <v>25.43</v>
      </c>
      <c r="H88" s="305">
        <v>26.91</v>
      </c>
      <c r="I88" s="305">
        <v>27.46</v>
      </c>
      <c r="J88" s="305">
        <v>28.52</v>
      </c>
      <c r="K88" s="305">
        <v>28.87</v>
      </c>
      <c r="L88" s="305">
        <v>30.24</v>
      </c>
      <c r="M88" s="305">
        <v>29.11</v>
      </c>
      <c r="N88" s="305">
        <v>31.1</v>
      </c>
      <c r="O88" s="305">
        <v>32.799999999999997</v>
      </c>
      <c r="P88" s="305">
        <v>36.200000000000003</v>
      </c>
      <c r="Q88" s="305">
        <v>35.29</v>
      </c>
      <c r="R88" s="305">
        <v>34.979999999999997</v>
      </c>
      <c r="S88" s="306"/>
    </row>
    <row r="89" spans="1:19" x14ac:dyDescent="0.3">
      <c r="A89" s="302" t="s">
        <v>1310</v>
      </c>
      <c r="B89" s="303" t="s">
        <v>1425</v>
      </c>
      <c r="C89" s="303" t="s">
        <v>243</v>
      </c>
      <c r="D89" s="305">
        <v>19.53</v>
      </c>
      <c r="E89" s="305">
        <v>19.02</v>
      </c>
      <c r="F89" s="305">
        <v>20.76</v>
      </c>
      <c r="G89" s="305">
        <v>21.3</v>
      </c>
      <c r="H89" s="305">
        <v>22.88</v>
      </c>
      <c r="I89" s="305">
        <v>20.45</v>
      </c>
      <c r="J89" s="305">
        <v>21.61</v>
      </c>
      <c r="K89" s="305">
        <v>24.38</v>
      </c>
      <c r="L89" s="305">
        <v>25.42</v>
      </c>
      <c r="M89" s="305">
        <v>24.76</v>
      </c>
      <c r="N89" s="305">
        <v>27.35</v>
      </c>
      <c r="O89" s="305">
        <v>27.53</v>
      </c>
      <c r="P89" s="305">
        <v>25.37</v>
      </c>
      <c r="Q89" s="305">
        <v>25.55</v>
      </c>
      <c r="R89" s="305">
        <v>27.62</v>
      </c>
      <c r="S89" s="306"/>
    </row>
    <row r="90" spans="1:19" x14ac:dyDescent="0.3">
      <c r="A90" s="302" t="s">
        <v>1310</v>
      </c>
      <c r="B90" s="303" t="s">
        <v>1426</v>
      </c>
      <c r="C90" s="302" t="s">
        <v>533</v>
      </c>
      <c r="D90" s="305">
        <v>21.11</v>
      </c>
      <c r="E90" s="305">
        <v>19.23</v>
      </c>
      <c r="F90" s="305">
        <v>19.96</v>
      </c>
      <c r="G90" s="305">
        <v>20.239999999999998</v>
      </c>
      <c r="H90" s="305">
        <v>20.68</v>
      </c>
      <c r="I90" s="305">
        <v>21.43</v>
      </c>
      <c r="J90" s="305">
        <v>23.05</v>
      </c>
      <c r="K90" s="305">
        <v>23.31</v>
      </c>
      <c r="L90" s="305">
        <v>20.92</v>
      </c>
      <c r="M90" s="305">
        <v>22.27</v>
      </c>
      <c r="N90" s="305">
        <v>22.11</v>
      </c>
      <c r="O90" s="305">
        <v>22.35</v>
      </c>
      <c r="P90" s="305">
        <v>23.61</v>
      </c>
      <c r="Q90" s="305">
        <v>26.38</v>
      </c>
      <c r="R90" s="305">
        <v>29.25</v>
      </c>
      <c r="S90" s="306"/>
    </row>
    <row r="91" spans="1:19" x14ac:dyDescent="0.3">
      <c r="A91" s="302" t="s">
        <v>1310</v>
      </c>
      <c r="B91" s="303" t="s">
        <v>1427</v>
      </c>
      <c r="C91" s="302" t="s">
        <v>665</v>
      </c>
      <c r="D91" s="305">
        <v>16.72</v>
      </c>
      <c r="E91" s="305">
        <v>17.3</v>
      </c>
      <c r="F91" s="305">
        <v>17.87</v>
      </c>
      <c r="G91" s="305">
        <v>18.37</v>
      </c>
      <c r="H91" s="305">
        <v>20.11</v>
      </c>
      <c r="I91" s="305">
        <v>21.11</v>
      </c>
      <c r="J91" s="305">
        <v>21.21</v>
      </c>
      <c r="K91" s="305">
        <v>24.36</v>
      </c>
      <c r="L91" s="305">
        <v>24.25</v>
      </c>
      <c r="M91" s="305">
        <v>22.9</v>
      </c>
      <c r="N91" s="305">
        <v>25.55</v>
      </c>
      <c r="O91" s="305">
        <v>24.81</v>
      </c>
      <c r="P91" s="305">
        <v>25.55</v>
      </c>
      <c r="Q91" s="305">
        <v>25.54</v>
      </c>
      <c r="R91" s="305">
        <v>24.28</v>
      </c>
      <c r="S91" s="306"/>
    </row>
    <row r="92" spans="1:19" x14ac:dyDescent="0.3">
      <c r="A92" s="302" t="s">
        <v>1310</v>
      </c>
      <c r="B92" s="303" t="s">
        <v>1428</v>
      </c>
      <c r="C92" s="302" t="s">
        <v>719</v>
      </c>
      <c r="D92" s="305">
        <v>22.26</v>
      </c>
      <c r="E92" s="305">
        <v>22.98</v>
      </c>
      <c r="F92" s="305">
        <v>21.71</v>
      </c>
      <c r="G92" s="305">
        <v>22.15</v>
      </c>
      <c r="H92" s="305">
        <v>21.83</v>
      </c>
      <c r="I92" s="305">
        <v>21.02</v>
      </c>
      <c r="J92" s="305">
        <v>21.35</v>
      </c>
      <c r="K92" s="305">
        <v>21.65</v>
      </c>
      <c r="L92" s="305">
        <v>24.5</v>
      </c>
      <c r="M92" s="305">
        <v>24.28</v>
      </c>
      <c r="N92" s="305">
        <v>26.06</v>
      </c>
      <c r="O92" s="305">
        <v>23.88</v>
      </c>
      <c r="P92" s="305">
        <v>24.97</v>
      </c>
      <c r="Q92" s="305">
        <v>25.67</v>
      </c>
      <c r="R92" s="305">
        <v>25.29</v>
      </c>
      <c r="S92" s="306"/>
    </row>
    <row r="93" spans="1:19" ht="18" x14ac:dyDescent="0.3">
      <c r="A93" s="302" t="s">
        <v>1305</v>
      </c>
      <c r="B93" s="302" t="s">
        <v>1429</v>
      </c>
      <c r="C93" s="312" t="s">
        <v>65</v>
      </c>
      <c r="D93" s="305">
        <v>24.41</v>
      </c>
      <c r="E93" s="305">
        <v>25.36</v>
      </c>
      <c r="F93" s="305">
        <v>26.32</v>
      </c>
      <c r="G93" s="305">
        <v>27.34</v>
      </c>
      <c r="H93" s="305">
        <v>28.14</v>
      </c>
      <c r="I93" s="305">
        <v>28.15</v>
      </c>
      <c r="J93" s="305">
        <v>28.62</v>
      </c>
      <c r="K93" s="305">
        <v>28.61</v>
      </c>
      <c r="L93" s="305">
        <v>28.73</v>
      </c>
      <c r="M93" s="305">
        <v>29.4</v>
      </c>
      <c r="N93" s="305">
        <v>30.35</v>
      </c>
      <c r="O93" s="305">
        <v>30.99</v>
      </c>
      <c r="P93" s="305">
        <v>31.49</v>
      </c>
      <c r="Q93" s="305">
        <v>32.65</v>
      </c>
      <c r="R93" s="305">
        <v>33.409999999999997</v>
      </c>
      <c r="S93" s="306"/>
    </row>
    <row r="94" spans="1:19" ht="15.6" x14ac:dyDescent="0.3">
      <c r="A94" s="302" t="s">
        <v>1307</v>
      </c>
      <c r="B94" s="302" t="s">
        <v>1430</v>
      </c>
      <c r="C94" s="310" t="s">
        <v>1431</v>
      </c>
      <c r="D94" s="305">
        <v>23.16</v>
      </c>
      <c r="E94" s="305">
        <v>23.86</v>
      </c>
      <c r="F94" s="305">
        <v>24.52</v>
      </c>
      <c r="G94" s="305">
        <v>25.78</v>
      </c>
      <c r="H94" s="305">
        <v>26.63</v>
      </c>
      <c r="I94" s="305">
        <v>26.96</v>
      </c>
      <c r="J94" s="305">
        <v>27.19</v>
      </c>
      <c r="K94" s="305">
        <v>27.95</v>
      </c>
      <c r="L94" s="305">
        <v>28.5</v>
      </c>
      <c r="M94" s="305">
        <v>28.73</v>
      </c>
      <c r="N94" s="305">
        <v>29.55</v>
      </c>
      <c r="O94" s="305">
        <v>29.98</v>
      </c>
      <c r="P94" s="305">
        <v>30.83</v>
      </c>
      <c r="Q94" s="305">
        <v>31.51</v>
      </c>
      <c r="R94" s="305">
        <v>32.54</v>
      </c>
      <c r="S94" s="306"/>
    </row>
    <row r="95" spans="1:19" x14ac:dyDescent="0.3">
      <c r="A95" s="302" t="s">
        <v>1310</v>
      </c>
      <c r="B95" s="302" t="s">
        <v>1432</v>
      </c>
      <c r="C95" s="311" t="s">
        <v>481</v>
      </c>
      <c r="D95" s="305">
        <v>25.21</v>
      </c>
      <c r="E95" s="305">
        <v>26</v>
      </c>
      <c r="F95" s="305">
        <v>28.12</v>
      </c>
      <c r="G95" s="305">
        <v>26.59</v>
      </c>
      <c r="H95" s="305">
        <v>26.59</v>
      </c>
      <c r="I95" s="305">
        <v>28.76</v>
      </c>
      <c r="J95" s="305">
        <v>29.1</v>
      </c>
      <c r="K95" s="305">
        <v>32.64</v>
      </c>
      <c r="L95" s="305">
        <v>29.29</v>
      </c>
      <c r="M95" s="305">
        <v>27.94</v>
      </c>
      <c r="N95" s="305">
        <v>30.12</v>
      </c>
      <c r="O95" s="305">
        <v>29.39</v>
      </c>
      <c r="P95" s="305">
        <v>29.23</v>
      </c>
      <c r="Q95" s="305">
        <v>31.02</v>
      </c>
      <c r="R95" s="305">
        <v>34.31</v>
      </c>
      <c r="S95" s="306"/>
    </row>
    <row r="96" spans="1:19" x14ac:dyDescent="0.3">
      <c r="A96" s="302" t="s">
        <v>1310</v>
      </c>
      <c r="B96" s="302" t="s">
        <v>1433</v>
      </c>
      <c r="C96" s="311" t="s">
        <v>1434</v>
      </c>
      <c r="D96" s="305">
        <v>25.59</v>
      </c>
      <c r="E96" s="305">
        <v>25.02</v>
      </c>
      <c r="F96" s="305">
        <v>24.55</v>
      </c>
      <c r="G96" s="305">
        <v>26.71</v>
      </c>
      <c r="H96" s="305">
        <v>27.95</v>
      </c>
      <c r="I96" s="305">
        <v>27.07</v>
      </c>
      <c r="J96" s="305">
        <v>28.2</v>
      </c>
      <c r="K96" s="305">
        <v>29.35</v>
      </c>
      <c r="L96" s="305">
        <v>31.91</v>
      </c>
      <c r="M96" s="305">
        <v>29.99</v>
      </c>
      <c r="N96" s="305">
        <v>30.17</v>
      </c>
      <c r="O96" s="305">
        <v>31.18</v>
      </c>
      <c r="P96" s="305">
        <v>32.11</v>
      </c>
      <c r="Q96" s="305">
        <v>32.58</v>
      </c>
      <c r="R96" s="305">
        <v>33.86</v>
      </c>
      <c r="S96" s="306"/>
    </row>
    <row r="97" spans="1:19" x14ac:dyDescent="0.3">
      <c r="A97" s="302" t="s">
        <v>1310</v>
      </c>
      <c r="B97" s="302" t="s">
        <v>1435</v>
      </c>
      <c r="C97" s="311" t="s">
        <v>801</v>
      </c>
      <c r="D97" s="305">
        <v>23.06</v>
      </c>
      <c r="E97" s="305">
        <v>25.18</v>
      </c>
      <c r="F97" s="305">
        <v>26.2</v>
      </c>
      <c r="G97" s="305">
        <v>27.27</v>
      </c>
      <c r="H97" s="305">
        <v>28.09</v>
      </c>
      <c r="I97" s="305">
        <v>28.47</v>
      </c>
      <c r="J97" s="305">
        <v>28.29</v>
      </c>
      <c r="K97" s="305">
        <v>27.9</v>
      </c>
      <c r="L97" s="305">
        <v>28.55</v>
      </c>
      <c r="M97" s="305">
        <v>29.81</v>
      </c>
      <c r="N97" s="305">
        <v>30.77</v>
      </c>
      <c r="O97" s="305">
        <v>31.06</v>
      </c>
      <c r="P97" s="305">
        <v>33.61</v>
      </c>
      <c r="Q97" s="305">
        <v>32.409999999999997</v>
      </c>
      <c r="R97" s="305">
        <v>32.85</v>
      </c>
      <c r="S97" s="306"/>
    </row>
    <row r="98" spans="1:19" x14ac:dyDescent="0.3">
      <c r="A98" s="302" t="s">
        <v>1310</v>
      </c>
      <c r="B98" s="302" t="s">
        <v>1436</v>
      </c>
      <c r="C98" s="311" t="s">
        <v>1437</v>
      </c>
      <c r="D98" s="305">
        <v>19.87</v>
      </c>
      <c r="E98" s="305">
        <v>19.75</v>
      </c>
      <c r="F98" s="305">
        <v>20.88</v>
      </c>
      <c r="G98" s="305">
        <v>21.76</v>
      </c>
      <c r="H98" s="305">
        <v>24.13</v>
      </c>
      <c r="I98" s="305">
        <v>25.8</v>
      </c>
      <c r="J98" s="305">
        <v>24.91</v>
      </c>
      <c r="K98" s="305">
        <v>26.12</v>
      </c>
      <c r="L98" s="305">
        <v>25.14</v>
      </c>
      <c r="M98" s="305">
        <v>26.69</v>
      </c>
      <c r="N98" s="305">
        <v>30.34</v>
      </c>
      <c r="O98" s="305">
        <v>31.21</v>
      </c>
      <c r="P98" s="305">
        <v>28.08</v>
      </c>
      <c r="Q98" s="305">
        <v>30.83</v>
      </c>
      <c r="R98" s="305">
        <v>31.62</v>
      </c>
      <c r="S98" s="306"/>
    </row>
    <row r="99" spans="1:19" x14ac:dyDescent="0.3">
      <c r="A99" s="302" t="s">
        <v>1310</v>
      </c>
      <c r="B99" s="302" t="s">
        <v>1438</v>
      </c>
      <c r="C99" s="311" t="s">
        <v>1439</v>
      </c>
      <c r="D99" s="305">
        <v>20.69</v>
      </c>
      <c r="E99" s="305">
        <v>21.52</v>
      </c>
      <c r="F99" s="305">
        <v>22.29</v>
      </c>
      <c r="G99" s="305">
        <v>24.17</v>
      </c>
      <c r="H99" s="305">
        <v>23.01</v>
      </c>
      <c r="I99" s="305">
        <v>22.82</v>
      </c>
      <c r="J99" s="305">
        <v>23.51</v>
      </c>
      <c r="K99" s="305">
        <v>24.61</v>
      </c>
      <c r="L99" s="305">
        <v>26.29</v>
      </c>
      <c r="M99" s="305">
        <v>26.57</v>
      </c>
      <c r="N99" s="305">
        <v>24.68</v>
      </c>
      <c r="O99" s="305">
        <v>25.21</v>
      </c>
      <c r="P99" s="305">
        <v>25.98</v>
      </c>
      <c r="Q99" s="305">
        <v>29.29</v>
      </c>
      <c r="R99" s="305">
        <v>29.84</v>
      </c>
      <c r="S99" s="306"/>
    </row>
    <row r="100" spans="1:19" x14ac:dyDescent="0.3">
      <c r="A100" s="302" t="s">
        <v>1310</v>
      </c>
      <c r="B100" s="302" t="s">
        <v>1440</v>
      </c>
      <c r="C100" s="311" t="s">
        <v>1441</v>
      </c>
      <c r="D100" s="305">
        <v>22.75</v>
      </c>
      <c r="E100" s="305">
        <v>23.73</v>
      </c>
      <c r="F100" s="305">
        <v>24.24</v>
      </c>
      <c r="G100" s="305">
        <v>26.11</v>
      </c>
      <c r="H100" s="305">
        <v>25.73</v>
      </c>
      <c r="I100" s="305">
        <v>26.08</v>
      </c>
      <c r="J100" s="305">
        <v>26.14</v>
      </c>
      <c r="K100" s="305">
        <v>25.72</v>
      </c>
      <c r="L100" s="305">
        <v>25.44</v>
      </c>
      <c r="M100" s="305">
        <v>27.51</v>
      </c>
      <c r="N100" s="305">
        <v>26.7</v>
      </c>
      <c r="O100" s="305">
        <v>26.02</v>
      </c>
      <c r="P100" s="305">
        <v>29.5</v>
      </c>
      <c r="Q100" s="305">
        <v>28.7</v>
      </c>
      <c r="R100" s="305">
        <v>29.07</v>
      </c>
      <c r="S100" s="306"/>
    </row>
    <row r="101" spans="1:19" ht="15.6" x14ac:dyDescent="0.3">
      <c r="A101" s="302" t="s">
        <v>1307</v>
      </c>
      <c r="B101" s="302" t="s">
        <v>1442</v>
      </c>
      <c r="C101" s="310" t="s">
        <v>1443</v>
      </c>
      <c r="D101" s="305">
        <v>26.54</v>
      </c>
      <c r="E101" s="305">
        <v>27.41</v>
      </c>
      <c r="F101" s="305">
        <v>28.73</v>
      </c>
      <c r="G101" s="305">
        <v>29.72</v>
      </c>
      <c r="H101" s="305">
        <v>30.18</v>
      </c>
      <c r="I101" s="305">
        <v>30.4</v>
      </c>
      <c r="J101" s="305">
        <v>30.39</v>
      </c>
      <c r="K101" s="305">
        <v>29.61</v>
      </c>
      <c r="L101" s="305">
        <v>30.03</v>
      </c>
      <c r="M101" s="305">
        <v>30.71</v>
      </c>
      <c r="N101" s="305">
        <v>31.71</v>
      </c>
      <c r="O101" s="305">
        <v>32.64</v>
      </c>
      <c r="P101" s="305">
        <v>32.35</v>
      </c>
      <c r="Q101" s="305">
        <v>34.19</v>
      </c>
      <c r="R101" s="305">
        <v>34.869999999999997</v>
      </c>
      <c r="S101" s="306"/>
    </row>
    <row r="102" spans="1:19" x14ac:dyDescent="0.3">
      <c r="A102" s="302" t="s">
        <v>1310</v>
      </c>
      <c r="B102" s="302" t="s">
        <v>1444</v>
      </c>
      <c r="C102" s="311" t="s">
        <v>397</v>
      </c>
      <c r="D102" s="305">
        <v>24.78</v>
      </c>
      <c r="E102" s="305">
        <v>24.17</v>
      </c>
      <c r="F102" s="305">
        <v>26.54</v>
      </c>
      <c r="G102" s="305">
        <v>27.3</v>
      </c>
      <c r="H102" s="305">
        <v>29.34</v>
      </c>
      <c r="I102" s="305">
        <v>29.37</v>
      </c>
      <c r="J102" s="305">
        <v>30.38</v>
      </c>
      <c r="K102" s="305">
        <v>30.52</v>
      </c>
      <c r="L102" s="305">
        <v>31.7</v>
      </c>
      <c r="M102" s="305">
        <v>30.42</v>
      </c>
      <c r="N102" s="305">
        <v>32.36</v>
      </c>
      <c r="O102" s="305">
        <v>34.9</v>
      </c>
      <c r="P102" s="305">
        <v>35.01</v>
      </c>
      <c r="Q102" s="305">
        <v>34.25</v>
      </c>
      <c r="R102" s="305">
        <v>36.78</v>
      </c>
      <c r="S102" s="306"/>
    </row>
    <row r="103" spans="1:19" x14ac:dyDescent="0.3">
      <c r="A103" s="302" t="s">
        <v>1310</v>
      </c>
      <c r="B103" s="303" t="s">
        <v>1445</v>
      </c>
      <c r="C103" s="311" t="s">
        <v>795</v>
      </c>
      <c r="D103" s="305">
        <v>27.9</v>
      </c>
      <c r="E103" s="305">
        <v>29.25</v>
      </c>
      <c r="F103" s="305">
        <v>30.64</v>
      </c>
      <c r="G103" s="305">
        <v>31.31</v>
      </c>
      <c r="H103" s="305">
        <v>31.34</v>
      </c>
      <c r="I103" s="305">
        <v>31.18</v>
      </c>
      <c r="J103" s="305">
        <v>30.61</v>
      </c>
      <c r="K103" s="305">
        <v>30.55</v>
      </c>
      <c r="L103" s="305">
        <v>30.02</v>
      </c>
      <c r="M103" s="305">
        <v>31.55</v>
      </c>
      <c r="N103" s="305">
        <v>32.11</v>
      </c>
      <c r="O103" s="305">
        <v>33.049999999999997</v>
      </c>
      <c r="P103" s="305">
        <v>32.69</v>
      </c>
      <c r="Q103" s="305">
        <v>34.6</v>
      </c>
      <c r="R103" s="305">
        <v>34.840000000000003</v>
      </c>
      <c r="S103" s="306"/>
    </row>
    <row r="104" spans="1:19" x14ac:dyDescent="0.3">
      <c r="A104" s="302" t="s">
        <v>1310</v>
      </c>
      <c r="B104" s="303" t="s">
        <v>1446</v>
      </c>
      <c r="C104" s="303" t="s">
        <v>111</v>
      </c>
      <c r="D104" s="305">
        <v>21.66</v>
      </c>
      <c r="E104" s="305">
        <v>22.41</v>
      </c>
      <c r="F104" s="305">
        <v>23.19</v>
      </c>
      <c r="G104" s="305">
        <v>24.9</v>
      </c>
      <c r="H104" s="305">
        <v>26.22</v>
      </c>
      <c r="I104" s="305">
        <v>29.1</v>
      </c>
      <c r="J104" s="305">
        <v>28.11</v>
      </c>
      <c r="K104" s="305">
        <v>26.63</v>
      </c>
      <c r="L104" s="305">
        <v>28.02</v>
      </c>
      <c r="M104" s="305">
        <v>26.35</v>
      </c>
      <c r="N104" s="305">
        <v>28.29</v>
      </c>
      <c r="O104" s="305">
        <v>28.46</v>
      </c>
      <c r="P104" s="305">
        <v>29.07</v>
      </c>
      <c r="Q104" s="305">
        <v>30.12</v>
      </c>
      <c r="R104" s="305">
        <v>31.27</v>
      </c>
      <c r="S104" s="306"/>
    </row>
    <row r="105" spans="1:19" x14ac:dyDescent="0.3">
      <c r="A105" s="302" t="s">
        <v>1310</v>
      </c>
      <c r="B105" s="303" t="s">
        <v>1447</v>
      </c>
      <c r="C105" s="302" t="s">
        <v>185</v>
      </c>
      <c r="D105" s="305">
        <v>24.6</v>
      </c>
      <c r="E105" s="305">
        <v>24.6</v>
      </c>
      <c r="F105" s="305">
        <v>25.05</v>
      </c>
      <c r="G105" s="305">
        <v>26.96</v>
      </c>
      <c r="H105" s="305">
        <v>27.29</v>
      </c>
      <c r="I105" s="305">
        <v>27.7</v>
      </c>
      <c r="J105" s="305">
        <v>30.72</v>
      </c>
      <c r="K105" s="305">
        <v>25.98</v>
      </c>
      <c r="L105" s="305">
        <v>30.13</v>
      </c>
      <c r="M105" s="305">
        <v>29.36</v>
      </c>
      <c r="N105" s="305">
        <v>31.24</v>
      </c>
      <c r="O105" s="305">
        <v>31.21</v>
      </c>
      <c r="P105" s="305">
        <v>30.26</v>
      </c>
      <c r="Q105" s="305">
        <v>34.549999999999997</v>
      </c>
      <c r="R105" s="305">
        <v>36.01</v>
      </c>
      <c r="S105" s="306"/>
    </row>
    <row r="106" spans="1:19" ht="15.6" x14ac:dyDescent="0.3">
      <c r="A106" s="302" t="s">
        <v>1307</v>
      </c>
      <c r="B106" s="302" t="s">
        <v>1448</v>
      </c>
      <c r="C106" s="310" t="s">
        <v>792</v>
      </c>
      <c r="D106" s="305">
        <v>23.86</v>
      </c>
      <c r="E106" s="305">
        <v>25.22</v>
      </c>
      <c r="F106" s="305">
        <v>26.38</v>
      </c>
      <c r="G106" s="305">
        <v>26.99</v>
      </c>
      <c r="H106" s="305">
        <v>28.04</v>
      </c>
      <c r="I106" s="305">
        <v>27.35</v>
      </c>
      <c r="J106" s="305">
        <v>28.8</v>
      </c>
      <c r="K106" s="305">
        <v>28.44</v>
      </c>
      <c r="L106" s="305">
        <v>27.62</v>
      </c>
      <c r="M106" s="305">
        <v>28.87</v>
      </c>
      <c r="N106" s="305">
        <v>29.93</v>
      </c>
      <c r="O106" s="305">
        <v>30.53</v>
      </c>
      <c r="P106" s="305">
        <v>31.43</v>
      </c>
      <c r="Q106" s="305">
        <v>32.43</v>
      </c>
      <c r="R106" s="305">
        <v>32.880000000000003</v>
      </c>
      <c r="S106" s="306"/>
    </row>
    <row r="107" spans="1:19" x14ac:dyDescent="0.3">
      <c r="A107" s="302" t="s">
        <v>1310</v>
      </c>
      <c r="B107" s="302" t="s">
        <v>1449</v>
      </c>
      <c r="C107" s="311" t="s">
        <v>1184</v>
      </c>
      <c r="D107" s="305">
        <v>19.21</v>
      </c>
      <c r="E107" s="305">
        <v>18.010000000000002</v>
      </c>
      <c r="F107" s="305">
        <v>20.81</v>
      </c>
      <c r="G107" s="305">
        <v>20.29</v>
      </c>
      <c r="H107" s="305">
        <v>22.31</v>
      </c>
      <c r="I107" s="305">
        <v>22.38</v>
      </c>
      <c r="J107" s="305">
        <v>23.62</v>
      </c>
      <c r="K107" s="305">
        <v>23.93</v>
      </c>
      <c r="L107" s="305">
        <v>22.78</v>
      </c>
      <c r="M107" s="305">
        <v>22.25</v>
      </c>
      <c r="N107" s="305">
        <v>24.08</v>
      </c>
      <c r="O107" s="305">
        <v>25.19</v>
      </c>
      <c r="P107" s="305">
        <v>27.22</v>
      </c>
      <c r="Q107" s="305">
        <v>24.06</v>
      </c>
      <c r="R107" s="305">
        <v>24.83</v>
      </c>
      <c r="S107" s="306"/>
    </row>
    <row r="108" spans="1:19" x14ac:dyDescent="0.3">
      <c r="A108" s="302" t="s">
        <v>1310</v>
      </c>
      <c r="B108" s="302" t="s">
        <v>1450</v>
      </c>
      <c r="C108" s="311" t="s">
        <v>645</v>
      </c>
      <c r="D108" s="305">
        <v>25.63</v>
      </c>
      <c r="E108" s="305">
        <v>27.07</v>
      </c>
      <c r="F108" s="305">
        <v>28.54</v>
      </c>
      <c r="G108" s="305">
        <v>28.07</v>
      </c>
      <c r="H108" s="305">
        <v>29.69</v>
      </c>
      <c r="I108" s="305">
        <v>27.74</v>
      </c>
      <c r="J108" s="305">
        <v>29.94</v>
      </c>
      <c r="K108" s="305">
        <v>29.72</v>
      </c>
      <c r="L108" s="305">
        <v>29.65</v>
      </c>
      <c r="M108" s="305">
        <v>28.49</v>
      </c>
      <c r="N108" s="305">
        <v>29.52</v>
      </c>
      <c r="O108" s="305">
        <v>30.46</v>
      </c>
      <c r="P108" s="305">
        <v>34.64</v>
      </c>
      <c r="Q108" s="305">
        <v>34.29</v>
      </c>
      <c r="R108" s="305">
        <v>32.299999999999997</v>
      </c>
      <c r="S108" s="306"/>
    </row>
    <row r="109" spans="1:19" x14ac:dyDescent="0.3">
      <c r="A109" s="302" t="s">
        <v>1310</v>
      </c>
      <c r="B109" s="302" t="s">
        <v>1451</v>
      </c>
      <c r="C109" s="311" t="s">
        <v>1452</v>
      </c>
      <c r="D109" s="305">
        <v>20.46</v>
      </c>
      <c r="E109" s="305">
        <v>22.59</v>
      </c>
      <c r="F109" s="305">
        <v>22.91</v>
      </c>
      <c r="G109" s="305">
        <v>24.12</v>
      </c>
      <c r="H109" s="305">
        <v>25.25</v>
      </c>
      <c r="I109" s="305">
        <v>25.15</v>
      </c>
      <c r="J109" s="305">
        <v>26.19</v>
      </c>
      <c r="K109" s="305">
        <v>25.85</v>
      </c>
      <c r="L109" s="305">
        <v>25.06</v>
      </c>
      <c r="M109" s="305">
        <v>25.29</v>
      </c>
      <c r="N109" s="305">
        <v>25.42</v>
      </c>
      <c r="O109" s="305">
        <v>26.35</v>
      </c>
      <c r="P109" s="305">
        <v>28.57</v>
      </c>
      <c r="Q109" s="305">
        <v>30.35</v>
      </c>
      <c r="R109" s="305">
        <v>30.27</v>
      </c>
      <c r="S109" s="306"/>
    </row>
    <row r="110" spans="1:19" x14ac:dyDescent="0.3">
      <c r="A110" s="302" t="s">
        <v>1310</v>
      </c>
      <c r="B110" s="302" t="s">
        <v>1453</v>
      </c>
      <c r="C110" s="311" t="s">
        <v>1454</v>
      </c>
      <c r="D110" s="305">
        <v>27.2</v>
      </c>
      <c r="E110" s="305">
        <v>29.47</v>
      </c>
      <c r="F110" s="305">
        <v>29.06</v>
      </c>
      <c r="G110" s="305">
        <v>31.47</v>
      </c>
      <c r="H110" s="305">
        <v>31.36</v>
      </c>
      <c r="I110" s="305">
        <v>30.3</v>
      </c>
      <c r="J110" s="305">
        <v>33.53</v>
      </c>
      <c r="K110" s="305">
        <v>31.17</v>
      </c>
      <c r="L110" s="305">
        <v>27.47</v>
      </c>
      <c r="M110" s="305">
        <v>30.89</v>
      </c>
      <c r="N110" s="305">
        <v>32.979999999999997</v>
      </c>
      <c r="O110" s="305">
        <v>33.6</v>
      </c>
      <c r="P110" s="305">
        <v>33.49</v>
      </c>
      <c r="Q110" s="305">
        <v>35.26</v>
      </c>
      <c r="R110" s="305">
        <v>35.36</v>
      </c>
      <c r="S110" s="306"/>
    </row>
    <row r="111" spans="1:19" x14ac:dyDescent="0.3">
      <c r="A111" s="302" t="s">
        <v>1310</v>
      </c>
      <c r="B111" s="302" t="s">
        <v>1455</v>
      </c>
      <c r="C111" s="311" t="s">
        <v>1456</v>
      </c>
      <c r="D111" s="305">
        <v>24.93</v>
      </c>
      <c r="E111" s="305">
        <v>26.82</v>
      </c>
      <c r="F111" s="305">
        <v>28.81</v>
      </c>
      <c r="G111" s="305">
        <v>28.55</v>
      </c>
      <c r="H111" s="305">
        <v>29.47</v>
      </c>
      <c r="I111" s="305">
        <v>28.78</v>
      </c>
      <c r="J111" s="305">
        <v>28.53</v>
      </c>
      <c r="K111" s="305">
        <v>30.02</v>
      </c>
      <c r="L111" s="305">
        <v>30.05</v>
      </c>
      <c r="M111" s="305">
        <v>30.87</v>
      </c>
      <c r="N111" s="305">
        <v>33.36</v>
      </c>
      <c r="O111" s="305">
        <v>34.06</v>
      </c>
      <c r="P111" s="305">
        <v>31.44</v>
      </c>
      <c r="Q111" s="305">
        <v>33.51</v>
      </c>
      <c r="R111" s="305">
        <v>35.6</v>
      </c>
      <c r="S111" s="306"/>
    </row>
    <row r="112" spans="1:19" x14ac:dyDescent="0.3">
      <c r="A112" s="302" t="s">
        <v>1310</v>
      </c>
      <c r="B112" s="302" t="s">
        <v>1457</v>
      </c>
      <c r="C112" s="311" t="s">
        <v>1458</v>
      </c>
      <c r="D112" s="305">
        <v>25.64</v>
      </c>
      <c r="E112" s="305">
        <v>26.14</v>
      </c>
      <c r="F112" s="305">
        <v>27.69</v>
      </c>
      <c r="G112" s="305">
        <v>27.98</v>
      </c>
      <c r="H112" s="305">
        <v>29.03</v>
      </c>
      <c r="I112" s="305">
        <v>28.11</v>
      </c>
      <c r="J112" s="305">
        <v>30.19</v>
      </c>
      <c r="K112" s="305">
        <v>29.13</v>
      </c>
      <c r="L112" s="305">
        <v>30.1</v>
      </c>
      <c r="M112" s="305">
        <v>33.43</v>
      </c>
      <c r="N112" s="305">
        <v>32.840000000000003</v>
      </c>
      <c r="O112" s="305">
        <v>32.33</v>
      </c>
      <c r="P112" s="305">
        <v>33.479999999999997</v>
      </c>
      <c r="Q112" s="305">
        <v>34.67</v>
      </c>
      <c r="R112" s="305">
        <v>35.33</v>
      </c>
      <c r="S112" s="306"/>
    </row>
    <row r="113" spans="1:19" ht="18" x14ac:dyDescent="0.3">
      <c r="A113" s="302" t="s">
        <v>1305</v>
      </c>
      <c r="B113" s="302" t="s">
        <v>1459</v>
      </c>
      <c r="C113" s="312" t="s">
        <v>72</v>
      </c>
      <c r="D113" s="305">
        <v>32.35</v>
      </c>
      <c r="E113" s="305">
        <v>34.01</v>
      </c>
      <c r="F113" s="305">
        <v>36.24</v>
      </c>
      <c r="G113" s="305">
        <v>38.659999999999997</v>
      </c>
      <c r="H113" s="305">
        <v>39.04</v>
      </c>
      <c r="I113" s="305">
        <v>39.020000000000003</v>
      </c>
      <c r="J113" s="305">
        <v>40.229999999999997</v>
      </c>
      <c r="K113" s="305">
        <v>40.57</v>
      </c>
      <c r="L113" s="305">
        <v>40.74</v>
      </c>
      <c r="M113" s="305">
        <v>41.43</v>
      </c>
      <c r="N113" s="305">
        <v>42.55</v>
      </c>
      <c r="O113" s="305">
        <v>43.92</v>
      </c>
      <c r="P113" s="305">
        <v>44.68</v>
      </c>
      <c r="Q113" s="305">
        <v>45.27</v>
      </c>
      <c r="R113" s="305">
        <v>46.11</v>
      </c>
      <c r="S113" s="306"/>
    </row>
    <row r="114" spans="1:19" ht="15.6" x14ac:dyDescent="0.3">
      <c r="A114" s="302" t="s">
        <v>1307</v>
      </c>
      <c r="B114" s="302" t="s">
        <v>1460</v>
      </c>
      <c r="C114" s="310" t="s">
        <v>1461</v>
      </c>
      <c r="D114" s="305">
        <v>34.82</v>
      </c>
      <c r="E114" s="305">
        <v>36.64</v>
      </c>
      <c r="F114" s="305">
        <v>39.479999999999997</v>
      </c>
      <c r="G114" s="305">
        <v>43</v>
      </c>
      <c r="H114" s="305">
        <v>42.91</v>
      </c>
      <c r="I114" s="305">
        <v>43.21</v>
      </c>
      <c r="J114" s="305">
        <v>43.58</v>
      </c>
      <c r="K114" s="305">
        <v>44.06</v>
      </c>
      <c r="L114" s="305">
        <v>43.54</v>
      </c>
      <c r="M114" s="305">
        <v>44.93</v>
      </c>
      <c r="N114" s="305">
        <v>46.79</v>
      </c>
      <c r="O114" s="305">
        <v>48.03</v>
      </c>
      <c r="P114" s="305">
        <v>49.56</v>
      </c>
      <c r="Q114" s="305">
        <v>50.68</v>
      </c>
      <c r="R114" s="305">
        <v>51.77</v>
      </c>
      <c r="S114" s="306"/>
    </row>
    <row r="115" spans="1:19" x14ac:dyDescent="0.3">
      <c r="A115" s="302" t="s">
        <v>1310</v>
      </c>
      <c r="B115" s="302" t="s">
        <v>1462</v>
      </c>
      <c r="C115" s="311" t="s">
        <v>1463</v>
      </c>
      <c r="D115" s="305">
        <v>41.12</v>
      </c>
      <c r="E115" s="305">
        <v>45.06</v>
      </c>
      <c r="F115" s="305">
        <v>49.91</v>
      </c>
      <c r="G115" s="305">
        <v>53.73</v>
      </c>
      <c r="H115" s="305">
        <v>52.07</v>
      </c>
      <c r="I115" s="305">
        <v>54.82</v>
      </c>
      <c r="J115" s="305">
        <v>53.64</v>
      </c>
      <c r="K115" s="305">
        <v>51.07</v>
      </c>
      <c r="L115" s="305">
        <v>50.12</v>
      </c>
      <c r="M115" s="305">
        <v>52.04</v>
      </c>
      <c r="N115" s="305">
        <v>51.79</v>
      </c>
      <c r="O115" s="305">
        <v>53.64</v>
      </c>
      <c r="P115" s="305">
        <v>55.31</v>
      </c>
      <c r="Q115" s="305">
        <v>54.51</v>
      </c>
      <c r="R115" s="305">
        <v>56.09</v>
      </c>
      <c r="S115" s="306"/>
    </row>
    <row r="116" spans="1:19" x14ac:dyDescent="0.3">
      <c r="A116" s="302" t="s">
        <v>1310</v>
      </c>
      <c r="B116" s="302" t="s">
        <v>1464</v>
      </c>
      <c r="C116" s="311" t="s">
        <v>701</v>
      </c>
      <c r="D116" s="305">
        <v>34.4</v>
      </c>
      <c r="E116" s="305">
        <v>35.35</v>
      </c>
      <c r="F116" s="305">
        <v>37.39</v>
      </c>
      <c r="G116" s="305">
        <v>39.94</v>
      </c>
      <c r="H116" s="305">
        <v>41.23</v>
      </c>
      <c r="I116" s="305">
        <v>40.36</v>
      </c>
      <c r="J116" s="305">
        <v>40.74</v>
      </c>
      <c r="K116" s="305">
        <v>43.36</v>
      </c>
      <c r="L116" s="305">
        <v>42.25</v>
      </c>
      <c r="M116" s="305">
        <v>41.68</v>
      </c>
      <c r="N116" s="305">
        <v>44.94</v>
      </c>
      <c r="O116" s="305">
        <v>45.09</v>
      </c>
      <c r="P116" s="305">
        <v>47.76</v>
      </c>
      <c r="Q116" s="305">
        <v>51.48</v>
      </c>
      <c r="R116" s="305">
        <v>51.98</v>
      </c>
      <c r="S116" s="306"/>
    </row>
    <row r="117" spans="1:19" x14ac:dyDescent="0.3">
      <c r="A117" s="302" t="s">
        <v>1310</v>
      </c>
      <c r="B117" s="302" t="s">
        <v>1465</v>
      </c>
      <c r="C117" s="311" t="s">
        <v>1466</v>
      </c>
      <c r="D117" s="305">
        <v>25.16</v>
      </c>
      <c r="E117" s="305">
        <v>23.91</v>
      </c>
      <c r="F117" s="305">
        <v>25.33</v>
      </c>
      <c r="G117" s="305">
        <v>28.24</v>
      </c>
      <c r="H117" s="305">
        <v>29.63</v>
      </c>
      <c r="I117" s="305">
        <v>27.36</v>
      </c>
      <c r="J117" s="305">
        <v>29.17</v>
      </c>
      <c r="K117" s="305">
        <v>29.87</v>
      </c>
      <c r="L117" s="305">
        <v>33.71</v>
      </c>
      <c r="M117" s="305">
        <v>37.58</v>
      </c>
      <c r="N117" s="305">
        <v>41.02</v>
      </c>
      <c r="O117" s="305">
        <v>42.32</v>
      </c>
      <c r="P117" s="305">
        <v>41.84</v>
      </c>
      <c r="Q117" s="305">
        <v>41.19</v>
      </c>
      <c r="R117" s="305">
        <v>42.36</v>
      </c>
      <c r="S117" s="306"/>
    </row>
    <row r="118" spans="1:19" x14ac:dyDescent="0.3">
      <c r="A118" s="302" t="s">
        <v>1310</v>
      </c>
      <c r="B118" s="302" t="s">
        <v>1467</v>
      </c>
      <c r="C118" s="311" t="s">
        <v>669</v>
      </c>
      <c r="D118" s="305">
        <v>22</v>
      </c>
      <c r="E118" s="305">
        <v>24.11</v>
      </c>
      <c r="F118" s="305">
        <v>23.96</v>
      </c>
      <c r="G118" s="305">
        <v>27.73</v>
      </c>
      <c r="H118" s="305">
        <v>26.63</v>
      </c>
      <c r="I118" s="305">
        <v>25.87</v>
      </c>
      <c r="J118" s="305">
        <v>28.6</v>
      </c>
      <c r="K118" s="305">
        <v>31.22</v>
      </c>
      <c r="L118" s="305">
        <v>28.8</v>
      </c>
      <c r="M118" s="305">
        <v>30.66</v>
      </c>
      <c r="N118" s="305">
        <v>33.090000000000003</v>
      </c>
      <c r="O118" s="305">
        <v>35.450000000000003</v>
      </c>
      <c r="P118" s="305">
        <v>33.03</v>
      </c>
      <c r="Q118" s="305">
        <v>35.49</v>
      </c>
      <c r="R118" s="305">
        <v>35.4</v>
      </c>
      <c r="S118" s="306"/>
    </row>
    <row r="119" spans="1:19" ht="15.6" x14ac:dyDescent="0.3">
      <c r="A119" s="302" t="s">
        <v>1307</v>
      </c>
      <c r="B119" s="302" t="s">
        <v>1468</v>
      </c>
      <c r="C119" s="310" t="s">
        <v>1469</v>
      </c>
      <c r="D119" s="305">
        <v>32.19</v>
      </c>
      <c r="E119" s="305">
        <v>34.200000000000003</v>
      </c>
      <c r="F119" s="305">
        <v>36.03</v>
      </c>
      <c r="G119" s="305">
        <v>38.299999999999997</v>
      </c>
      <c r="H119" s="305">
        <v>38.43</v>
      </c>
      <c r="I119" s="305">
        <v>39.049999999999997</v>
      </c>
      <c r="J119" s="305">
        <v>42.03</v>
      </c>
      <c r="K119" s="305">
        <v>41.67</v>
      </c>
      <c r="L119" s="305">
        <v>41.3</v>
      </c>
      <c r="M119" s="305">
        <v>41.24</v>
      </c>
      <c r="N119" s="305">
        <v>42.05</v>
      </c>
      <c r="O119" s="305">
        <v>42.92</v>
      </c>
      <c r="P119" s="305">
        <v>43.1</v>
      </c>
      <c r="Q119" s="305">
        <v>43.37</v>
      </c>
      <c r="R119" s="305">
        <v>42.71</v>
      </c>
      <c r="S119" s="306"/>
    </row>
    <row r="120" spans="1:19" x14ac:dyDescent="0.3">
      <c r="A120" s="302" t="s">
        <v>1310</v>
      </c>
      <c r="B120" s="302" t="s">
        <v>1470</v>
      </c>
      <c r="C120" s="311" t="s">
        <v>1471</v>
      </c>
      <c r="D120" s="305">
        <v>25.67</v>
      </c>
      <c r="E120" s="305">
        <v>27.28</v>
      </c>
      <c r="F120" s="305">
        <v>28.28</v>
      </c>
      <c r="G120" s="305">
        <v>30.29</v>
      </c>
      <c r="H120" s="305">
        <v>32.369999999999997</v>
      </c>
      <c r="I120" s="305">
        <v>29.52</v>
      </c>
      <c r="J120" s="305">
        <v>32.26</v>
      </c>
      <c r="K120" s="305">
        <v>28.58</v>
      </c>
      <c r="L120" s="305">
        <v>32.56</v>
      </c>
      <c r="M120" s="305">
        <v>31.14</v>
      </c>
      <c r="N120" s="305">
        <v>30.27</v>
      </c>
      <c r="O120" s="305">
        <v>32.08</v>
      </c>
      <c r="P120" s="305">
        <v>34.130000000000003</v>
      </c>
      <c r="Q120" s="305">
        <v>32.56</v>
      </c>
      <c r="R120" s="305">
        <v>32.74</v>
      </c>
      <c r="S120" s="306"/>
    </row>
    <row r="121" spans="1:19" x14ac:dyDescent="0.3">
      <c r="A121" s="302" t="s">
        <v>1310</v>
      </c>
      <c r="B121" s="302" t="s">
        <v>1472</v>
      </c>
      <c r="C121" s="311" t="s">
        <v>653</v>
      </c>
      <c r="D121" s="305">
        <v>49.44</v>
      </c>
      <c r="E121" s="305">
        <v>51.64</v>
      </c>
      <c r="F121" s="305">
        <v>54.65</v>
      </c>
      <c r="G121" s="305">
        <v>58.59</v>
      </c>
      <c r="H121" s="305">
        <v>60.04</v>
      </c>
      <c r="I121" s="305">
        <v>62.37</v>
      </c>
      <c r="J121" s="305">
        <v>60.89</v>
      </c>
      <c r="K121" s="305">
        <v>58.55</v>
      </c>
      <c r="L121" s="305">
        <v>59.04</v>
      </c>
      <c r="M121" s="305">
        <v>60.52</v>
      </c>
      <c r="N121" s="305">
        <v>62.73</v>
      </c>
      <c r="O121" s="305">
        <v>61.74</v>
      </c>
      <c r="P121" s="305">
        <v>62.57</v>
      </c>
      <c r="Q121" s="305">
        <v>62.81</v>
      </c>
      <c r="R121" s="305">
        <v>61.12</v>
      </c>
      <c r="S121" s="306"/>
    </row>
    <row r="122" spans="1:19" x14ac:dyDescent="0.3">
      <c r="A122" s="302" t="s">
        <v>1310</v>
      </c>
      <c r="B122" s="302" t="s">
        <v>1473</v>
      </c>
      <c r="C122" s="311" t="s">
        <v>1474</v>
      </c>
      <c r="D122" s="305">
        <v>32.020000000000003</v>
      </c>
      <c r="E122" s="305">
        <v>32.21</v>
      </c>
      <c r="F122" s="305">
        <v>33.770000000000003</v>
      </c>
      <c r="G122" s="305">
        <v>35.58</v>
      </c>
      <c r="H122" s="305">
        <v>36.020000000000003</v>
      </c>
      <c r="I122" s="305">
        <v>36.43</v>
      </c>
      <c r="J122" s="305">
        <v>40.01</v>
      </c>
      <c r="K122" s="305">
        <v>41.12</v>
      </c>
      <c r="L122" s="305">
        <v>41.25</v>
      </c>
      <c r="M122" s="305">
        <v>40.049999999999997</v>
      </c>
      <c r="N122" s="305">
        <v>40.26</v>
      </c>
      <c r="O122" s="305">
        <v>41.42</v>
      </c>
      <c r="P122" s="305">
        <v>41.97</v>
      </c>
      <c r="Q122" s="305">
        <v>41.5</v>
      </c>
      <c r="R122" s="305">
        <v>41.54</v>
      </c>
      <c r="S122" s="306"/>
    </row>
    <row r="123" spans="1:19" x14ac:dyDescent="0.3">
      <c r="A123" s="302" t="s">
        <v>1310</v>
      </c>
      <c r="B123" s="302" t="s">
        <v>1475</v>
      </c>
      <c r="C123" s="311" t="s">
        <v>1476</v>
      </c>
      <c r="D123" s="305">
        <v>26.86</v>
      </c>
      <c r="E123" s="305">
        <v>29.44</v>
      </c>
      <c r="F123" s="305">
        <v>29.72</v>
      </c>
      <c r="G123" s="305">
        <v>29.73</v>
      </c>
      <c r="H123" s="305">
        <v>28.34</v>
      </c>
      <c r="I123" s="305">
        <v>30.22</v>
      </c>
      <c r="J123" s="305">
        <v>34.83</v>
      </c>
      <c r="K123" s="305">
        <v>35.770000000000003</v>
      </c>
      <c r="L123" s="305">
        <v>33.119999999999997</v>
      </c>
      <c r="M123" s="305">
        <v>35.18</v>
      </c>
      <c r="N123" s="305">
        <v>33.83</v>
      </c>
      <c r="O123" s="305">
        <v>35.24</v>
      </c>
      <c r="P123" s="305">
        <v>33.74</v>
      </c>
      <c r="Q123" s="305">
        <v>33.35</v>
      </c>
      <c r="R123" s="305">
        <v>33.950000000000003</v>
      </c>
      <c r="S123" s="306"/>
    </row>
    <row r="124" spans="1:19" x14ac:dyDescent="0.3">
      <c r="A124" s="302" t="s">
        <v>1310</v>
      </c>
      <c r="B124" s="302" t="s">
        <v>1477</v>
      </c>
      <c r="C124" s="303" t="s">
        <v>378</v>
      </c>
      <c r="D124" s="305">
        <v>27.53</v>
      </c>
      <c r="E124" s="305">
        <v>29.74</v>
      </c>
      <c r="F124" s="305">
        <v>33.659999999999997</v>
      </c>
      <c r="G124" s="305">
        <v>38.94</v>
      </c>
      <c r="H124" s="305">
        <v>38.89</v>
      </c>
      <c r="I124" s="305">
        <v>36.43</v>
      </c>
      <c r="J124" s="305">
        <v>40.03</v>
      </c>
      <c r="K124" s="305">
        <v>41.99</v>
      </c>
      <c r="L124" s="305">
        <v>39.5</v>
      </c>
      <c r="M124" s="305">
        <v>35.85</v>
      </c>
      <c r="N124" s="305">
        <v>43.64</v>
      </c>
      <c r="O124" s="305">
        <v>43.97</v>
      </c>
      <c r="P124" s="305">
        <v>45.73</v>
      </c>
      <c r="Q124" s="305">
        <v>50.12</v>
      </c>
      <c r="R124" s="305">
        <v>45.43</v>
      </c>
      <c r="S124" s="306"/>
    </row>
    <row r="125" spans="1:19" ht="15.6" x14ac:dyDescent="0.3">
      <c r="A125" s="302" t="s">
        <v>1307</v>
      </c>
      <c r="B125" s="302" t="s">
        <v>1478</v>
      </c>
      <c r="C125" s="300" t="s">
        <v>1479</v>
      </c>
      <c r="D125" s="305">
        <v>29.7</v>
      </c>
      <c r="E125" s="305">
        <v>30.82</v>
      </c>
      <c r="F125" s="305">
        <v>33.409999999999997</v>
      </c>
      <c r="G125" s="305">
        <v>35.4</v>
      </c>
      <c r="H125" s="305">
        <v>36.130000000000003</v>
      </c>
      <c r="I125" s="305">
        <v>33.79</v>
      </c>
      <c r="J125" s="305">
        <v>36.15</v>
      </c>
      <c r="K125" s="305">
        <v>35.799999999999997</v>
      </c>
      <c r="L125" s="305">
        <v>37.229999999999997</v>
      </c>
      <c r="M125" s="305">
        <v>38.04</v>
      </c>
      <c r="N125" s="305">
        <v>36.04</v>
      </c>
      <c r="O125" s="305">
        <v>37.6</v>
      </c>
      <c r="P125" s="305">
        <v>38.590000000000003</v>
      </c>
      <c r="Q125" s="305">
        <v>38.49</v>
      </c>
      <c r="R125" s="305">
        <v>39.07</v>
      </c>
      <c r="S125" s="306"/>
    </row>
    <row r="126" spans="1:19" x14ac:dyDescent="0.3">
      <c r="A126" s="302" t="s">
        <v>1310</v>
      </c>
      <c r="B126" s="302" t="s">
        <v>1480</v>
      </c>
      <c r="C126" s="303" t="s">
        <v>1481</v>
      </c>
      <c r="D126" s="305">
        <v>33.24</v>
      </c>
      <c r="E126" s="305">
        <v>35.409999999999997</v>
      </c>
      <c r="F126" s="305">
        <v>36.21</v>
      </c>
      <c r="G126" s="305">
        <v>36.35</v>
      </c>
      <c r="H126" s="305">
        <v>39.4</v>
      </c>
      <c r="I126" s="305">
        <v>36.81</v>
      </c>
      <c r="J126" s="305">
        <v>38.82</v>
      </c>
      <c r="K126" s="305">
        <v>38.549999999999997</v>
      </c>
      <c r="L126" s="305">
        <v>42.45</v>
      </c>
      <c r="M126" s="305">
        <v>44.33</v>
      </c>
      <c r="N126" s="305">
        <v>41.01</v>
      </c>
      <c r="O126" s="305">
        <v>41.3</v>
      </c>
      <c r="P126" s="305">
        <v>44.2</v>
      </c>
      <c r="Q126" s="305">
        <v>43.04</v>
      </c>
      <c r="R126" s="305">
        <v>43.08</v>
      </c>
      <c r="S126" s="306"/>
    </row>
    <row r="127" spans="1:19" x14ac:dyDescent="0.3">
      <c r="A127" s="302" t="s">
        <v>1310</v>
      </c>
      <c r="B127" s="302" t="s">
        <v>1482</v>
      </c>
      <c r="C127" s="303" t="s">
        <v>1483</v>
      </c>
      <c r="D127" s="305">
        <v>27.82</v>
      </c>
      <c r="E127" s="305">
        <v>30.85</v>
      </c>
      <c r="F127" s="305">
        <v>31.88</v>
      </c>
      <c r="G127" s="305">
        <v>34.549999999999997</v>
      </c>
      <c r="H127" s="305">
        <v>35.950000000000003</v>
      </c>
      <c r="I127" s="305">
        <v>34.54</v>
      </c>
      <c r="J127" s="305">
        <v>36.979999999999997</v>
      </c>
      <c r="K127" s="305">
        <v>35.43</v>
      </c>
      <c r="L127" s="305">
        <v>36.74</v>
      </c>
      <c r="M127" s="305">
        <v>38.03</v>
      </c>
      <c r="N127" s="305">
        <v>35.869999999999997</v>
      </c>
      <c r="O127" s="305">
        <v>36.99</v>
      </c>
      <c r="P127" s="305">
        <v>36.880000000000003</v>
      </c>
      <c r="Q127" s="305">
        <v>35.26</v>
      </c>
      <c r="R127" s="305">
        <v>35.53</v>
      </c>
      <c r="S127" s="306"/>
    </row>
    <row r="128" spans="1:19" x14ac:dyDescent="0.3">
      <c r="A128" s="302" t="s">
        <v>1310</v>
      </c>
      <c r="B128" s="302" t="s">
        <v>1484</v>
      </c>
      <c r="C128" s="303" t="s">
        <v>1485</v>
      </c>
      <c r="D128" s="305">
        <v>26.73</v>
      </c>
      <c r="E128" s="305">
        <v>26.85</v>
      </c>
      <c r="F128" s="305">
        <v>31.16</v>
      </c>
      <c r="G128" s="305">
        <v>33.270000000000003</v>
      </c>
      <c r="H128" s="305">
        <v>33.94</v>
      </c>
      <c r="I128" s="305">
        <v>30.63</v>
      </c>
      <c r="J128" s="305">
        <v>34.090000000000003</v>
      </c>
      <c r="K128" s="305">
        <v>33.32</v>
      </c>
      <c r="L128" s="305">
        <v>33.549999999999997</v>
      </c>
      <c r="M128" s="305">
        <v>32.39</v>
      </c>
      <c r="N128" s="305">
        <v>32.83</v>
      </c>
      <c r="O128" s="305">
        <v>35.83</v>
      </c>
      <c r="P128" s="305">
        <v>35.119999999999997</v>
      </c>
      <c r="Q128" s="305">
        <v>36.29</v>
      </c>
      <c r="R128" s="305">
        <v>36.89</v>
      </c>
      <c r="S128" s="306"/>
    </row>
    <row r="129" spans="1:19" x14ac:dyDescent="0.3">
      <c r="A129" s="302" t="s">
        <v>1310</v>
      </c>
      <c r="B129" s="302" t="s">
        <v>1486</v>
      </c>
      <c r="C129" s="303" t="s">
        <v>275</v>
      </c>
      <c r="D129" s="305">
        <v>31.78</v>
      </c>
      <c r="E129" s="305">
        <v>30.58</v>
      </c>
      <c r="F129" s="305">
        <v>34.65</v>
      </c>
      <c r="G129" s="305">
        <v>38.119999999999997</v>
      </c>
      <c r="H129" s="305">
        <v>34.89</v>
      </c>
      <c r="I129" s="305">
        <v>33.06</v>
      </c>
      <c r="J129" s="305">
        <v>34.17</v>
      </c>
      <c r="K129" s="305">
        <v>35.65</v>
      </c>
      <c r="L129" s="305">
        <v>35.92</v>
      </c>
      <c r="M129" s="305">
        <v>37.57</v>
      </c>
      <c r="N129" s="305">
        <v>33.880000000000003</v>
      </c>
      <c r="O129" s="305">
        <v>35.57</v>
      </c>
      <c r="P129" s="305">
        <v>37.729999999999997</v>
      </c>
      <c r="Q129" s="305">
        <v>39.32</v>
      </c>
      <c r="R129" s="305">
        <v>41.24</v>
      </c>
      <c r="S129" s="306"/>
    </row>
    <row r="130" spans="1:19" ht="15.6" x14ac:dyDescent="0.3">
      <c r="A130" s="302" t="s">
        <v>1307</v>
      </c>
      <c r="B130" s="302" t="s">
        <v>1487</v>
      </c>
      <c r="C130" s="300" t="s">
        <v>1488</v>
      </c>
      <c r="D130" s="305">
        <v>28.65</v>
      </c>
      <c r="E130" s="305">
        <v>31.04</v>
      </c>
      <c r="F130" s="305">
        <v>31.93</v>
      </c>
      <c r="G130" s="305">
        <v>33.68</v>
      </c>
      <c r="H130" s="305">
        <v>33.83</v>
      </c>
      <c r="I130" s="305">
        <v>35.39</v>
      </c>
      <c r="J130" s="305">
        <v>33.57</v>
      </c>
      <c r="K130" s="305">
        <v>35.96</v>
      </c>
      <c r="L130" s="305">
        <v>37.049999999999997</v>
      </c>
      <c r="M130" s="305">
        <v>36.68</v>
      </c>
      <c r="N130" s="305">
        <v>36.450000000000003</v>
      </c>
      <c r="O130" s="305">
        <v>36.909999999999997</v>
      </c>
      <c r="P130" s="305">
        <v>38.17</v>
      </c>
      <c r="Q130" s="305">
        <v>38.049999999999997</v>
      </c>
      <c r="R130" s="305">
        <v>39.78</v>
      </c>
      <c r="S130" s="306"/>
    </row>
    <row r="131" spans="1:19" x14ac:dyDescent="0.3">
      <c r="A131" s="302" t="s">
        <v>1310</v>
      </c>
      <c r="B131" s="302" t="s">
        <v>1489</v>
      </c>
      <c r="C131" s="303" t="s">
        <v>154</v>
      </c>
      <c r="D131" s="305">
        <v>29.46</v>
      </c>
      <c r="E131" s="305">
        <v>34.35</v>
      </c>
      <c r="F131" s="305">
        <v>34.54</v>
      </c>
      <c r="G131" s="305">
        <v>32.68</v>
      </c>
      <c r="H131" s="305">
        <v>35.340000000000003</v>
      </c>
      <c r="I131" s="305">
        <v>38</v>
      </c>
      <c r="J131" s="305">
        <v>35.159999999999997</v>
      </c>
      <c r="K131" s="305">
        <v>36.74</v>
      </c>
      <c r="L131" s="305">
        <v>40.659999999999997</v>
      </c>
      <c r="M131" s="305">
        <v>35.659999999999997</v>
      </c>
      <c r="N131" s="305">
        <v>37.28</v>
      </c>
      <c r="O131" s="305">
        <v>37.83</v>
      </c>
      <c r="P131" s="305">
        <v>41.67</v>
      </c>
      <c r="Q131" s="305">
        <v>40.880000000000003</v>
      </c>
      <c r="R131" s="305">
        <v>44.23</v>
      </c>
      <c r="S131" s="306"/>
    </row>
    <row r="132" spans="1:19" x14ac:dyDescent="0.3">
      <c r="A132" s="302" t="s">
        <v>1310</v>
      </c>
      <c r="B132" s="302" t="s">
        <v>1490</v>
      </c>
      <c r="C132" s="303" t="s">
        <v>225</v>
      </c>
      <c r="D132" s="305">
        <v>27.72</v>
      </c>
      <c r="E132" s="305">
        <v>29.32</v>
      </c>
      <c r="F132" s="305">
        <v>30.59</v>
      </c>
      <c r="G132" s="305">
        <v>33.14</v>
      </c>
      <c r="H132" s="305">
        <v>32.76</v>
      </c>
      <c r="I132" s="305">
        <v>34.93</v>
      </c>
      <c r="J132" s="305">
        <v>35.36</v>
      </c>
      <c r="K132" s="305">
        <v>36.549999999999997</v>
      </c>
      <c r="L132" s="305">
        <v>37.93</v>
      </c>
      <c r="M132" s="305">
        <v>41.67</v>
      </c>
      <c r="N132" s="305">
        <v>40.07</v>
      </c>
      <c r="O132" s="305">
        <v>41.1</v>
      </c>
      <c r="P132" s="305">
        <v>37.549999999999997</v>
      </c>
      <c r="Q132" s="305">
        <v>40.36</v>
      </c>
      <c r="R132" s="305">
        <v>41.88</v>
      </c>
      <c r="S132" s="306"/>
    </row>
    <row r="133" spans="1:19" x14ac:dyDescent="0.3">
      <c r="A133" s="302" t="s">
        <v>1310</v>
      </c>
      <c r="B133" s="302" t="s">
        <v>1491</v>
      </c>
      <c r="C133" s="303" t="s">
        <v>1492</v>
      </c>
      <c r="D133" s="305">
        <v>28.82</v>
      </c>
      <c r="E133" s="305">
        <v>30.59</v>
      </c>
      <c r="F133" s="305">
        <v>31.47</v>
      </c>
      <c r="G133" s="305">
        <v>34.619999999999997</v>
      </c>
      <c r="H133" s="305">
        <v>33.74</v>
      </c>
      <c r="I133" s="305">
        <v>34.409999999999997</v>
      </c>
      <c r="J133" s="305">
        <v>31.8</v>
      </c>
      <c r="K133" s="305">
        <v>35.21</v>
      </c>
      <c r="L133" s="305">
        <v>34.9</v>
      </c>
      <c r="M133" s="305">
        <v>34.76</v>
      </c>
      <c r="N133" s="305">
        <v>34.18</v>
      </c>
      <c r="O133" s="305">
        <v>34.39</v>
      </c>
      <c r="P133" s="305">
        <v>36.909999999999997</v>
      </c>
      <c r="Q133" s="305">
        <v>35.56</v>
      </c>
      <c r="R133" s="305">
        <v>36.659999999999997</v>
      </c>
      <c r="S133" s="306"/>
    </row>
    <row r="134" spans="1:19" ht="15.6" x14ac:dyDescent="0.3">
      <c r="A134" s="302" t="s">
        <v>1307</v>
      </c>
      <c r="B134" s="302" t="s">
        <v>1493</v>
      </c>
      <c r="C134" s="300" t="s">
        <v>1494</v>
      </c>
      <c r="D134" s="305">
        <v>31.36</v>
      </c>
      <c r="E134" s="305">
        <v>31.95</v>
      </c>
      <c r="F134" s="305">
        <v>34.090000000000003</v>
      </c>
      <c r="G134" s="305">
        <v>35.049999999999997</v>
      </c>
      <c r="H134" s="305">
        <v>36.42</v>
      </c>
      <c r="I134" s="305">
        <v>34.950000000000003</v>
      </c>
      <c r="J134" s="305">
        <v>36.51</v>
      </c>
      <c r="K134" s="305">
        <v>36.44</v>
      </c>
      <c r="L134" s="305">
        <v>37.49</v>
      </c>
      <c r="M134" s="305">
        <v>38.21</v>
      </c>
      <c r="N134" s="305">
        <v>40.82</v>
      </c>
      <c r="O134" s="305">
        <v>43.47</v>
      </c>
      <c r="P134" s="305">
        <v>42.65</v>
      </c>
      <c r="Q134" s="305">
        <v>43.22</v>
      </c>
      <c r="R134" s="305">
        <v>45.17</v>
      </c>
      <c r="S134" s="306"/>
    </row>
    <row r="135" spans="1:19" x14ac:dyDescent="0.3">
      <c r="A135" s="302" t="s">
        <v>1310</v>
      </c>
      <c r="B135" s="302" t="s">
        <v>1495</v>
      </c>
      <c r="C135" s="303" t="s">
        <v>90</v>
      </c>
      <c r="D135" s="305">
        <v>29.59</v>
      </c>
      <c r="E135" s="305">
        <v>29.91</v>
      </c>
      <c r="F135" s="305">
        <v>30.13</v>
      </c>
      <c r="G135" s="305">
        <v>31.89</v>
      </c>
      <c r="H135" s="305">
        <v>30.34</v>
      </c>
      <c r="I135" s="305">
        <v>28.46</v>
      </c>
      <c r="J135" s="305">
        <v>29.78</v>
      </c>
      <c r="K135" s="305">
        <v>30</v>
      </c>
      <c r="L135" s="305">
        <v>34.700000000000003</v>
      </c>
      <c r="M135" s="305">
        <v>33.049999999999997</v>
      </c>
      <c r="N135" s="305">
        <v>34.19</v>
      </c>
      <c r="O135" s="305">
        <v>34.31</v>
      </c>
      <c r="P135" s="305">
        <v>37.729999999999997</v>
      </c>
      <c r="Q135" s="305">
        <v>35.78</v>
      </c>
      <c r="R135" s="305">
        <v>37.89</v>
      </c>
      <c r="S135" s="306"/>
    </row>
    <row r="136" spans="1:19" x14ac:dyDescent="0.3">
      <c r="A136" s="302" t="s">
        <v>1310</v>
      </c>
      <c r="B136" s="302" t="s">
        <v>1496</v>
      </c>
      <c r="C136" s="303" t="s">
        <v>143</v>
      </c>
      <c r="D136" s="305">
        <v>26.74</v>
      </c>
      <c r="E136" s="305">
        <v>28.9</v>
      </c>
      <c r="F136" s="305">
        <v>30</v>
      </c>
      <c r="G136" s="305">
        <v>32.200000000000003</v>
      </c>
      <c r="H136" s="305">
        <v>34.229999999999997</v>
      </c>
      <c r="I136" s="305">
        <v>32.26</v>
      </c>
      <c r="J136" s="305">
        <v>32.22</v>
      </c>
      <c r="K136" s="305">
        <v>34.89</v>
      </c>
      <c r="L136" s="305">
        <v>35.08</v>
      </c>
      <c r="M136" s="305">
        <v>36.21</v>
      </c>
      <c r="N136" s="305">
        <v>37.020000000000003</v>
      </c>
      <c r="O136" s="305">
        <v>40.549999999999997</v>
      </c>
      <c r="P136" s="305">
        <v>37.26</v>
      </c>
      <c r="Q136" s="305">
        <v>34.64</v>
      </c>
      <c r="R136" s="305">
        <v>35.53</v>
      </c>
      <c r="S136" s="306"/>
    </row>
    <row r="137" spans="1:19" x14ac:dyDescent="0.3">
      <c r="A137" s="302" t="s">
        <v>1310</v>
      </c>
      <c r="B137" s="302" t="s">
        <v>1497</v>
      </c>
      <c r="C137" s="303" t="s">
        <v>247</v>
      </c>
      <c r="D137" s="305">
        <v>28.18</v>
      </c>
      <c r="E137" s="305">
        <v>28.65</v>
      </c>
      <c r="F137" s="305">
        <v>28.33</v>
      </c>
      <c r="G137" s="305">
        <v>30.9</v>
      </c>
      <c r="H137" s="305">
        <v>33.130000000000003</v>
      </c>
      <c r="I137" s="305">
        <v>30.64</v>
      </c>
      <c r="J137" s="305">
        <v>34.42</v>
      </c>
      <c r="K137" s="305">
        <v>30.61</v>
      </c>
      <c r="L137" s="305">
        <v>31.29</v>
      </c>
      <c r="M137" s="305">
        <v>34.01</v>
      </c>
      <c r="N137" s="305">
        <v>35.14</v>
      </c>
      <c r="O137" s="305">
        <v>38.67</v>
      </c>
      <c r="P137" s="305">
        <v>41.71</v>
      </c>
      <c r="Q137" s="305">
        <v>40.450000000000003</v>
      </c>
      <c r="R137" s="305">
        <v>42.21</v>
      </c>
      <c r="S137" s="306"/>
    </row>
    <row r="138" spans="1:19" x14ac:dyDescent="0.3">
      <c r="A138" s="302" t="s">
        <v>1310</v>
      </c>
      <c r="B138" s="302" t="s">
        <v>1498</v>
      </c>
      <c r="C138" s="303" t="s">
        <v>1499</v>
      </c>
      <c r="D138" s="305">
        <v>32.11</v>
      </c>
      <c r="E138" s="305">
        <v>31.34</v>
      </c>
      <c r="F138" s="305">
        <v>34.11</v>
      </c>
      <c r="G138" s="305">
        <v>34.08</v>
      </c>
      <c r="H138" s="305">
        <v>34.81</v>
      </c>
      <c r="I138" s="305">
        <v>33.89</v>
      </c>
      <c r="J138" s="305">
        <v>35.479999999999997</v>
      </c>
      <c r="K138" s="305">
        <v>35.96</v>
      </c>
      <c r="L138" s="305">
        <v>34.229999999999997</v>
      </c>
      <c r="M138" s="305">
        <v>36.28</v>
      </c>
      <c r="N138" s="305">
        <v>38.81</v>
      </c>
      <c r="O138" s="305">
        <v>44.29</v>
      </c>
      <c r="P138" s="305">
        <v>42.15</v>
      </c>
      <c r="Q138" s="305">
        <v>41.52</v>
      </c>
      <c r="R138" s="305">
        <v>42.24</v>
      </c>
      <c r="S138" s="306"/>
    </row>
    <row r="139" spans="1:19" x14ac:dyDescent="0.3">
      <c r="A139" s="302" t="s">
        <v>1310</v>
      </c>
      <c r="B139" s="302" t="s">
        <v>1500</v>
      </c>
      <c r="C139" s="303" t="s">
        <v>1501</v>
      </c>
      <c r="D139" s="305">
        <v>36.06</v>
      </c>
      <c r="E139" s="305">
        <v>37.700000000000003</v>
      </c>
      <c r="F139" s="305">
        <v>42.95</v>
      </c>
      <c r="G139" s="305">
        <v>42.06</v>
      </c>
      <c r="H139" s="305">
        <v>45.3</v>
      </c>
      <c r="I139" s="305">
        <v>44.47</v>
      </c>
      <c r="J139" s="305">
        <v>45.29</v>
      </c>
      <c r="K139" s="305">
        <v>45.26</v>
      </c>
      <c r="L139" s="305">
        <v>47.7</v>
      </c>
      <c r="M139" s="305">
        <v>46.29</v>
      </c>
      <c r="N139" s="305">
        <v>52.18</v>
      </c>
      <c r="O139" s="305">
        <v>51.52</v>
      </c>
      <c r="P139" s="305">
        <v>48.46</v>
      </c>
      <c r="Q139" s="305">
        <v>55.24</v>
      </c>
      <c r="R139" s="305">
        <v>59.2</v>
      </c>
      <c r="S139" s="306"/>
    </row>
    <row r="140" spans="1:19" ht="18" x14ac:dyDescent="0.3">
      <c r="A140" s="302" t="s">
        <v>1305</v>
      </c>
      <c r="B140" s="302" t="s">
        <v>1502</v>
      </c>
      <c r="C140" s="312" t="s">
        <v>62</v>
      </c>
      <c r="D140" s="305">
        <v>27</v>
      </c>
      <c r="E140" s="305">
        <v>27.98</v>
      </c>
      <c r="F140" s="305">
        <v>29.33</v>
      </c>
      <c r="G140" s="305">
        <v>30.21</v>
      </c>
      <c r="H140" s="305">
        <v>31.52</v>
      </c>
      <c r="I140" s="305">
        <v>31.86</v>
      </c>
      <c r="J140" s="305">
        <v>32.880000000000003</v>
      </c>
      <c r="K140" s="305">
        <v>32.93</v>
      </c>
      <c r="L140" s="305">
        <v>32.97</v>
      </c>
      <c r="M140" s="305">
        <v>34.03</v>
      </c>
      <c r="N140" s="305">
        <v>34.46</v>
      </c>
      <c r="O140" s="305">
        <v>35.81</v>
      </c>
      <c r="P140" s="305">
        <v>35.24</v>
      </c>
      <c r="Q140" s="305">
        <v>36.909999999999997</v>
      </c>
      <c r="R140" s="305">
        <v>38.21</v>
      </c>
      <c r="S140" s="306"/>
    </row>
    <row r="141" spans="1:19" ht="15.6" x14ac:dyDescent="0.3">
      <c r="A141" s="302" t="s">
        <v>1307</v>
      </c>
      <c r="B141" s="302" t="s">
        <v>1503</v>
      </c>
      <c r="C141" s="310" t="s">
        <v>1504</v>
      </c>
      <c r="D141" s="305">
        <v>29.68</v>
      </c>
      <c r="E141" s="305">
        <v>31.57</v>
      </c>
      <c r="F141" s="305">
        <v>32.380000000000003</v>
      </c>
      <c r="G141" s="305">
        <v>33.07</v>
      </c>
      <c r="H141" s="305">
        <v>34.44</v>
      </c>
      <c r="I141" s="305">
        <v>34.97</v>
      </c>
      <c r="J141" s="305">
        <v>36.43</v>
      </c>
      <c r="K141" s="305">
        <v>36.53</v>
      </c>
      <c r="L141" s="305">
        <v>36.29</v>
      </c>
      <c r="M141" s="305">
        <v>37.06</v>
      </c>
      <c r="N141" s="305">
        <v>37.479999999999997</v>
      </c>
      <c r="O141" s="305">
        <v>38.94</v>
      </c>
      <c r="P141" s="305">
        <v>37.700000000000003</v>
      </c>
      <c r="Q141" s="305">
        <v>39.479999999999997</v>
      </c>
      <c r="R141" s="305">
        <v>41.05</v>
      </c>
      <c r="S141" s="306"/>
    </row>
    <row r="142" spans="1:19" x14ac:dyDescent="0.3">
      <c r="A142" s="302" t="s">
        <v>1310</v>
      </c>
      <c r="B142" s="302" t="s">
        <v>1505</v>
      </c>
      <c r="C142" s="311" t="s">
        <v>1506</v>
      </c>
      <c r="D142" s="305">
        <v>33.99</v>
      </c>
      <c r="E142" s="305">
        <v>35.86</v>
      </c>
      <c r="F142" s="305">
        <v>36.79</v>
      </c>
      <c r="G142" s="305">
        <v>37.69</v>
      </c>
      <c r="H142" s="305">
        <v>39.29</v>
      </c>
      <c r="I142" s="305">
        <v>40.96</v>
      </c>
      <c r="J142" s="305">
        <v>40.950000000000003</v>
      </c>
      <c r="K142" s="305">
        <v>40.82</v>
      </c>
      <c r="L142" s="305">
        <v>42.07</v>
      </c>
      <c r="M142" s="305">
        <v>43.18</v>
      </c>
      <c r="N142" s="305">
        <v>43.45</v>
      </c>
      <c r="O142" s="305">
        <v>45.23</v>
      </c>
      <c r="P142" s="305">
        <v>44.79</v>
      </c>
      <c r="Q142" s="305">
        <v>45.88</v>
      </c>
      <c r="R142" s="305">
        <v>47.67</v>
      </c>
      <c r="S142" s="306"/>
    </row>
    <row r="143" spans="1:19" x14ac:dyDescent="0.3">
      <c r="A143" s="302" t="s">
        <v>1310</v>
      </c>
      <c r="B143" s="302" t="s">
        <v>1507</v>
      </c>
      <c r="C143" s="311" t="s">
        <v>425</v>
      </c>
      <c r="D143" s="305">
        <v>30.85</v>
      </c>
      <c r="E143" s="305">
        <v>32.1</v>
      </c>
      <c r="F143" s="305">
        <v>33.94</v>
      </c>
      <c r="G143" s="305">
        <v>32.71</v>
      </c>
      <c r="H143" s="305">
        <v>32.5</v>
      </c>
      <c r="I143" s="305">
        <v>35.21</v>
      </c>
      <c r="J143" s="305">
        <v>34.69</v>
      </c>
      <c r="K143" s="305">
        <v>37.31</v>
      </c>
      <c r="L143" s="305">
        <v>34.76</v>
      </c>
      <c r="M143" s="305">
        <v>35.19</v>
      </c>
      <c r="N143" s="305">
        <v>36.42</v>
      </c>
      <c r="O143" s="305">
        <v>38.74</v>
      </c>
      <c r="P143" s="305">
        <v>35.24</v>
      </c>
      <c r="Q143" s="305">
        <v>41.44</v>
      </c>
      <c r="R143" s="305">
        <v>44.59</v>
      </c>
      <c r="S143" s="306"/>
    </row>
    <row r="144" spans="1:19" x14ac:dyDescent="0.3">
      <c r="A144" s="302" t="s">
        <v>1310</v>
      </c>
      <c r="B144" s="302" t="s">
        <v>1508</v>
      </c>
      <c r="C144" s="311" t="s">
        <v>1509</v>
      </c>
      <c r="D144" s="305">
        <v>26.59</v>
      </c>
      <c r="E144" s="305">
        <v>30.08</v>
      </c>
      <c r="F144" s="305">
        <v>30.15</v>
      </c>
      <c r="G144" s="305">
        <v>31.28</v>
      </c>
      <c r="H144" s="305">
        <v>32.21</v>
      </c>
      <c r="I144" s="305">
        <v>31.25</v>
      </c>
      <c r="J144" s="305">
        <v>35.24</v>
      </c>
      <c r="K144" s="305">
        <v>35.47</v>
      </c>
      <c r="L144" s="305">
        <v>33.19</v>
      </c>
      <c r="M144" s="305">
        <v>33.799999999999997</v>
      </c>
      <c r="N144" s="305">
        <v>32.85</v>
      </c>
      <c r="O144" s="305">
        <v>33.5</v>
      </c>
      <c r="P144" s="305">
        <v>32.950000000000003</v>
      </c>
      <c r="Q144" s="305">
        <v>33.950000000000003</v>
      </c>
      <c r="R144" s="305">
        <v>35.380000000000003</v>
      </c>
      <c r="S144" s="306"/>
    </row>
    <row r="145" spans="1:19" x14ac:dyDescent="0.3">
      <c r="A145" s="302" t="s">
        <v>1310</v>
      </c>
      <c r="B145" s="302" t="s">
        <v>1510</v>
      </c>
      <c r="C145" s="311" t="s">
        <v>804</v>
      </c>
      <c r="D145" s="305">
        <v>25.03</v>
      </c>
      <c r="E145" s="305">
        <v>25.97</v>
      </c>
      <c r="F145" s="305">
        <v>26.68</v>
      </c>
      <c r="G145" s="305">
        <v>27.5</v>
      </c>
      <c r="H145" s="305">
        <v>29.6</v>
      </c>
      <c r="I145" s="305">
        <v>28.92</v>
      </c>
      <c r="J145" s="305">
        <v>31.21</v>
      </c>
      <c r="K145" s="305">
        <v>30.44</v>
      </c>
      <c r="L145" s="305">
        <v>30.69</v>
      </c>
      <c r="M145" s="305">
        <v>31.42</v>
      </c>
      <c r="N145" s="305">
        <v>32.659999999999997</v>
      </c>
      <c r="O145" s="305">
        <v>33.76</v>
      </c>
      <c r="P145" s="305">
        <v>32.14</v>
      </c>
      <c r="Q145" s="305">
        <v>32.93</v>
      </c>
      <c r="R145" s="305">
        <v>33.4</v>
      </c>
      <c r="S145" s="306"/>
    </row>
    <row r="146" spans="1:19" ht="15.6" x14ac:dyDescent="0.3">
      <c r="A146" s="302" t="s">
        <v>1307</v>
      </c>
      <c r="B146" s="302" t="s">
        <v>1511</v>
      </c>
      <c r="C146" s="310" t="s">
        <v>1512</v>
      </c>
      <c r="D146" s="305">
        <v>27.02</v>
      </c>
      <c r="E146" s="305">
        <v>27.37</v>
      </c>
      <c r="F146" s="305">
        <v>28.96</v>
      </c>
      <c r="G146" s="305">
        <v>30.14</v>
      </c>
      <c r="H146" s="305">
        <v>31.43</v>
      </c>
      <c r="I146" s="305">
        <v>31.55</v>
      </c>
      <c r="J146" s="305">
        <v>31.68</v>
      </c>
      <c r="K146" s="305">
        <v>32.159999999999997</v>
      </c>
      <c r="L146" s="305">
        <v>32.32</v>
      </c>
      <c r="M146" s="305">
        <v>33.799999999999997</v>
      </c>
      <c r="N146" s="305">
        <v>34.44</v>
      </c>
      <c r="O146" s="305">
        <v>35.950000000000003</v>
      </c>
      <c r="P146" s="305">
        <v>35</v>
      </c>
      <c r="Q146" s="305">
        <v>36.18</v>
      </c>
      <c r="R146" s="305">
        <v>37.03</v>
      </c>
      <c r="S146" s="306"/>
    </row>
    <row r="147" spans="1:19" x14ac:dyDescent="0.3">
      <c r="A147" s="302" t="s">
        <v>1310</v>
      </c>
      <c r="B147" s="302" t="s">
        <v>1513</v>
      </c>
      <c r="C147" s="311" t="s">
        <v>1166</v>
      </c>
      <c r="D147" s="305">
        <v>20.88</v>
      </c>
      <c r="E147" s="305">
        <v>21.57</v>
      </c>
      <c r="F147" s="305">
        <v>24.51</v>
      </c>
      <c r="G147" s="305">
        <v>25.3</v>
      </c>
      <c r="H147" s="305">
        <v>25.85</v>
      </c>
      <c r="I147" s="305">
        <v>26.93</v>
      </c>
      <c r="J147" s="305">
        <v>26.69</v>
      </c>
      <c r="K147" s="305">
        <v>27.89</v>
      </c>
      <c r="L147" s="305">
        <v>29.13</v>
      </c>
      <c r="M147" s="305">
        <v>29.39</v>
      </c>
      <c r="N147" s="305">
        <v>31.3</v>
      </c>
      <c r="O147" s="305">
        <v>31.96</v>
      </c>
      <c r="P147" s="305">
        <v>30.6</v>
      </c>
      <c r="Q147" s="305">
        <v>31.52</v>
      </c>
      <c r="R147" s="305">
        <v>33.04</v>
      </c>
      <c r="S147" s="306"/>
    </row>
    <row r="148" spans="1:19" x14ac:dyDescent="0.3">
      <c r="A148" s="302" t="s">
        <v>1310</v>
      </c>
      <c r="B148" s="302" t="s">
        <v>1514</v>
      </c>
      <c r="C148" s="311" t="s">
        <v>1515</v>
      </c>
      <c r="D148" s="305">
        <v>20.420000000000002</v>
      </c>
      <c r="E148" s="305">
        <v>20.74</v>
      </c>
      <c r="F148" s="305">
        <v>21.09</v>
      </c>
      <c r="G148" s="305">
        <v>21.62</v>
      </c>
      <c r="H148" s="305">
        <v>22.53</v>
      </c>
      <c r="I148" s="305">
        <v>22.43</v>
      </c>
      <c r="J148" s="305">
        <v>22.53</v>
      </c>
      <c r="K148" s="305">
        <v>23.96</v>
      </c>
      <c r="L148" s="305">
        <v>21.88</v>
      </c>
      <c r="M148" s="305">
        <v>22.22</v>
      </c>
      <c r="N148" s="305">
        <v>22.87</v>
      </c>
      <c r="O148" s="305">
        <v>23.83</v>
      </c>
      <c r="P148" s="305">
        <v>26.48</v>
      </c>
      <c r="Q148" s="305">
        <v>25.49</v>
      </c>
      <c r="R148" s="305">
        <v>25.55</v>
      </c>
      <c r="S148" s="306"/>
    </row>
    <row r="149" spans="1:19" x14ac:dyDescent="0.3">
      <c r="A149" s="302" t="s">
        <v>1310</v>
      </c>
      <c r="B149" s="302" t="s">
        <v>1516</v>
      </c>
      <c r="C149" s="311" t="s">
        <v>1517</v>
      </c>
      <c r="D149" s="305">
        <v>30.92</v>
      </c>
      <c r="E149" s="305">
        <v>30.1</v>
      </c>
      <c r="F149" s="305">
        <v>32.369999999999997</v>
      </c>
      <c r="G149" s="305">
        <v>33.49</v>
      </c>
      <c r="H149" s="305">
        <v>35.19</v>
      </c>
      <c r="I149" s="305">
        <v>34.69</v>
      </c>
      <c r="J149" s="305">
        <v>36.08</v>
      </c>
      <c r="K149" s="305">
        <v>35.4</v>
      </c>
      <c r="L149" s="305">
        <v>35.520000000000003</v>
      </c>
      <c r="M149" s="305">
        <v>38.340000000000003</v>
      </c>
      <c r="N149" s="305">
        <v>38.83</v>
      </c>
      <c r="O149" s="305">
        <v>40.68</v>
      </c>
      <c r="P149" s="305">
        <v>39.96</v>
      </c>
      <c r="Q149" s="305">
        <v>42.33</v>
      </c>
      <c r="R149" s="305">
        <v>44.3</v>
      </c>
      <c r="S149" s="306"/>
    </row>
    <row r="150" spans="1:19" x14ac:dyDescent="0.3">
      <c r="A150" s="302" t="s">
        <v>1310</v>
      </c>
      <c r="B150" s="302" t="s">
        <v>1518</v>
      </c>
      <c r="C150" s="311" t="s">
        <v>1519</v>
      </c>
      <c r="D150" s="305">
        <v>36.06</v>
      </c>
      <c r="E150" s="305">
        <v>37.409999999999997</v>
      </c>
      <c r="F150" s="305">
        <v>39</v>
      </c>
      <c r="G150" s="305">
        <v>41.21</v>
      </c>
      <c r="H150" s="305">
        <v>42.4</v>
      </c>
      <c r="I150" s="305">
        <v>41.16</v>
      </c>
      <c r="J150" s="305">
        <v>39.68</v>
      </c>
      <c r="K150" s="305">
        <v>40.08</v>
      </c>
      <c r="L150" s="305">
        <v>45.58</v>
      </c>
      <c r="M150" s="305">
        <v>48.5</v>
      </c>
      <c r="N150" s="305">
        <v>47.08</v>
      </c>
      <c r="O150" s="305">
        <v>46.82</v>
      </c>
      <c r="P150" s="305">
        <v>42.39</v>
      </c>
      <c r="Q150" s="305">
        <v>46.85</v>
      </c>
      <c r="R150" s="305">
        <v>44.98</v>
      </c>
      <c r="S150" s="306"/>
    </row>
    <row r="151" spans="1:19" x14ac:dyDescent="0.3">
      <c r="A151" s="302" t="s">
        <v>1310</v>
      </c>
      <c r="B151" s="302" t="s">
        <v>1520</v>
      </c>
      <c r="C151" s="311" t="s">
        <v>1521</v>
      </c>
      <c r="D151" s="305">
        <v>24.47</v>
      </c>
      <c r="E151" s="305">
        <v>24.73</v>
      </c>
      <c r="F151" s="305">
        <v>25.47</v>
      </c>
      <c r="G151" s="305">
        <v>25.78</v>
      </c>
      <c r="H151" s="305">
        <v>28.61</v>
      </c>
      <c r="I151" s="305">
        <v>27.75</v>
      </c>
      <c r="J151" s="305">
        <v>28.84</v>
      </c>
      <c r="K151" s="305">
        <v>28.78</v>
      </c>
      <c r="L151" s="305">
        <v>27.82</v>
      </c>
      <c r="M151" s="305">
        <v>30.82</v>
      </c>
      <c r="N151" s="305">
        <v>29.12</v>
      </c>
      <c r="O151" s="305">
        <v>31.41</v>
      </c>
      <c r="P151" s="305">
        <v>33.090000000000003</v>
      </c>
      <c r="Q151" s="305">
        <v>32.85</v>
      </c>
      <c r="R151" s="305">
        <v>33.19</v>
      </c>
      <c r="S151" s="306"/>
    </row>
    <row r="152" spans="1:19" x14ac:dyDescent="0.3">
      <c r="A152" s="302" t="s">
        <v>1310</v>
      </c>
      <c r="B152" s="302" t="s">
        <v>1522</v>
      </c>
      <c r="C152" s="311" t="s">
        <v>1523</v>
      </c>
      <c r="D152" s="305">
        <v>24.5</v>
      </c>
      <c r="E152" s="305">
        <v>25.81</v>
      </c>
      <c r="F152" s="305">
        <v>26.85</v>
      </c>
      <c r="G152" s="305">
        <v>28.8</v>
      </c>
      <c r="H152" s="305">
        <v>29.38</v>
      </c>
      <c r="I152" s="305">
        <v>31.44</v>
      </c>
      <c r="J152" s="305">
        <v>30.09</v>
      </c>
      <c r="K152" s="305">
        <v>31.29</v>
      </c>
      <c r="L152" s="305">
        <v>30.64</v>
      </c>
      <c r="M152" s="305">
        <v>29.49</v>
      </c>
      <c r="N152" s="305">
        <v>32.76</v>
      </c>
      <c r="O152" s="305">
        <v>35.85</v>
      </c>
      <c r="P152" s="305">
        <v>31.19</v>
      </c>
      <c r="Q152" s="305">
        <v>32.4</v>
      </c>
      <c r="R152" s="305">
        <v>34.020000000000003</v>
      </c>
      <c r="S152" s="306"/>
    </row>
    <row r="153" spans="1:19" ht="15.6" x14ac:dyDescent="0.3">
      <c r="A153" s="302" t="s">
        <v>1307</v>
      </c>
      <c r="B153" s="302" t="s">
        <v>1524</v>
      </c>
      <c r="C153" s="310" t="s">
        <v>1525</v>
      </c>
      <c r="D153" s="305">
        <v>25.84</v>
      </c>
      <c r="E153" s="305">
        <v>26.91</v>
      </c>
      <c r="F153" s="305">
        <v>27.74</v>
      </c>
      <c r="G153" s="305">
        <v>29.16</v>
      </c>
      <c r="H153" s="305">
        <v>30.27</v>
      </c>
      <c r="I153" s="305">
        <v>31.18</v>
      </c>
      <c r="J153" s="305">
        <v>32.79</v>
      </c>
      <c r="K153" s="305">
        <v>32.520000000000003</v>
      </c>
      <c r="L153" s="305">
        <v>32.32</v>
      </c>
      <c r="M153" s="305">
        <v>33.619999999999997</v>
      </c>
      <c r="N153" s="305">
        <v>33.549999999999997</v>
      </c>
      <c r="O153" s="305">
        <v>34.75</v>
      </c>
      <c r="P153" s="305">
        <v>35.200000000000003</v>
      </c>
      <c r="Q153" s="305">
        <v>37.68</v>
      </c>
      <c r="R153" s="305">
        <v>39.07</v>
      </c>
      <c r="S153" s="306"/>
    </row>
    <row r="154" spans="1:19" x14ac:dyDescent="0.3">
      <c r="A154" s="302" t="s">
        <v>1310</v>
      </c>
      <c r="B154" s="302" t="s">
        <v>1526</v>
      </c>
      <c r="C154" s="311" t="s">
        <v>487</v>
      </c>
      <c r="D154" s="305">
        <v>21.29</v>
      </c>
      <c r="E154" s="305">
        <v>22.32</v>
      </c>
      <c r="F154" s="305">
        <v>23.98</v>
      </c>
      <c r="G154" s="305">
        <v>26.58</v>
      </c>
      <c r="H154" s="305">
        <v>28.12</v>
      </c>
      <c r="I154" s="305">
        <v>26.78</v>
      </c>
      <c r="J154" s="305">
        <v>26.5</v>
      </c>
      <c r="K154" s="305">
        <v>28.03</v>
      </c>
      <c r="L154" s="305">
        <v>26.96</v>
      </c>
      <c r="M154" s="305">
        <v>29.88</v>
      </c>
      <c r="N154" s="305">
        <v>30.2</v>
      </c>
      <c r="O154" s="305">
        <v>30.83</v>
      </c>
      <c r="P154" s="305">
        <v>31.13</v>
      </c>
      <c r="Q154" s="305">
        <v>33.159999999999997</v>
      </c>
      <c r="R154" s="305">
        <v>34.119999999999997</v>
      </c>
      <c r="S154" s="306"/>
    </row>
    <row r="155" spans="1:19" x14ac:dyDescent="0.3">
      <c r="A155" s="302" t="s">
        <v>1310</v>
      </c>
      <c r="B155" s="302" t="s">
        <v>1527</v>
      </c>
      <c r="C155" s="311" t="s">
        <v>583</v>
      </c>
      <c r="D155" s="305">
        <v>23.36</v>
      </c>
      <c r="E155" s="305">
        <v>24.37</v>
      </c>
      <c r="F155" s="305">
        <v>26.35</v>
      </c>
      <c r="G155" s="305">
        <v>29.99</v>
      </c>
      <c r="H155" s="305">
        <v>32.340000000000003</v>
      </c>
      <c r="I155" s="305">
        <v>33.69</v>
      </c>
      <c r="J155" s="305">
        <v>36.9</v>
      </c>
      <c r="K155" s="305">
        <v>39.78</v>
      </c>
      <c r="L155" s="305">
        <v>37.409999999999997</v>
      </c>
      <c r="M155" s="305">
        <v>34.81</v>
      </c>
      <c r="N155" s="305">
        <v>33.840000000000003</v>
      </c>
      <c r="O155" s="305">
        <v>36.39</v>
      </c>
      <c r="P155" s="305">
        <v>36.43</v>
      </c>
      <c r="Q155" s="305">
        <v>39.46</v>
      </c>
      <c r="R155" s="305">
        <v>40.57</v>
      </c>
      <c r="S155" s="306"/>
    </row>
    <row r="156" spans="1:19" x14ac:dyDescent="0.3">
      <c r="A156" s="302" t="s">
        <v>1310</v>
      </c>
      <c r="B156" s="302" t="s">
        <v>1528</v>
      </c>
      <c r="C156" s="311" t="s">
        <v>358</v>
      </c>
      <c r="D156" s="305">
        <v>20.83</v>
      </c>
      <c r="E156" s="305">
        <v>21.32</v>
      </c>
      <c r="F156" s="305">
        <v>20.78</v>
      </c>
      <c r="G156" s="305">
        <v>21.94</v>
      </c>
      <c r="H156" s="305">
        <v>23.33</v>
      </c>
      <c r="I156" s="305">
        <v>23.24</v>
      </c>
      <c r="J156" s="305">
        <v>25.95</v>
      </c>
      <c r="K156" s="305">
        <v>25.41</v>
      </c>
      <c r="L156" s="305">
        <v>25.87</v>
      </c>
      <c r="M156" s="305">
        <v>26.31</v>
      </c>
      <c r="N156" s="305">
        <v>27.27</v>
      </c>
      <c r="O156" s="305">
        <v>28.42</v>
      </c>
      <c r="P156" s="305">
        <v>28.09</v>
      </c>
      <c r="Q156" s="305">
        <v>26.85</v>
      </c>
      <c r="R156" s="305">
        <v>27.42</v>
      </c>
      <c r="S156" s="306"/>
    </row>
    <row r="157" spans="1:19" x14ac:dyDescent="0.3">
      <c r="A157" s="302" t="s">
        <v>1310</v>
      </c>
      <c r="B157" s="302" t="s">
        <v>1529</v>
      </c>
      <c r="C157" s="311" t="s">
        <v>1530</v>
      </c>
      <c r="D157" s="305">
        <v>25.05</v>
      </c>
      <c r="E157" s="305">
        <v>25.36</v>
      </c>
      <c r="F157" s="305">
        <v>26.92</v>
      </c>
      <c r="G157" s="305">
        <v>27.33</v>
      </c>
      <c r="H157" s="305">
        <v>27.03</v>
      </c>
      <c r="I157" s="305">
        <v>28.18</v>
      </c>
      <c r="J157" s="305">
        <v>29.81</v>
      </c>
      <c r="K157" s="305">
        <v>29.19</v>
      </c>
      <c r="L157" s="305">
        <v>31</v>
      </c>
      <c r="M157" s="305">
        <v>32.96</v>
      </c>
      <c r="N157" s="305">
        <v>34.42</v>
      </c>
      <c r="O157" s="305">
        <v>33.76</v>
      </c>
      <c r="P157" s="305">
        <v>34.479999999999997</v>
      </c>
      <c r="Q157" s="305">
        <v>36.68</v>
      </c>
      <c r="R157" s="305">
        <v>38.61</v>
      </c>
      <c r="S157" s="306"/>
    </row>
    <row r="158" spans="1:19" x14ac:dyDescent="0.3">
      <c r="A158" s="302" t="s">
        <v>1310</v>
      </c>
      <c r="B158" s="302" t="s">
        <v>1531</v>
      </c>
      <c r="C158" s="311" t="s">
        <v>1532</v>
      </c>
      <c r="D158" s="305">
        <v>26.23</v>
      </c>
      <c r="E158" s="305">
        <v>27.06</v>
      </c>
      <c r="F158" s="305">
        <v>26.91</v>
      </c>
      <c r="G158" s="305">
        <v>27.5</v>
      </c>
      <c r="H158" s="305">
        <v>28.41</v>
      </c>
      <c r="I158" s="305">
        <v>28.82</v>
      </c>
      <c r="J158" s="305">
        <v>30.65</v>
      </c>
      <c r="K158" s="305">
        <v>30.12</v>
      </c>
      <c r="L158" s="305">
        <v>29.9</v>
      </c>
      <c r="M158" s="305">
        <v>30.84</v>
      </c>
      <c r="N158" s="305">
        <v>30.16</v>
      </c>
      <c r="O158" s="305">
        <v>31.58</v>
      </c>
      <c r="P158" s="305">
        <v>32.15</v>
      </c>
      <c r="Q158" s="305">
        <v>34.64</v>
      </c>
      <c r="R158" s="305">
        <v>35.43</v>
      </c>
      <c r="S158" s="306"/>
    </row>
    <row r="159" spans="1:19" x14ac:dyDescent="0.3">
      <c r="A159" s="302" t="s">
        <v>1310</v>
      </c>
      <c r="B159" s="302" t="s">
        <v>1533</v>
      </c>
      <c r="C159" s="311" t="s">
        <v>1534</v>
      </c>
      <c r="D159" s="305">
        <v>31.83</v>
      </c>
      <c r="E159" s="305">
        <v>34.57</v>
      </c>
      <c r="F159" s="305">
        <v>35.01</v>
      </c>
      <c r="G159" s="305">
        <v>36.33</v>
      </c>
      <c r="H159" s="305">
        <v>38.32</v>
      </c>
      <c r="I159" s="305">
        <v>41.53</v>
      </c>
      <c r="J159" s="305">
        <v>42.62</v>
      </c>
      <c r="K159" s="305">
        <v>39.619999999999997</v>
      </c>
      <c r="L159" s="305">
        <v>38.82</v>
      </c>
      <c r="M159" s="305">
        <v>41.3</v>
      </c>
      <c r="N159" s="305">
        <v>41.02</v>
      </c>
      <c r="O159" s="305">
        <v>43.34</v>
      </c>
      <c r="P159" s="305">
        <v>44.01</v>
      </c>
      <c r="Q159" s="305">
        <v>48.14</v>
      </c>
      <c r="R159" s="305">
        <v>50.35</v>
      </c>
      <c r="S159" s="306"/>
    </row>
    <row r="160" spans="1:19" ht="15.6" x14ac:dyDescent="0.3">
      <c r="A160" s="302" t="s">
        <v>1307</v>
      </c>
      <c r="B160" s="302" t="s">
        <v>1535</v>
      </c>
      <c r="C160" s="310" t="s">
        <v>796</v>
      </c>
      <c r="D160" s="305">
        <v>23.67</v>
      </c>
      <c r="E160" s="305">
        <v>24.32</v>
      </c>
      <c r="F160" s="305">
        <v>26.56</v>
      </c>
      <c r="G160" s="305">
        <v>26.52</v>
      </c>
      <c r="H160" s="305">
        <v>28.04</v>
      </c>
      <c r="I160" s="305">
        <v>27.75</v>
      </c>
      <c r="J160" s="305">
        <v>28.97</v>
      </c>
      <c r="K160" s="305">
        <v>28.53</v>
      </c>
      <c r="L160" s="305">
        <v>28.98</v>
      </c>
      <c r="M160" s="305">
        <v>29.49</v>
      </c>
      <c r="N160" s="305">
        <v>30.12</v>
      </c>
      <c r="O160" s="305">
        <v>31.21</v>
      </c>
      <c r="P160" s="305">
        <v>31.26</v>
      </c>
      <c r="Q160" s="305">
        <v>32.67</v>
      </c>
      <c r="R160" s="305">
        <v>34.08</v>
      </c>
      <c r="S160" s="306"/>
    </row>
    <row r="161" spans="1:19" x14ac:dyDescent="0.3">
      <c r="A161" s="302" t="s">
        <v>1310</v>
      </c>
      <c r="B161" s="302" t="s">
        <v>1536</v>
      </c>
      <c r="C161" s="311" t="s">
        <v>409</v>
      </c>
      <c r="D161" s="305">
        <v>22.29</v>
      </c>
      <c r="E161" s="305">
        <v>22.31</v>
      </c>
      <c r="F161" s="305">
        <v>24.67</v>
      </c>
      <c r="G161" s="305">
        <v>25.75</v>
      </c>
      <c r="H161" s="305">
        <v>27.41</v>
      </c>
      <c r="I161" s="305">
        <v>30.12</v>
      </c>
      <c r="J161" s="305">
        <v>27.89</v>
      </c>
      <c r="K161" s="305">
        <v>28.96</v>
      </c>
      <c r="L161" s="305">
        <v>27.69</v>
      </c>
      <c r="M161" s="305">
        <v>30.79</v>
      </c>
      <c r="N161" s="305">
        <v>31.27</v>
      </c>
      <c r="O161" s="305">
        <v>32.380000000000003</v>
      </c>
      <c r="P161" s="305">
        <v>31.59</v>
      </c>
      <c r="Q161" s="305">
        <v>34.450000000000003</v>
      </c>
      <c r="R161" s="305">
        <v>36.56</v>
      </c>
      <c r="S161" s="306"/>
    </row>
    <row r="162" spans="1:19" x14ac:dyDescent="0.3">
      <c r="A162" s="302" t="s">
        <v>1310</v>
      </c>
      <c r="B162" s="302" t="s">
        <v>1537</v>
      </c>
      <c r="C162" s="311" t="s">
        <v>1538</v>
      </c>
      <c r="D162" s="305">
        <v>26.03</v>
      </c>
      <c r="E162" s="305">
        <v>26.27</v>
      </c>
      <c r="F162" s="305">
        <v>29.08</v>
      </c>
      <c r="G162" s="305">
        <v>28.6</v>
      </c>
      <c r="H162" s="305">
        <v>30.59</v>
      </c>
      <c r="I162" s="305">
        <v>27.17</v>
      </c>
      <c r="J162" s="305">
        <v>28.89</v>
      </c>
      <c r="K162" s="305">
        <v>28.18</v>
      </c>
      <c r="L162" s="305">
        <v>29.16</v>
      </c>
      <c r="M162" s="305">
        <v>28.52</v>
      </c>
      <c r="N162" s="305">
        <v>31.38</v>
      </c>
      <c r="O162" s="305">
        <v>31.95</v>
      </c>
      <c r="P162" s="305">
        <v>31.61</v>
      </c>
      <c r="Q162" s="305">
        <v>31.15</v>
      </c>
      <c r="R162" s="305">
        <v>32.03</v>
      </c>
      <c r="S162" s="306"/>
    </row>
    <row r="163" spans="1:19" x14ac:dyDescent="0.3">
      <c r="A163" s="302" t="s">
        <v>1310</v>
      </c>
      <c r="B163" s="302" t="s">
        <v>1539</v>
      </c>
      <c r="C163" s="311" t="s">
        <v>1540</v>
      </c>
      <c r="D163" s="305">
        <v>22.14</v>
      </c>
      <c r="E163" s="305">
        <v>23.64</v>
      </c>
      <c r="F163" s="305">
        <v>23.99</v>
      </c>
      <c r="G163" s="305">
        <v>23.4</v>
      </c>
      <c r="H163" s="305">
        <v>25.04</v>
      </c>
      <c r="I163" s="305">
        <v>25.98</v>
      </c>
      <c r="J163" s="305">
        <v>27.1</v>
      </c>
      <c r="K163" s="305">
        <v>27.3</v>
      </c>
      <c r="L163" s="305">
        <v>28.09</v>
      </c>
      <c r="M163" s="305">
        <v>28.86</v>
      </c>
      <c r="N163" s="305">
        <v>28.61</v>
      </c>
      <c r="O163" s="305">
        <v>29.42</v>
      </c>
      <c r="P163" s="305">
        <v>27.74</v>
      </c>
      <c r="Q163" s="305">
        <v>29.28</v>
      </c>
      <c r="R163" s="305">
        <v>30.57</v>
      </c>
      <c r="S163" s="306"/>
    </row>
    <row r="164" spans="1:19" x14ac:dyDescent="0.3">
      <c r="A164" s="302" t="s">
        <v>1310</v>
      </c>
      <c r="B164" s="302" t="s">
        <v>1541</v>
      </c>
      <c r="C164" s="311" t="s">
        <v>1542</v>
      </c>
      <c r="D164" s="305">
        <v>20.62</v>
      </c>
      <c r="E164" s="305">
        <v>21.49</v>
      </c>
      <c r="F164" s="305">
        <v>23.55</v>
      </c>
      <c r="G164" s="305">
        <v>22.6</v>
      </c>
      <c r="H164" s="305">
        <v>25.05</v>
      </c>
      <c r="I164" s="305">
        <v>25.17</v>
      </c>
      <c r="J164" s="305">
        <v>25.44</v>
      </c>
      <c r="K164" s="305">
        <v>24.7</v>
      </c>
      <c r="L164" s="305">
        <v>25</v>
      </c>
      <c r="M164" s="305">
        <v>24.97</v>
      </c>
      <c r="N164" s="305">
        <v>26.43</v>
      </c>
      <c r="O164" s="305">
        <v>27.25</v>
      </c>
      <c r="P164" s="305">
        <v>27.09</v>
      </c>
      <c r="Q164" s="305">
        <v>29.14</v>
      </c>
      <c r="R164" s="305">
        <v>30.53</v>
      </c>
      <c r="S164" s="306"/>
    </row>
    <row r="165" spans="1:19" x14ac:dyDescent="0.3">
      <c r="A165" s="302" t="s">
        <v>1310</v>
      </c>
      <c r="B165" s="302" t="s">
        <v>1543</v>
      </c>
      <c r="C165" s="311" t="s">
        <v>1544</v>
      </c>
      <c r="D165" s="305">
        <v>26.85</v>
      </c>
      <c r="E165" s="305">
        <v>26.92</v>
      </c>
      <c r="F165" s="305">
        <v>31.46</v>
      </c>
      <c r="G165" s="305">
        <v>33.08</v>
      </c>
      <c r="H165" s="305">
        <v>32.6</v>
      </c>
      <c r="I165" s="305">
        <v>31.15</v>
      </c>
      <c r="J165" s="305">
        <v>35.130000000000003</v>
      </c>
      <c r="K165" s="305">
        <v>33.22</v>
      </c>
      <c r="L165" s="305">
        <v>33.81</v>
      </c>
      <c r="M165" s="305">
        <v>34.19</v>
      </c>
      <c r="N165" s="305">
        <v>33.11</v>
      </c>
      <c r="O165" s="305">
        <v>35.08</v>
      </c>
      <c r="P165" s="305">
        <v>38.64</v>
      </c>
      <c r="Q165" s="305">
        <v>39.97</v>
      </c>
      <c r="R165" s="305">
        <v>41.73</v>
      </c>
      <c r="S165" s="306"/>
    </row>
    <row r="166" spans="1:19" ht="18" x14ac:dyDescent="0.3">
      <c r="A166" s="302" t="s">
        <v>1305</v>
      </c>
      <c r="B166" s="302" t="s">
        <v>1545</v>
      </c>
      <c r="C166" s="312" t="s">
        <v>82</v>
      </c>
      <c r="D166" s="305">
        <v>23.07</v>
      </c>
      <c r="E166" s="305">
        <v>23.7</v>
      </c>
      <c r="F166" s="305">
        <v>24.48</v>
      </c>
      <c r="G166" s="305">
        <v>25.48</v>
      </c>
      <c r="H166" s="305">
        <v>26.55</v>
      </c>
      <c r="I166" s="305">
        <v>26.46</v>
      </c>
      <c r="J166" s="305">
        <v>27.24</v>
      </c>
      <c r="K166" s="305">
        <v>27.13</v>
      </c>
      <c r="L166" s="305">
        <v>27.95</v>
      </c>
      <c r="M166" s="305">
        <v>28.15</v>
      </c>
      <c r="N166" s="305">
        <v>28.86</v>
      </c>
      <c r="O166" s="305">
        <v>29.48</v>
      </c>
      <c r="P166" s="305">
        <v>30.22</v>
      </c>
      <c r="Q166" s="305">
        <v>31.24</v>
      </c>
      <c r="R166" s="305">
        <v>31.59</v>
      </c>
      <c r="S166" s="306"/>
    </row>
    <row r="167" spans="1:19" ht="15.6" x14ac:dyDescent="0.3">
      <c r="A167" s="302" t="s">
        <v>1307</v>
      </c>
      <c r="B167" s="302" t="s">
        <v>1546</v>
      </c>
      <c r="C167" s="310" t="s">
        <v>1547</v>
      </c>
      <c r="D167" s="305">
        <v>24.56</v>
      </c>
      <c r="E167" s="305">
        <v>25.39</v>
      </c>
      <c r="F167" s="305">
        <v>26.24</v>
      </c>
      <c r="G167" s="305">
        <v>27.92</v>
      </c>
      <c r="H167" s="305">
        <v>29.19</v>
      </c>
      <c r="I167" s="305">
        <v>29.19</v>
      </c>
      <c r="J167" s="305">
        <v>30.44</v>
      </c>
      <c r="K167" s="305">
        <v>30.08</v>
      </c>
      <c r="L167" s="305">
        <v>30.75</v>
      </c>
      <c r="M167" s="305">
        <v>30.99</v>
      </c>
      <c r="N167" s="305">
        <v>32.130000000000003</v>
      </c>
      <c r="O167" s="305">
        <v>32.58</v>
      </c>
      <c r="P167" s="305">
        <v>32.99</v>
      </c>
      <c r="Q167" s="305">
        <v>34.01</v>
      </c>
      <c r="R167" s="305">
        <v>34.520000000000003</v>
      </c>
      <c r="S167" s="306"/>
    </row>
    <row r="168" spans="1:19" x14ac:dyDescent="0.3">
      <c r="A168" s="302" t="s">
        <v>1310</v>
      </c>
      <c r="B168" s="302" t="s">
        <v>1548</v>
      </c>
      <c r="C168" s="311" t="s">
        <v>1549</v>
      </c>
      <c r="D168" s="305">
        <v>21.98</v>
      </c>
      <c r="E168" s="305">
        <v>21.51</v>
      </c>
      <c r="F168" s="305">
        <v>22.51</v>
      </c>
      <c r="G168" s="305">
        <v>23.9</v>
      </c>
      <c r="H168" s="305">
        <v>25.54</v>
      </c>
      <c r="I168" s="305">
        <v>26.91</v>
      </c>
      <c r="J168" s="305">
        <v>28.03</v>
      </c>
      <c r="K168" s="305">
        <v>26.82</v>
      </c>
      <c r="L168" s="305">
        <v>26.84</v>
      </c>
      <c r="M168" s="305">
        <v>26.33</v>
      </c>
      <c r="N168" s="305">
        <v>28.04</v>
      </c>
      <c r="O168" s="305">
        <v>28.28</v>
      </c>
      <c r="P168" s="305">
        <v>30.66</v>
      </c>
      <c r="Q168" s="305">
        <v>31.56</v>
      </c>
      <c r="R168" s="305">
        <v>30.9</v>
      </c>
      <c r="S168" s="306"/>
    </row>
    <row r="169" spans="1:19" x14ac:dyDescent="0.3">
      <c r="A169" s="302" t="s">
        <v>1310</v>
      </c>
      <c r="B169" s="302" t="s">
        <v>1550</v>
      </c>
      <c r="C169" s="311" t="s">
        <v>1551</v>
      </c>
      <c r="D169" s="305">
        <v>25.92</v>
      </c>
      <c r="E169" s="305">
        <v>27.07</v>
      </c>
      <c r="F169" s="305">
        <v>27.04</v>
      </c>
      <c r="G169" s="305">
        <v>29.53</v>
      </c>
      <c r="H169" s="305">
        <v>30.87</v>
      </c>
      <c r="I169" s="305">
        <v>29.99</v>
      </c>
      <c r="J169" s="305">
        <v>30.91</v>
      </c>
      <c r="K169" s="305">
        <v>31.13</v>
      </c>
      <c r="L169" s="305">
        <v>32.1</v>
      </c>
      <c r="M169" s="305">
        <v>32.880000000000003</v>
      </c>
      <c r="N169" s="305">
        <v>35.5</v>
      </c>
      <c r="O169" s="305">
        <v>35.58</v>
      </c>
      <c r="P169" s="305">
        <v>35.4</v>
      </c>
      <c r="Q169" s="305">
        <v>35.299999999999997</v>
      </c>
      <c r="R169" s="305">
        <v>37.4</v>
      </c>
      <c r="S169" s="306"/>
    </row>
    <row r="170" spans="1:19" x14ac:dyDescent="0.3">
      <c r="A170" s="302" t="s">
        <v>1310</v>
      </c>
      <c r="B170" s="302" t="s">
        <v>1552</v>
      </c>
      <c r="C170" s="311" t="s">
        <v>793</v>
      </c>
      <c r="D170" s="305">
        <v>22.85</v>
      </c>
      <c r="E170" s="305">
        <v>25.79</v>
      </c>
      <c r="F170" s="305">
        <v>25.93</v>
      </c>
      <c r="G170" s="305">
        <v>27.54</v>
      </c>
      <c r="H170" s="305">
        <v>26.79</v>
      </c>
      <c r="I170" s="305">
        <v>26.92</v>
      </c>
      <c r="J170" s="305">
        <v>28.99</v>
      </c>
      <c r="K170" s="305">
        <v>28.66</v>
      </c>
      <c r="L170" s="305">
        <v>28.94</v>
      </c>
      <c r="M170" s="305">
        <v>28.48</v>
      </c>
      <c r="N170" s="305">
        <v>28.79</v>
      </c>
      <c r="O170" s="305">
        <v>29.26</v>
      </c>
      <c r="P170" s="305">
        <v>29.31</v>
      </c>
      <c r="Q170" s="305">
        <v>29.89</v>
      </c>
      <c r="R170" s="305">
        <v>30.66</v>
      </c>
      <c r="S170" s="306"/>
    </row>
    <row r="171" spans="1:19" x14ac:dyDescent="0.3">
      <c r="A171" s="302" t="s">
        <v>1310</v>
      </c>
      <c r="B171" s="302" t="s">
        <v>1553</v>
      </c>
      <c r="C171" s="311" t="s">
        <v>621</v>
      </c>
      <c r="D171" s="305">
        <v>31</v>
      </c>
      <c r="E171" s="305">
        <v>29.24</v>
      </c>
      <c r="F171" s="305">
        <v>33.5</v>
      </c>
      <c r="G171" s="305">
        <v>36.18</v>
      </c>
      <c r="H171" s="305">
        <v>40.86</v>
      </c>
      <c r="I171" s="305">
        <v>42.51</v>
      </c>
      <c r="J171" s="305">
        <v>41.76</v>
      </c>
      <c r="K171" s="305">
        <v>39.450000000000003</v>
      </c>
      <c r="L171" s="305">
        <v>39.78</v>
      </c>
      <c r="M171" s="305">
        <v>42.61</v>
      </c>
      <c r="N171" s="305">
        <v>44.75</v>
      </c>
      <c r="O171" s="305">
        <v>47.99</v>
      </c>
      <c r="P171" s="305">
        <v>46.67</v>
      </c>
      <c r="Q171" s="305">
        <v>48.84</v>
      </c>
      <c r="R171" s="305">
        <v>49.09</v>
      </c>
      <c r="S171" s="306"/>
    </row>
    <row r="172" spans="1:19" x14ac:dyDescent="0.3">
      <c r="A172" s="302" t="s">
        <v>1310</v>
      </c>
      <c r="B172" s="302" t="s">
        <v>1554</v>
      </c>
      <c r="C172" s="311" t="s">
        <v>707</v>
      </c>
      <c r="D172" s="305">
        <v>24.5</v>
      </c>
      <c r="E172" s="305">
        <v>24.78</v>
      </c>
      <c r="F172" s="305">
        <v>25.84</v>
      </c>
      <c r="G172" s="305">
        <v>26.16</v>
      </c>
      <c r="H172" s="305">
        <v>28.01</v>
      </c>
      <c r="I172" s="305">
        <v>26.75</v>
      </c>
      <c r="J172" s="305">
        <v>28.43</v>
      </c>
      <c r="K172" s="305">
        <v>29.15</v>
      </c>
      <c r="L172" s="305">
        <v>31.33</v>
      </c>
      <c r="M172" s="305">
        <v>31.48</v>
      </c>
      <c r="N172" s="305">
        <v>30.62</v>
      </c>
      <c r="O172" s="305">
        <v>30.42</v>
      </c>
      <c r="P172" s="305">
        <v>29.93</v>
      </c>
      <c r="Q172" s="305">
        <v>33.35</v>
      </c>
      <c r="R172" s="305">
        <v>32.76</v>
      </c>
      <c r="S172" s="306"/>
    </row>
    <row r="173" spans="1:19" ht="15.6" x14ac:dyDescent="0.3">
      <c r="A173" s="302" t="s">
        <v>1307</v>
      </c>
      <c r="B173" s="302" t="s">
        <v>1555</v>
      </c>
      <c r="C173" s="310" t="s">
        <v>1556</v>
      </c>
      <c r="D173" s="305">
        <v>22.6</v>
      </c>
      <c r="E173" s="305">
        <v>23.19</v>
      </c>
      <c r="F173" s="305">
        <v>23.98</v>
      </c>
      <c r="G173" s="305">
        <v>23.67</v>
      </c>
      <c r="H173" s="305">
        <v>25.58</v>
      </c>
      <c r="I173" s="305">
        <v>25.02</v>
      </c>
      <c r="J173" s="305">
        <v>25.44</v>
      </c>
      <c r="K173" s="305">
        <v>24.81</v>
      </c>
      <c r="L173" s="305">
        <v>26.1</v>
      </c>
      <c r="M173" s="305">
        <v>26.08</v>
      </c>
      <c r="N173" s="305">
        <v>26.95</v>
      </c>
      <c r="O173" s="305">
        <v>27.55</v>
      </c>
      <c r="P173" s="305">
        <v>28.92</v>
      </c>
      <c r="Q173" s="305">
        <v>29.11</v>
      </c>
      <c r="R173" s="305">
        <v>29.32</v>
      </c>
      <c r="S173" s="306"/>
    </row>
    <row r="174" spans="1:19" x14ac:dyDescent="0.3">
      <c r="A174" s="302" t="s">
        <v>1310</v>
      </c>
      <c r="B174" s="302" t="s">
        <v>1557</v>
      </c>
      <c r="C174" s="311" t="s">
        <v>1558</v>
      </c>
      <c r="D174" s="305">
        <v>24.13</v>
      </c>
      <c r="E174" s="305">
        <v>25.33</v>
      </c>
      <c r="F174" s="305">
        <v>25.4</v>
      </c>
      <c r="G174" s="305">
        <v>26.17</v>
      </c>
      <c r="H174" s="305">
        <v>27.6</v>
      </c>
      <c r="I174" s="305">
        <v>28.92</v>
      </c>
      <c r="J174" s="305">
        <v>28.59</v>
      </c>
      <c r="K174" s="305">
        <v>28.52</v>
      </c>
      <c r="L174" s="305">
        <v>27.99</v>
      </c>
      <c r="M174" s="305">
        <v>28.47</v>
      </c>
      <c r="N174" s="305">
        <v>28.63</v>
      </c>
      <c r="O174" s="305">
        <v>29.85</v>
      </c>
      <c r="P174" s="305">
        <v>30.77</v>
      </c>
      <c r="Q174" s="305">
        <v>30.71</v>
      </c>
      <c r="R174" s="305">
        <v>30.74</v>
      </c>
      <c r="S174" s="306"/>
    </row>
    <row r="175" spans="1:19" x14ac:dyDescent="0.3">
      <c r="A175" s="302" t="s">
        <v>1310</v>
      </c>
      <c r="B175" s="302" t="s">
        <v>1559</v>
      </c>
      <c r="C175" s="311" t="s">
        <v>1560</v>
      </c>
      <c r="D175" s="305">
        <v>24.06</v>
      </c>
      <c r="E175" s="305">
        <v>23.35</v>
      </c>
      <c r="F175" s="305">
        <v>24.95</v>
      </c>
      <c r="G175" s="305">
        <v>24.27</v>
      </c>
      <c r="H175" s="305">
        <v>26.77</v>
      </c>
      <c r="I175" s="305">
        <v>23.66</v>
      </c>
      <c r="J175" s="305">
        <v>24.68</v>
      </c>
      <c r="K175" s="305">
        <v>24.6</v>
      </c>
      <c r="L175" s="305">
        <v>26.83</v>
      </c>
      <c r="M175" s="305">
        <v>26.06</v>
      </c>
      <c r="N175" s="305">
        <v>28.59</v>
      </c>
      <c r="O175" s="305">
        <v>29.13</v>
      </c>
      <c r="P175" s="305">
        <v>29.89</v>
      </c>
      <c r="Q175" s="305">
        <v>30.49</v>
      </c>
      <c r="R175" s="305">
        <v>30.46</v>
      </c>
      <c r="S175" s="306"/>
    </row>
    <row r="176" spans="1:19" x14ac:dyDescent="0.3">
      <c r="A176" s="302" t="s">
        <v>1310</v>
      </c>
      <c r="B176" s="302" t="s">
        <v>1561</v>
      </c>
      <c r="C176" s="311" t="s">
        <v>803</v>
      </c>
      <c r="D176" s="305">
        <v>20.59</v>
      </c>
      <c r="E176" s="305">
        <v>21.65</v>
      </c>
      <c r="F176" s="305">
        <v>22.33</v>
      </c>
      <c r="G176" s="305">
        <v>21.6</v>
      </c>
      <c r="H176" s="305">
        <v>23.38</v>
      </c>
      <c r="I176" s="305">
        <v>23.46</v>
      </c>
      <c r="J176" s="305">
        <v>23.9</v>
      </c>
      <c r="K176" s="305">
        <v>22.64</v>
      </c>
      <c r="L176" s="305">
        <v>24.29</v>
      </c>
      <c r="M176" s="305">
        <v>24.4</v>
      </c>
      <c r="N176" s="305">
        <v>24.7</v>
      </c>
      <c r="O176" s="305">
        <v>24.96</v>
      </c>
      <c r="P176" s="305">
        <v>26.88</v>
      </c>
      <c r="Q176" s="305">
        <v>26.98</v>
      </c>
      <c r="R176" s="305">
        <v>27.49</v>
      </c>
      <c r="S176" s="306"/>
    </row>
    <row r="177" spans="1:19" ht="15.6" x14ac:dyDescent="0.3">
      <c r="A177" s="302" t="s">
        <v>1307</v>
      </c>
      <c r="B177" s="302" t="s">
        <v>1562</v>
      </c>
      <c r="C177" s="310" t="s">
        <v>1292</v>
      </c>
      <c r="D177" s="305">
        <v>20.04</v>
      </c>
      <c r="E177" s="305">
        <v>20.79</v>
      </c>
      <c r="F177" s="305">
        <v>20.46</v>
      </c>
      <c r="G177" s="305">
        <v>21.48</v>
      </c>
      <c r="H177" s="305">
        <v>20.440000000000001</v>
      </c>
      <c r="I177" s="305">
        <v>21.61</v>
      </c>
      <c r="J177" s="305">
        <v>21.04</v>
      </c>
      <c r="K177" s="305">
        <v>22.11</v>
      </c>
      <c r="L177" s="305">
        <v>22.74</v>
      </c>
      <c r="M177" s="305">
        <v>23.12</v>
      </c>
      <c r="N177" s="305">
        <v>23.9</v>
      </c>
      <c r="O177" s="305">
        <v>24.6</v>
      </c>
      <c r="P177" s="305">
        <v>24.35</v>
      </c>
      <c r="Q177" s="305">
        <v>26.32</v>
      </c>
      <c r="R177" s="305">
        <v>26.61</v>
      </c>
      <c r="S177" s="306"/>
    </row>
    <row r="178" spans="1:19" x14ac:dyDescent="0.3">
      <c r="A178" s="302" t="s">
        <v>1310</v>
      </c>
      <c r="B178" s="302" t="s">
        <v>1563</v>
      </c>
      <c r="C178" s="311" t="s">
        <v>1292</v>
      </c>
      <c r="D178" s="305">
        <v>20.04</v>
      </c>
      <c r="E178" s="305">
        <v>20.79</v>
      </c>
      <c r="F178" s="305">
        <v>20.46</v>
      </c>
      <c r="G178" s="305">
        <v>21.48</v>
      </c>
      <c r="H178" s="305">
        <v>20.440000000000001</v>
      </c>
      <c r="I178" s="305">
        <v>21.61</v>
      </c>
      <c r="J178" s="305">
        <v>21.04</v>
      </c>
      <c r="K178" s="305">
        <v>22.11</v>
      </c>
      <c r="L178" s="305">
        <v>22.74</v>
      </c>
      <c r="M178" s="305">
        <v>23.12</v>
      </c>
      <c r="N178" s="305">
        <v>23.9</v>
      </c>
      <c r="O178" s="305">
        <v>24.6</v>
      </c>
      <c r="P178" s="305">
        <v>24.35</v>
      </c>
      <c r="Q178" s="305">
        <v>26.32</v>
      </c>
      <c r="R178" s="305">
        <v>26.61</v>
      </c>
      <c r="S178" s="306"/>
    </row>
    <row r="179" spans="1:19" ht="15.6" x14ac:dyDescent="0.3">
      <c r="A179" s="302" t="s">
        <v>1307</v>
      </c>
      <c r="B179" s="302" t="s">
        <v>1564</v>
      </c>
      <c r="C179" s="310" t="s">
        <v>789</v>
      </c>
      <c r="D179" s="305">
        <v>21.41</v>
      </c>
      <c r="E179" s="305">
        <v>21.62</v>
      </c>
      <c r="F179" s="305">
        <v>22.83</v>
      </c>
      <c r="G179" s="305">
        <v>23.71</v>
      </c>
      <c r="H179" s="305">
        <v>24.6</v>
      </c>
      <c r="I179" s="305">
        <v>23.98</v>
      </c>
      <c r="J179" s="305">
        <v>24.82</v>
      </c>
      <c r="K179" s="305">
        <v>25.26</v>
      </c>
      <c r="L179" s="305">
        <v>25.82</v>
      </c>
      <c r="M179" s="305">
        <v>26.1</v>
      </c>
      <c r="N179" s="305">
        <v>25.56</v>
      </c>
      <c r="O179" s="305">
        <v>26.53</v>
      </c>
      <c r="P179" s="305">
        <v>27.78</v>
      </c>
      <c r="Q179" s="305">
        <v>29.28</v>
      </c>
      <c r="R179" s="305">
        <v>29.43</v>
      </c>
      <c r="S179" s="306"/>
    </row>
    <row r="180" spans="1:19" x14ac:dyDescent="0.3">
      <c r="A180" s="302" t="s">
        <v>1310</v>
      </c>
      <c r="B180" s="302" t="s">
        <v>1565</v>
      </c>
      <c r="C180" s="311" t="s">
        <v>483</v>
      </c>
      <c r="D180" s="305">
        <v>19.940000000000001</v>
      </c>
      <c r="E180" s="305">
        <v>20.79</v>
      </c>
      <c r="F180" s="305">
        <v>22.03</v>
      </c>
      <c r="G180" s="305">
        <v>22.22</v>
      </c>
      <c r="H180" s="305">
        <v>23.53</v>
      </c>
      <c r="I180" s="305">
        <v>24.12</v>
      </c>
      <c r="J180" s="305">
        <v>24.6</v>
      </c>
      <c r="K180" s="305">
        <v>25.52</v>
      </c>
      <c r="L180" s="305">
        <v>26.88</v>
      </c>
      <c r="M180" s="305">
        <v>26.89</v>
      </c>
      <c r="N180" s="305">
        <v>25.88</v>
      </c>
      <c r="O180" s="305">
        <v>26.44</v>
      </c>
      <c r="P180" s="305">
        <v>28.81</v>
      </c>
      <c r="Q180" s="305">
        <v>29.6</v>
      </c>
      <c r="R180" s="305">
        <v>30.59</v>
      </c>
      <c r="S180" s="306"/>
    </row>
    <row r="181" spans="1:19" x14ac:dyDescent="0.3">
      <c r="A181" s="302" t="s">
        <v>1310</v>
      </c>
      <c r="B181" s="302" t="s">
        <v>1566</v>
      </c>
      <c r="C181" s="311" t="s">
        <v>649</v>
      </c>
      <c r="D181" s="305">
        <v>19.41</v>
      </c>
      <c r="E181" s="305">
        <v>19.72</v>
      </c>
      <c r="F181" s="305">
        <v>20.239999999999998</v>
      </c>
      <c r="G181" s="305">
        <v>22.26</v>
      </c>
      <c r="H181" s="305">
        <v>22.62</v>
      </c>
      <c r="I181" s="305">
        <v>22.47</v>
      </c>
      <c r="J181" s="305">
        <v>24.33</v>
      </c>
      <c r="K181" s="305">
        <v>23.18</v>
      </c>
      <c r="L181" s="305">
        <v>21.33</v>
      </c>
      <c r="M181" s="305">
        <v>23.85</v>
      </c>
      <c r="N181" s="305">
        <v>24.8</v>
      </c>
      <c r="O181" s="305">
        <v>25.27</v>
      </c>
      <c r="P181" s="305">
        <v>23.8</v>
      </c>
      <c r="Q181" s="305">
        <v>27.17</v>
      </c>
      <c r="R181" s="305">
        <v>26</v>
      </c>
      <c r="S181" s="306"/>
    </row>
    <row r="182" spans="1:19" x14ac:dyDescent="0.3">
      <c r="A182" s="302" t="s">
        <v>1310</v>
      </c>
      <c r="B182" s="302" t="s">
        <v>1567</v>
      </c>
      <c r="C182" s="311" t="s">
        <v>1568</v>
      </c>
      <c r="D182" s="305">
        <v>22.22</v>
      </c>
      <c r="E182" s="305">
        <v>22.18</v>
      </c>
      <c r="F182" s="305">
        <v>23.5</v>
      </c>
      <c r="G182" s="305">
        <v>24.41</v>
      </c>
      <c r="H182" s="305">
        <v>25.26</v>
      </c>
      <c r="I182" s="305">
        <v>24.15</v>
      </c>
      <c r="J182" s="305">
        <v>24.95</v>
      </c>
      <c r="K182" s="305">
        <v>25.48</v>
      </c>
      <c r="L182" s="305">
        <v>26.18</v>
      </c>
      <c r="M182" s="305">
        <v>26.18</v>
      </c>
      <c r="N182" s="305">
        <v>25.56</v>
      </c>
      <c r="O182" s="305">
        <v>26.72</v>
      </c>
      <c r="P182" s="305">
        <v>28.03</v>
      </c>
      <c r="Q182" s="305">
        <v>29.47</v>
      </c>
      <c r="R182" s="305">
        <v>29.52</v>
      </c>
      <c r="S182" s="306"/>
    </row>
    <row r="183" spans="1:19" ht="18" x14ac:dyDescent="0.3">
      <c r="A183" s="302" t="s">
        <v>1305</v>
      </c>
      <c r="B183" s="302" t="s">
        <v>1569</v>
      </c>
      <c r="C183" s="312" t="s">
        <v>745</v>
      </c>
      <c r="D183" s="305">
        <v>21.06</v>
      </c>
      <c r="E183" s="305">
        <v>21.25</v>
      </c>
      <c r="F183" s="305">
        <v>22.31</v>
      </c>
      <c r="G183" s="305">
        <v>23.1</v>
      </c>
      <c r="H183" s="305">
        <v>23.77</v>
      </c>
      <c r="I183" s="305">
        <v>23.78</v>
      </c>
      <c r="J183" s="305">
        <v>24.56</v>
      </c>
      <c r="K183" s="305">
        <v>25.2</v>
      </c>
      <c r="L183" s="305">
        <v>26.19</v>
      </c>
      <c r="M183" s="305">
        <v>26.65</v>
      </c>
      <c r="N183" s="305">
        <v>26.59</v>
      </c>
      <c r="O183" s="305">
        <v>26.98</v>
      </c>
      <c r="P183" s="305">
        <v>27.81</v>
      </c>
      <c r="Q183" s="305">
        <v>28.73</v>
      </c>
      <c r="R183" s="305">
        <v>28.99</v>
      </c>
      <c r="S183" s="306"/>
    </row>
    <row r="184" spans="1:19" ht="15.6" x14ac:dyDescent="0.3">
      <c r="A184" s="302" t="s">
        <v>1307</v>
      </c>
      <c r="B184" s="302" t="s">
        <v>1570</v>
      </c>
      <c r="C184" s="310" t="s">
        <v>1571</v>
      </c>
      <c r="D184" s="305">
        <v>20.77</v>
      </c>
      <c r="E184" s="305">
        <v>20.77</v>
      </c>
      <c r="F184" s="305">
        <v>21.68</v>
      </c>
      <c r="G184" s="305">
        <v>22.19</v>
      </c>
      <c r="H184" s="305">
        <v>23.34</v>
      </c>
      <c r="I184" s="305">
        <v>22.57</v>
      </c>
      <c r="J184" s="305">
        <v>23.56</v>
      </c>
      <c r="K184" s="305">
        <v>24.42</v>
      </c>
      <c r="L184" s="305">
        <v>24.94</v>
      </c>
      <c r="M184" s="305">
        <v>25.41</v>
      </c>
      <c r="N184" s="305">
        <v>25.5</v>
      </c>
      <c r="O184" s="305">
        <v>25.6</v>
      </c>
      <c r="P184" s="305">
        <v>26.39</v>
      </c>
      <c r="Q184" s="305">
        <v>27.96</v>
      </c>
      <c r="R184" s="305">
        <v>28.12</v>
      </c>
      <c r="S184" s="306"/>
    </row>
    <row r="185" spans="1:19" x14ac:dyDescent="0.3">
      <c r="A185" s="302" t="s">
        <v>1310</v>
      </c>
      <c r="B185" s="302" t="s">
        <v>1572</v>
      </c>
      <c r="C185" s="311" t="s">
        <v>814</v>
      </c>
      <c r="D185" s="305">
        <v>21.53</v>
      </c>
      <c r="E185" s="305">
        <v>22.48</v>
      </c>
      <c r="F185" s="305">
        <v>19.77</v>
      </c>
      <c r="G185" s="305">
        <v>21.19</v>
      </c>
      <c r="H185" s="305">
        <v>23.08</v>
      </c>
      <c r="I185" s="305">
        <v>21.85</v>
      </c>
      <c r="J185" s="305">
        <v>23.14</v>
      </c>
      <c r="K185" s="305">
        <v>24.08</v>
      </c>
      <c r="L185" s="305">
        <v>22.37</v>
      </c>
      <c r="M185" s="305">
        <v>22.89</v>
      </c>
      <c r="N185" s="305">
        <v>20.84</v>
      </c>
      <c r="O185" s="305">
        <v>21.46</v>
      </c>
      <c r="P185" s="305">
        <v>23.72</v>
      </c>
      <c r="Q185" s="305">
        <v>25.31</v>
      </c>
      <c r="R185" s="305">
        <v>25.25</v>
      </c>
      <c r="S185" s="306"/>
    </row>
    <row r="186" spans="1:19" x14ac:dyDescent="0.3">
      <c r="A186" s="302" t="s">
        <v>1310</v>
      </c>
      <c r="B186" s="302" t="s">
        <v>1573</v>
      </c>
      <c r="C186" s="311" t="s">
        <v>815</v>
      </c>
      <c r="D186" s="305">
        <v>22.14</v>
      </c>
      <c r="E186" s="305">
        <v>22.98</v>
      </c>
      <c r="F186" s="305">
        <v>23.46</v>
      </c>
      <c r="G186" s="305">
        <v>24.97</v>
      </c>
      <c r="H186" s="305">
        <v>26.1</v>
      </c>
      <c r="I186" s="305">
        <v>24.15</v>
      </c>
      <c r="J186" s="305">
        <v>24.8</v>
      </c>
      <c r="K186" s="305">
        <v>25.23</v>
      </c>
      <c r="L186" s="305">
        <v>25.39</v>
      </c>
      <c r="M186" s="305">
        <v>22.56</v>
      </c>
      <c r="N186" s="305">
        <v>23.43</v>
      </c>
      <c r="O186" s="305">
        <v>23.77</v>
      </c>
      <c r="P186" s="305">
        <v>25.63</v>
      </c>
      <c r="Q186" s="305">
        <v>27.01</v>
      </c>
      <c r="R186" s="305">
        <v>27.59</v>
      </c>
      <c r="S186" s="306"/>
    </row>
    <row r="187" spans="1:19" x14ac:dyDescent="0.3">
      <c r="A187" s="302" t="s">
        <v>1310</v>
      </c>
      <c r="B187" s="302" t="s">
        <v>1574</v>
      </c>
      <c r="C187" s="311" t="s">
        <v>1575</v>
      </c>
      <c r="D187" s="305">
        <v>18.78</v>
      </c>
      <c r="E187" s="305">
        <v>18.96</v>
      </c>
      <c r="F187" s="305">
        <v>20.51</v>
      </c>
      <c r="G187" s="305">
        <v>20.28</v>
      </c>
      <c r="H187" s="305">
        <v>19.899999999999999</v>
      </c>
      <c r="I187" s="305">
        <v>20.28</v>
      </c>
      <c r="J187" s="305">
        <v>21.08</v>
      </c>
      <c r="K187" s="305">
        <v>21.66</v>
      </c>
      <c r="L187" s="305">
        <v>21.09</v>
      </c>
      <c r="M187" s="305">
        <v>22.58</v>
      </c>
      <c r="N187" s="305">
        <v>22.95</v>
      </c>
      <c r="O187" s="305">
        <v>22.45</v>
      </c>
      <c r="P187" s="305">
        <v>22.92</v>
      </c>
      <c r="Q187" s="305">
        <v>24.53</v>
      </c>
      <c r="R187" s="305">
        <v>24.22</v>
      </c>
      <c r="S187" s="306"/>
    </row>
    <row r="188" spans="1:19" x14ac:dyDescent="0.3">
      <c r="A188" s="302" t="s">
        <v>1310</v>
      </c>
      <c r="B188" s="302" t="s">
        <v>1576</v>
      </c>
      <c r="C188" s="311" t="s">
        <v>1577</v>
      </c>
      <c r="D188" s="305">
        <v>20.84</v>
      </c>
      <c r="E188" s="305">
        <v>19.77</v>
      </c>
      <c r="F188" s="305">
        <v>20.88</v>
      </c>
      <c r="G188" s="305">
        <v>21.45</v>
      </c>
      <c r="H188" s="305">
        <v>21.31</v>
      </c>
      <c r="I188" s="305">
        <v>19.78</v>
      </c>
      <c r="J188" s="305">
        <v>21.49</v>
      </c>
      <c r="K188" s="305">
        <v>21.74</v>
      </c>
      <c r="L188" s="305">
        <v>23.81</v>
      </c>
      <c r="M188" s="305">
        <v>23.64</v>
      </c>
      <c r="N188" s="305">
        <v>22.8</v>
      </c>
      <c r="O188" s="305">
        <v>23.5</v>
      </c>
      <c r="P188" s="305">
        <v>23.84</v>
      </c>
      <c r="Q188" s="305">
        <v>25.72</v>
      </c>
      <c r="R188" s="305">
        <v>25.53</v>
      </c>
      <c r="S188" s="306"/>
    </row>
    <row r="189" spans="1:19" x14ac:dyDescent="0.3">
      <c r="A189" s="302" t="s">
        <v>1310</v>
      </c>
      <c r="B189" s="302" t="s">
        <v>1578</v>
      </c>
      <c r="C189" s="311" t="s">
        <v>1579</v>
      </c>
      <c r="D189" s="305">
        <v>19.87</v>
      </c>
      <c r="E189" s="305">
        <v>19.95</v>
      </c>
      <c r="F189" s="305">
        <v>21.26</v>
      </c>
      <c r="G189" s="305">
        <v>21.47</v>
      </c>
      <c r="H189" s="305">
        <v>23.68</v>
      </c>
      <c r="I189" s="305">
        <v>23.98</v>
      </c>
      <c r="J189" s="305">
        <v>25.28</v>
      </c>
      <c r="K189" s="305">
        <v>25.75</v>
      </c>
      <c r="L189" s="305">
        <v>25.28</v>
      </c>
      <c r="M189" s="305">
        <v>27.6</v>
      </c>
      <c r="N189" s="305">
        <v>28.24</v>
      </c>
      <c r="O189" s="305">
        <v>28.4</v>
      </c>
      <c r="P189" s="305">
        <v>30.31</v>
      </c>
      <c r="Q189" s="305">
        <v>29.59</v>
      </c>
      <c r="R189" s="305">
        <v>27.9</v>
      </c>
      <c r="S189" s="306"/>
    </row>
    <row r="190" spans="1:19" x14ac:dyDescent="0.3">
      <c r="A190" s="302" t="s">
        <v>1310</v>
      </c>
      <c r="B190" s="302" t="s">
        <v>1580</v>
      </c>
      <c r="C190" s="311" t="s">
        <v>1581</v>
      </c>
      <c r="D190" s="305">
        <v>20.52</v>
      </c>
      <c r="E190" s="305">
        <v>21.39</v>
      </c>
      <c r="F190" s="305">
        <v>21.4</v>
      </c>
      <c r="G190" s="305">
        <v>21.61</v>
      </c>
      <c r="H190" s="305">
        <v>23.46</v>
      </c>
      <c r="I190" s="305">
        <v>22.12</v>
      </c>
      <c r="J190" s="305">
        <v>22.45</v>
      </c>
      <c r="K190" s="305">
        <v>24.6</v>
      </c>
      <c r="L190" s="305">
        <v>25.13</v>
      </c>
      <c r="M190" s="305">
        <v>25.55</v>
      </c>
      <c r="N190" s="305">
        <v>25.94</v>
      </c>
      <c r="O190" s="305">
        <v>27.4</v>
      </c>
      <c r="P190" s="305">
        <v>26.96</v>
      </c>
      <c r="Q190" s="305">
        <v>28.72</v>
      </c>
      <c r="R190" s="305">
        <v>29.94</v>
      </c>
      <c r="S190" s="306"/>
    </row>
    <row r="191" spans="1:19" x14ac:dyDescent="0.3">
      <c r="A191" s="302" t="s">
        <v>1310</v>
      </c>
      <c r="B191" s="302" t="s">
        <v>1582</v>
      </c>
      <c r="C191" s="311" t="s">
        <v>1583</v>
      </c>
      <c r="D191" s="305">
        <v>22.81</v>
      </c>
      <c r="E191" s="305">
        <v>22.65</v>
      </c>
      <c r="F191" s="305">
        <v>25.04</v>
      </c>
      <c r="G191" s="305">
        <v>24.82</v>
      </c>
      <c r="H191" s="305">
        <v>25.41</v>
      </c>
      <c r="I191" s="305">
        <v>24.56</v>
      </c>
      <c r="J191" s="305">
        <v>26.42</v>
      </c>
      <c r="K191" s="305">
        <v>27.71</v>
      </c>
      <c r="L191" s="305">
        <v>27.04</v>
      </c>
      <c r="M191" s="305">
        <v>28.57</v>
      </c>
      <c r="N191" s="305">
        <v>28.89</v>
      </c>
      <c r="O191" s="305">
        <v>28.44</v>
      </c>
      <c r="P191" s="305">
        <v>28.25</v>
      </c>
      <c r="Q191" s="305">
        <v>31.59</v>
      </c>
      <c r="R191" s="305">
        <v>32.96</v>
      </c>
      <c r="S191" s="306"/>
    </row>
    <row r="192" spans="1:19" x14ac:dyDescent="0.3">
      <c r="A192" s="302" t="s">
        <v>1310</v>
      </c>
      <c r="B192" s="302" t="s">
        <v>1584</v>
      </c>
      <c r="C192" s="311" t="s">
        <v>823</v>
      </c>
      <c r="D192" s="305">
        <v>20.55</v>
      </c>
      <c r="E192" s="305">
        <v>20.48</v>
      </c>
      <c r="F192" s="305">
        <v>20.81</v>
      </c>
      <c r="G192" s="305">
        <v>22.33</v>
      </c>
      <c r="H192" s="305">
        <v>25.37</v>
      </c>
      <c r="I192" s="305">
        <v>25.11</v>
      </c>
      <c r="J192" s="305">
        <v>24.69</v>
      </c>
      <c r="K192" s="305">
        <v>25.55</v>
      </c>
      <c r="L192" s="305">
        <v>27.64</v>
      </c>
      <c r="M192" s="305">
        <v>27.34</v>
      </c>
      <c r="N192" s="305">
        <v>27.54</v>
      </c>
      <c r="O192" s="305">
        <v>26.26</v>
      </c>
      <c r="P192" s="305">
        <v>28.41</v>
      </c>
      <c r="Q192" s="305">
        <v>29.36</v>
      </c>
      <c r="R192" s="305">
        <v>29.86</v>
      </c>
      <c r="S192" s="306"/>
    </row>
    <row r="193" spans="1:19" ht="15.6" x14ac:dyDescent="0.3">
      <c r="A193" s="302" t="s">
        <v>1307</v>
      </c>
      <c r="B193" s="302" t="s">
        <v>1585</v>
      </c>
      <c r="C193" s="310" t="s">
        <v>1586</v>
      </c>
      <c r="D193" s="305">
        <v>21.43</v>
      </c>
      <c r="E193" s="305">
        <v>21.89</v>
      </c>
      <c r="F193" s="305">
        <v>23.16</v>
      </c>
      <c r="G193" s="305">
        <v>24.32</v>
      </c>
      <c r="H193" s="305">
        <v>24.34</v>
      </c>
      <c r="I193" s="305">
        <v>25.44</v>
      </c>
      <c r="J193" s="305">
        <v>25.93</v>
      </c>
      <c r="K193" s="305">
        <v>26.23</v>
      </c>
      <c r="L193" s="305">
        <v>27.88</v>
      </c>
      <c r="M193" s="305">
        <v>28.35</v>
      </c>
      <c r="N193" s="305">
        <v>28.1</v>
      </c>
      <c r="O193" s="305">
        <v>28.88</v>
      </c>
      <c r="P193" s="305">
        <v>29.73</v>
      </c>
      <c r="Q193" s="305">
        <v>29.73</v>
      </c>
      <c r="R193" s="305">
        <v>30.11</v>
      </c>
      <c r="S193" s="306"/>
    </row>
    <row r="194" spans="1:19" x14ac:dyDescent="0.3">
      <c r="A194" s="302" t="s">
        <v>1310</v>
      </c>
      <c r="B194" s="302" t="s">
        <v>1587</v>
      </c>
      <c r="C194" s="311" t="s">
        <v>1588</v>
      </c>
      <c r="D194" s="305">
        <v>22.2</v>
      </c>
      <c r="E194" s="305">
        <v>23.27</v>
      </c>
      <c r="F194" s="305">
        <v>23.72</v>
      </c>
      <c r="G194" s="305">
        <v>25.53</v>
      </c>
      <c r="H194" s="305">
        <v>25.02</v>
      </c>
      <c r="I194" s="305">
        <v>25.51</v>
      </c>
      <c r="J194" s="305">
        <v>25.46</v>
      </c>
      <c r="K194" s="305">
        <v>26.33</v>
      </c>
      <c r="L194" s="305">
        <v>27.51</v>
      </c>
      <c r="M194" s="305">
        <v>29.05</v>
      </c>
      <c r="N194" s="305">
        <v>28.95</v>
      </c>
      <c r="O194" s="305">
        <v>29.76</v>
      </c>
      <c r="P194" s="305">
        <v>29.72</v>
      </c>
      <c r="Q194" s="305">
        <v>29.33</v>
      </c>
      <c r="R194" s="305">
        <v>29.91</v>
      </c>
      <c r="S194" s="306"/>
    </row>
    <row r="195" spans="1:19" x14ac:dyDescent="0.3">
      <c r="A195" s="302" t="s">
        <v>1310</v>
      </c>
      <c r="B195" s="302" t="s">
        <v>1589</v>
      </c>
      <c r="C195" s="311" t="s">
        <v>1590</v>
      </c>
      <c r="D195" s="305">
        <v>22.33</v>
      </c>
      <c r="E195" s="305">
        <v>22.12</v>
      </c>
      <c r="F195" s="305">
        <v>24.24</v>
      </c>
      <c r="G195" s="305">
        <v>25.89</v>
      </c>
      <c r="H195" s="305">
        <v>26.23</v>
      </c>
      <c r="I195" s="305">
        <v>27.05</v>
      </c>
      <c r="J195" s="305">
        <v>28.15</v>
      </c>
      <c r="K195" s="305">
        <v>28.24</v>
      </c>
      <c r="L195" s="305">
        <v>30.47</v>
      </c>
      <c r="M195" s="305">
        <v>30.72</v>
      </c>
      <c r="N195" s="305">
        <v>31.8</v>
      </c>
      <c r="O195" s="305">
        <v>32.03</v>
      </c>
      <c r="P195" s="305">
        <v>31.85</v>
      </c>
      <c r="Q195" s="305">
        <v>32.99</v>
      </c>
      <c r="R195" s="305">
        <v>33.78</v>
      </c>
      <c r="S195" s="306"/>
    </row>
    <row r="196" spans="1:19" x14ac:dyDescent="0.3">
      <c r="A196" s="302" t="s">
        <v>1310</v>
      </c>
      <c r="B196" s="302" t="s">
        <v>1591</v>
      </c>
      <c r="C196" s="311" t="s">
        <v>1592</v>
      </c>
      <c r="D196" s="305">
        <v>21.78</v>
      </c>
      <c r="E196" s="305">
        <v>22.07</v>
      </c>
      <c r="F196" s="305">
        <v>23.25</v>
      </c>
      <c r="G196" s="305">
        <v>23.55</v>
      </c>
      <c r="H196" s="305">
        <v>23.44</v>
      </c>
      <c r="I196" s="305">
        <v>25.78</v>
      </c>
      <c r="J196" s="305">
        <v>26.64</v>
      </c>
      <c r="K196" s="305">
        <v>26.56</v>
      </c>
      <c r="L196" s="305">
        <v>27.84</v>
      </c>
      <c r="M196" s="305">
        <v>28.47</v>
      </c>
      <c r="N196" s="305">
        <v>26.35</v>
      </c>
      <c r="O196" s="305">
        <v>27.89</v>
      </c>
      <c r="P196" s="305">
        <v>30.02</v>
      </c>
      <c r="Q196" s="305">
        <v>28.35</v>
      </c>
      <c r="R196" s="305">
        <v>28.5</v>
      </c>
      <c r="S196" s="306"/>
    </row>
    <row r="197" spans="1:19" x14ac:dyDescent="0.3">
      <c r="A197" s="302" t="s">
        <v>1310</v>
      </c>
      <c r="B197" s="302" t="s">
        <v>1593</v>
      </c>
      <c r="C197" s="311" t="s">
        <v>812</v>
      </c>
      <c r="D197" s="305">
        <v>16.07</v>
      </c>
      <c r="E197" s="305">
        <v>17.7</v>
      </c>
      <c r="F197" s="305">
        <v>17.54</v>
      </c>
      <c r="G197" s="305">
        <v>17.649999999999999</v>
      </c>
      <c r="H197" s="305">
        <v>17.61</v>
      </c>
      <c r="I197" s="305">
        <v>18.12</v>
      </c>
      <c r="J197" s="305">
        <v>17.260000000000002</v>
      </c>
      <c r="K197" s="305">
        <v>17.75</v>
      </c>
      <c r="L197" s="305">
        <v>18.97</v>
      </c>
      <c r="M197" s="305">
        <v>18.59</v>
      </c>
      <c r="N197" s="305">
        <v>17.72</v>
      </c>
      <c r="O197" s="305">
        <v>18.62</v>
      </c>
      <c r="P197" s="305">
        <v>20.99</v>
      </c>
      <c r="Q197" s="305">
        <v>20.71</v>
      </c>
      <c r="R197" s="305">
        <v>20.09</v>
      </c>
      <c r="S197" s="306"/>
    </row>
    <row r="198" spans="1:19" ht="18" x14ac:dyDescent="0.3">
      <c r="A198" s="302" t="s">
        <v>1305</v>
      </c>
      <c r="B198" s="302" t="s">
        <v>1594</v>
      </c>
      <c r="C198" s="312" t="s">
        <v>748</v>
      </c>
      <c r="D198" s="305">
        <v>23.17</v>
      </c>
      <c r="E198" s="305">
        <v>23.77</v>
      </c>
      <c r="F198" s="305">
        <v>24.87</v>
      </c>
      <c r="G198" s="305">
        <v>25.65</v>
      </c>
      <c r="H198" s="305">
        <v>26.75</v>
      </c>
      <c r="I198" s="305">
        <v>27.9</v>
      </c>
      <c r="J198" s="305">
        <v>28.72</v>
      </c>
      <c r="K198" s="305">
        <v>29.03</v>
      </c>
      <c r="L198" s="305">
        <v>29.88</v>
      </c>
      <c r="M198" s="305">
        <v>30.67</v>
      </c>
      <c r="N198" s="305">
        <v>31.41</v>
      </c>
      <c r="O198" s="305">
        <v>32.130000000000003</v>
      </c>
      <c r="P198" s="305">
        <v>32.22</v>
      </c>
      <c r="Q198" s="305">
        <v>32.75</v>
      </c>
      <c r="R198" s="305">
        <v>34.200000000000003</v>
      </c>
      <c r="S198" s="306"/>
    </row>
    <row r="199" spans="1:19" ht="15.6" x14ac:dyDescent="0.3">
      <c r="A199" s="302" t="s">
        <v>1307</v>
      </c>
      <c r="B199" s="302" t="s">
        <v>1595</v>
      </c>
      <c r="C199" s="310" t="s">
        <v>1596</v>
      </c>
      <c r="D199" s="305">
        <v>25.7</v>
      </c>
      <c r="E199" s="305">
        <v>25.72</v>
      </c>
      <c r="F199" s="305">
        <v>29.18</v>
      </c>
      <c r="G199" s="305">
        <v>31.36</v>
      </c>
      <c r="H199" s="305">
        <v>32.97</v>
      </c>
      <c r="I199" s="305">
        <v>34.61</v>
      </c>
      <c r="J199" s="305">
        <v>35.72</v>
      </c>
      <c r="K199" s="305">
        <v>35.83</v>
      </c>
      <c r="L199" s="305">
        <v>36.94</v>
      </c>
      <c r="M199" s="305">
        <v>38.020000000000003</v>
      </c>
      <c r="N199" s="305">
        <v>37.65</v>
      </c>
      <c r="O199" s="305">
        <v>37.92</v>
      </c>
      <c r="P199" s="305">
        <v>36.15</v>
      </c>
      <c r="Q199" s="305">
        <v>35.94</v>
      </c>
      <c r="R199" s="305">
        <v>38.21</v>
      </c>
      <c r="S199" s="306"/>
    </row>
    <row r="200" spans="1:19" x14ac:dyDescent="0.3">
      <c r="A200" s="302" t="s">
        <v>1310</v>
      </c>
      <c r="B200" s="302" t="s">
        <v>1597</v>
      </c>
      <c r="C200" s="311" t="s">
        <v>1598</v>
      </c>
      <c r="D200" s="305">
        <v>25.7</v>
      </c>
      <c r="E200" s="305">
        <v>25.72</v>
      </c>
      <c r="F200" s="305">
        <v>29.18</v>
      </c>
      <c r="G200" s="305">
        <v>31.36</v>
      </c>
      <c r="H200" s="305">
        <v>32.97</v>
      </c>
      <c r="I200" s="305">
        <v>34.61</v>
      </c>
      <c r="J200" s="305">
        <v>35.72</v>
      </c>
      <c r="K200" s="305">
        <v>35.83</v>
      </c>
      <c r="L200" s="305">
        <v>36.94</v>
      </c>
      <c r="M200" s="305">
        <v>38.020000000000003</v>
      </c>
      <c r="N200" s="305">
        <v>37.65</v>
      </c>
      <c r="O200" s="305">
        <v>37.92</v>
      </c>
      <c r="P200" s="305">
        <v>36.15</v>
      </c>
      <c r="Q200" s="305">
        <v>35.94</v>
      </c>
      <c r="R200" s="305">
        <v>38.21</v>
      </c>
      <c r="S200" s="306"/>
    </row>
    <row r="201" spans="1:19" x14ac:dyDescent="0.3">
      <c r="A201" s="302" t="s">
        <v>1307</v>
      </c>
      <c r="B201" s="302" t="s">
        <v>1599</v>
      </c>
      <c r="C201" s="311" t="s">
        <v>1600</v>
      </c>
      <c r="D201" s="305">
        <v>24.02</v>
      </c>
      <c r="E201" s="305">
        <v>25.93</v>
      </c>
      <c r="F201" s="305">
        <v>24.24</v>
      </c>
      <c r="G201" s="305">
        <v>24.52</v>
      </c>
      <c r="H201" s="305">
        <v>26.36</v>
      </c>
      <c r="I201" s="305">
        <v>26.93</v>
      </c>
      <c r="J201" s="305">
        <v>28.79</v>
      </c>
      <c r="K201" s="305">
        <v>29.99</v>
      </c>
      <c r="L201" s="305">
        <v>31.43</v>
      </c>
      <c r="M201" s="305">
        <v>30.03</v>
      </c>
      <c r="N201" s="305">
        <v>31.46</v>
      </c>
      <c r="O201" s="305">
        <v>32</v>
      </c>
      <c r="P201" s="305">
        <v>32.049999999999997</v>
      </c>
      <c r="Q201" s="305">
        <v>32.630000000000003</v>
      </c>
      <c r="R201" s="305">
        <v>33.479999999999997</v>
      </c>
      <c r="S201" s="306"/>
    </row>
    <row r="202" spans="1:19" x14ac:dyDescent="0.3">
      <c r="A202" s="302" t="s">
        <v>1310</v>
      </c>
      <c r="B202" s="302" t="s">
        <v>1601</v>
      </c>
      <c r="C202" s="311" t="s">
        <v>1602</v>
      </c>
      <c r="D202" s="305">
        <v>24.72</v>
      </c>
      <c r="E202" s="305">
        <v>24.45</v>
      </c>
      <c r="F202" s="305">
        <v>24.87</v>
      </c>
      <c r="G202" s="305">
        <v>23.08</v>
      </c>
      <c r="H202" s="305">
        <v>25.04</v>
      </c>
      <c r="I202" s="305">
        <v>24.71</v>
      </c>
      <c r="J202" s="305">
        <v>27.87</v>
      </c>
      <c r="K202" s="305">
        <v>28.52</v>
      </c>
      <c r="L202" s="305">
        <v>32.119999999999997</v>
      </c>
      <c r="M202" s="305">
        <v>31.96</v>
      </c>
      <c r="N202" s="305">
        <v>35.58</v>
      </c>
      <c r="O202" s="305">
        <v>36.049999999999997</v>
      </c>
      <c r="P202" s="305">
        <v>32.67</v>
      </c>
      <c r="Q202" s="305">
        <v>32.340000000000003</v>
      </c>
      <c r="R202" s="305">
        <v>33.19</v>
      </c>
      <c r="S202" s="306"/>
    </row>
    <row r="203" spans="1:19" x14ac:dyDescent="0.3">
      <c r="A203" s="302" t="s">
        <v>1310</v>
      </c>
      <c r="B203" s="302" t="s">
        <v>1603</v>
      </c>
      <c r="C203" s="311" t="s">
        <v>1604</v>
      </c>
      <c r="D203" s="305">
        <v>24.29</v>
      </c>
      <c r="E203" s="305">
        <v>25.8</v>
      </c>
      <c r="F203" s="305">
        <v>23.14</v>
      </c>
      <c r="G203" s="305">
        <v>24.17</v>
      </c>
      <c r="H203" s="305">
        <v>25.69</v>
      </c>
      <c r="I203" s="305">
        <v>27.59</v>
      </c>
      <c r="J203" s="305">
        <v>29.17</v>
      </c>
      <c r="K203" s="305">
        <v>29.54</v>
      </c>
      <c r="L203" s="305">
        <v>31.24</v>
      </c>
      <c r="M203" s="305">
        <v>30.03</v>
      </c>
      <c r="N203" s="305">
        <v>31.63</v>
      </c>
      <c r="O203" s="305">
        <v>32.85</v>
      </c>
      <c r="P203" s="305">
        <v>32.299999999999997</v>
      </c>
      <c r="Q203" s="305">
        <v>33.08</v>
      </c>
      <c r="R203" s="305">
        <v>34</v>
      </c>
      <c r="S203" s="306"/>
    </row>
    <row r="204" spans="1:19" x14ac:dyDescent="0.3">
      <c r="A204" s="302" t="s">
        <v>1310</v>
      </c>
      <c r="B204" s="302" t="s">
        <v>1605</v>
      </c>
      <c r="C204" s="311" t="s">
        <v>1606</v>
      </c>
      <c r="D204" s="305">
        <v>22.25</v>
      </c>
      <c r="E204" s="305">
        <v>25.76</v>
      </c>
      <c r="F204" s="305">
        <v>22.33</v>
      </c>
      <c r="G204" s="305">
        <v>24.27</v>
      </c>
      <c r="H204" s="305">
        <v>24.66</v>
      </c>
      <c r="I204" s="305">
        <v>24.61</v>
      </c>
      <c r="J204" s="305">
        <v>26.43</v>
      </c>
      <c r="K204" s="305">
        <v>28.95</v>
      </c>
      <c r="L204" s="305">
        <v>29.09</v>
      </c>
      <c r="M204" s="305">
        <v>27.34</v>
      </c>
      <c r="N204" s="305">
        <v>28.88</v>
      </c>
      <c r="O204" s="305">
        <v>29.02</v>
      </c>
      <c r="P204" s="305">
        <v>29.98</v>
      </c>
      <c r="Q204" s="305">
        <v>31.14</v>
      </c>
      <c r="R204" s="305">
        <v>31.73</v>
      </c>
      <c r="S204" s="306"/>
    </row>
    <row r="205" spans="1:19" x14ac:dyDescent="0.3">
      <c r="A205" s="302" t="s">
        <v>1310</v>
      </c>
      <c r="B205" s="302" t="s">
        <v>1607</v>
      </c>
      <c r="C205" s="311" t="s">
        <v>1195</v>
      </c>
      <c r="D205" s="305">
        <v>19.98</v>
      </c>
      <c r="E205" s="305">
        <v>32.869999999999997</v>
      </c>
      <c r="F205" s="305">
        <v>25.81</v>
      </c>
      <c r="G205" s="305">
        <v>24.62</v>
      </c>
      <c r="H205" s="305">
        <v>28.24</v>
      </c>
      <c r="I205" s="305">
        <v>28.38</v>
      </c>
      <c r="J205" s="305">
        <v>33.950000000000003</v>
      </c>
      <c r="K205" s="305">
        <v>30.58</v>
      </c>
      <c r="L205" s="305">
        <v>31.52</v>
      </c>
      <c r="M205" s="305">
        <v>29.75</v>
      </c>
      <c r="N205" s="305">
        <v>28.93</v>
      </c>
      <c r="O205" s="305">
        <v>29.48</v>
      </c>
      <c r="P205" s="305">
        <v>29.85</v>
      </c>
      <c r="Q205" s="305">
        <v>27.74</v>
      </c>
      <c r="R205" s="305">
        <v>29.75</v>
      </c>
      <c r="S205" s="306"/>
    </row>
    <row r="206" spans="1:19" x14ac:dyDescent="0.3">
      <c r="A206" s="302" t="s">
        <v>1310</v>
      </c>
      <c r="B206" s="302" t="s">
        <v>1608</v>
      </c>
      <c r="C206" s="311" t="s">
        <v>775</v>
      </c>
      <c r="D206" s="305">
        <v>29.12</v>
      </c>
      <c r="E206" s="305">
        <v>28.8</v>
      </c>
      <c r="F206" s="305">
        <v>32.130000000000003</v>
      </c>
      <c r="G206" s="305">
        <v>28.87</v>
      </c>
      <c r="H206" s="305">
        <v>37.770000000000003</v>
      </c>
      <c r="I206" s="305">
        <v>33.840000000000003</v>
      </c>
      <c r="J206" s="305">
        <v>33.25</v>
      </c>
      <c r="K206" s="305">
        <v>37.81</v>
      </c>
      <c r="L206" s="305">
        <v>38.72</v>
      </c>
      <c r="M206" s="305">
        <v>34.229999999999997</v>
      </c>
      <c r="N206" s="305">
        <v>30.14</v>
      </c>
      <c r="O206" s="305">
        <v>31.38</v>
      </c>
      <c r="P206" s="305">
        <v>34.75</v>
      </c>
      <c r="Q206" s="305">
        <v>36.409999999999997</v>
      </c>
      <c r="R206" s="305">
        <v>38.18</v>
      </c>
      <c r="S206" s="306"/>
    </row>
    <row r="207" spans="1:19" x14ac:dyDescent="0.3">
      <c r="A207" s="302" t="s">
        <v>1310</v>
      </c>
      <c r="B207" s="302" t="s">
        <v>1609</v>
      </c>
      <c r="C207" s="311" t="s">
        <v>751</v>
      </c>
      <c r="D207" s="305">
        <v>26.86</v>
      </c>
      <c r="E207" s="305">
        <v>25.24</v>
      </c>
      <c r="F207" s="305">
        <v>31.46</v>
      </c>
      <c r="G207" s="305">
        <v>29.12</v>
      </c>
      <c r="H207" s="305">
        <v>33.270000000000003</v>
      </c>
      <c r="I207" s="305">
        <v>31.22</v>
      </c>
      <c r="J207" s="305">
        <v>29.66</v>
      </c>
      <c r="K207" s="305">
        <v>34.28</v>
      </c>
      <c r="L207" s="305">
        <v>33.31</v>
      </c>
      <c r="M207" s="305">
        <v>31.47</v>
      </c>
      <c r="N207" s="305">
        <v>32.06</v>
      </c>
      <c r="O207" s="305">
        <v>29.71</v>
      </c>
      <c r="P207" s="305">
        <v>35.58</v>
      </c>
      <c r="Q207" s="305">
        <v>36.74</v>
      </c>
      <c r="R207" s="305">
        <v>36.340000000000003</v>
      </c>
      <c r="S207" s="306"/>
    </row>
    <row r="208" spans="1:19" ht="15.6" x14ac:dyDescent="0.3">
      <c r="A208" s="302" t="s">
        <v>1307</v>
      </c>
      <c r="B208" s="302" t="s">
        <v>1610</v>
      </c>
      <c r="C208" s="310" t="s">
        <v>1611</v>
      </c>
      <c r="D208" s="305">
        <v>25.82</v>
      </c>
      <c r="E208" s="305">
        <v>26.37</v>
      </c>
      <c r="F208" s="305">
        <v>27.9</v>
      </c>
      <c r="G208" s="305">
        <v>28.83</v>
      </c>
      <c r="H208" s="305">
        <v>29.67</v>
      </c>
      <c r="I208" s="305">
        <v>30.46</v>
      </c>
      <c r="J208" s="305">
        <v>31.22</v>
      </c>
      <c r="K208" s="305">
        <v>31.63</v>
      </c>
      <c r="L208" s="305">
        <v>32.15</v>
      </c>
      <c r="M208" s="305">
        <v>33.090000000000003</v>
      </c>
      <c r="N208" s="305">
        <v>34.090000000000003</v>
      </c>
      <c r="O208" s="305">
        <v>35.49</v>
      </c>
      <c r="P208" s="305">
        <v>35.94</v>
      </c>
      <c r="Q208" s="305">
        <v>37.03</v>
      </c>
      <c r="R208" s="305">
        <v>38.69</v>
      </c>
      <c r="S208" s="306"/>
    </row>
    <row r="209" spans="1:19" x14ac:dyDescent="0.3">
      <c r="A209" s="302" t="s">
        <v>1310</v>
      </c>
      <c r="B209" s="302" t="s">
        <v>1612</v>
      </c>
      <c r="C209" s="311" t="s">
        <v>1613</v>
      </c>
      <c r="D209" s="305">
        <v>22.2</v>
      </c>
      <c r="E209" s="305">
        <v>22.28</v>
      </c>
      <c r="F209" s="305">
        <v>23.86</v>
      </c>
      <c r="G209" s="305">
        <v>24.65</v>
      </c>
      <c r="H209" s="305">
        <v>24.98</v>
      </c>
      <c r="I209" s="305">
        <v>23.63</v>
      </c>
      <c r="J209" s="305">
        <v>25.92</v>
      </c>
      <c r="K209" s="305">
        <v>26.9</v>
      </c>
      <c r="L209" s="305">
        <v>31.15</v>
      </c>
      <c r="M209" s="305">
        <v>30.34</v>
      </c>
      <c r="N209" s="305">
        <v>29.02</v>
      </c>
      <c r="O209" s="305">
        <v>29.13</v>
      </c>
      <c r="P209" s="305">
        <v>29.82</v>
      </c>
      <c r="Q209" s="305">
        <v>30.24</v>
      </c>
      <c r="R209" s="305">
        <v>31.61</v>
      </c>
      <c r="S209" s="306"/>
    </row>
    <row r="210" spans="1:19" x14ac:dyDescent="0.3">
      <c r="A210" s="302" t="s">
        <v>1310</v>
      </c>
      <c r="B210" s="302" t="s">
        <v>1614</v>
      </c>
      <c r="C210" s="311" t="s">
        <v>1615</v>
      </c>
      <c r="D210" s="305">
        <v>23.58</v>
      </c>
      <c r="E210" s="305">
        <v>23.36</v>
      </c>
      <c r="F210" s="305">
        <v>25.03</v>
      </c>
      <c r="G210" s="305">
        <v>27.22</v>
      </c>
      <c r="H210" s="305">
        <v>29.7</v>
      </c>
      <c r="I210" s="305">
        <v>28.47</v>
      </c>
      <c r="J210" s="305">
        <v>30.44</v>
      </c>
      <c r="K210" s="305">
        <v>29.86</v>
      </c>
      <c r="L210" s="305">
        <v>30.29</v>
      </c>
      <c r="M210" s="305">
        <v>29.1</v>
      </c>
      <c r="N210" s="305">
        <v>31.59</v>
      </c>
      <c r="O210" s="305">
        <v>33.4</v>
      </c>
      <c r="P210" s="305">
        <v>32.49</v>
      </c>
      <c r="Q210" s="305">
        <v>34.26</v>
      </c>
      <c r="R210" s="305">
        <v>35.96</v>
      </c>
      <c r="S210" s="306"/>
    </row>
    <row r="211" spans="1:19" x14ac:dyDescent="0.3">
      <c r="A211" s="302" t="s">
        <v>1310</v>
      </c>
      <c r="B211" s="302" t="s">
        <v>1616</v>
      </c>
      <c r="C211" s="311" t="s">
        <v>1617</v>
      </c>
      <c r="D211" s="305">
        <v>21.08</v>
      </c>
      <c r="E211" s="305">
        <v>22.01</v>
      </c>
      <c r="F211" s="305">
        <v>21.37</v>
      </c>
      <c r="G211" s="305">
        <v>23.24</v>
      </c>
      <c r="H211" s="305">
        <v>23.45</v>
      </c>
      <c r="I211" s="305">
        <v>24.1</v>
      </c>
      <c r="J211" s="305">
        <v>25.86</v>
      </c>
      <c r="K211" s="305">
        <v>25.44</v>
      </c>
      <c r="L211" s="305">
        <v>27.09</v>
      </c>
      <c r="M211" s="305">
        <v>27.28</v>
      </c>
      <c r="N211" s="305">
        <v>27.55</v>
      </c>
      <c r="O211" s="305">
        <v>29.09</v>
      </c>
      <c r="P211" s="305">
        <v>32.24</v>
      </c>
      <c r="Q211" s="305">
        <v>29.68</v>
      </c>
      <c r="R211" s="305">
        <v>31.4</v>
      </c>
      <c r="S211" s="306"/>
    </row>
    <row r="212" spans="1:19" x14ac:dyDescent="0.3">
      <c r="A212" s="302" t="s">
        <v>1310</v>
      </c>
      <c r="B212" s="302" t="s">
        <v>1618</v>
      </c>
      <c r="C212" s="311" t="s">
        <v>1222</v>
      </c>
      <c r="D212" s="305">
        <v>27.66</v>
      </c>
      <c r="E212" s="305">
        <v>28.65</v>
      </c>
      <c r="F212" s="305">
        <v>30.27</v>
      </c>
      <c r="G212" s="305">
        <v>31.33</v>
      </c>
      <c r="H212" s="305">
        <v>31.65</v>
      </c>
      <c r="I212" s="305">
        <v>34.71</v>
      </c>
      <c r="J212" s="305">
        <v>33.75</v>
      </c>
      <c r="K212" s="305">
        <v>33.67</v>
      </c>
      <c r="L212" s="305">
        <v>33.409999999999997</v>
      </c>
      <c r="M212" s="305">
        <v>36.700000000000003</v>
      </c>
      <c r="N212" s="305">
        <v>38.19</v>
      </c>
      <c r="O212" s="305">
        <v>39.380000000000003</v>
      </c>
      <c r="P212" s="305">
        <v>41.39</v>
      </c>
      <c r="Q212" s="305">
        <v>42.88</v>
      </c>
      <c r="R212" s="305">
        <v>44.13</v>
      </c>
      <c r="S212" s="306"/>
    </row>
    <row r="213" spans="1:19" x14ac:dyDescent="0.3">
      <c r="A213" s="302" t="s">
        <v>1310</v>
      </c>
      <c r="B213" s="302" t="s">
        <v>1619</v>
      </c>
      <c r="C213" s="311" t="s">
        <v>768</v>
      </c>
      <c r="D213" s="305">
        <v>25.59</v>
      </c>
      <c r="E213" s="305">
        <v>28.88</v>
      </c>
      <c r="F213" s="305">
        <v>30.85</v>
      </c>
      <c r="G213" s="305">
        <v>28.38</v>
      </c>
      <c r="H213" s="305">
        <v>30.2</v>
      </c>
      <c r="I213" s="305">
        <v>32.26</v>
      </c>
      <c r="J213" s="305">
        <v>34.54</v>
      </c>
      <c r="K213" s="305">
        <v>33.130000000000003</v>
      </c>
      <c r="L213" s="305">
        <v>33.4</v>
      </c>
      <c r="M213" s="305">
        <v>32.869999999999997</v>
      </c>
      <c r="N213" s="305">
        <v>34.15</v>
      </c>
      <c r="O213" s="305">
        <v>34.07</v>
      </c>
      <c r="P213" s="305">
        <v>33.08</v>
      </c>
      <c r="Q213" s="305">
        <v>34.53</v>
      </c>
      <c r="R213" s="305">
        <v>38.83</v>
      </c>
      <c r="S213" s="306"/>
    </row>
    <row r="214" spans="1:19" x14ac:dyDescent="0.3">
      <c r="A214" s="302" t="s">
        <v>1310</v>
      </c>
      <c r="B214" s="302" t="s">
        <v>1620</v>
      </c>
      <c r="C214" s="311" t="s">
        <v>1621</v>
      </c>
      <c r="D214" s="305">
        <v>27.49</v>
      </c>
      <c r="E214" s="305">
        <v>27.23</v>
      </c>
      <c r="F214" s="305">
        <v>29.74</v>
      </c>
      <c r="G214" s="305">
        <v>28.94</v>
      </c>
      <c r="H214" s="305">
        <v>30.38</v>
      </c>
      <c r="I214" s="305">
        <v>30.19</v>
      </c>
      <c r="J214" s="305">
        <v>30.25</v>
      </c>
      <c r="K214" s="305">
        <v>32.68</v>
      </c>
      <c r="L214" s="305">
        <v>34.15</v>
      </c>
      <c r="M214" s="305">
        <v>35.450000000000003</v>
      </c>
      <c r="N214" s="305">
        <v>36.68</v>
      </c>
      <c r="O214" s="305">
        <v>37.729999999999997</v>
      </c>
      <c r="P214" s="305">
        <v>35.51</v>
      </c>
      <c r="Q214" s="305">
        <v>37.229999999999997</v>
      </c>
      <c r="R214" s="305">
        <v>37.65</v>
      </c>
      <c r="S214" s="306"/>
    </row>
    <row r="215" spans="1:19" x14ac:dyDescent="0.3">
      <c r="A215" s="302" t="s">
        <v>1310</v>
      </c>
      <c r="B215" s="302" t="s">
        <v>1622</v>
      </c>
      <c r="C215" s="311" t="s">
        <v>758</v>
      </c>
      <c r="D215" s="305">
        <v>29.16</v>
      </c>
      <c r="E215" s="305">
        <v>28.4</v>
      </c>
      <c r="F215" s="305">
        <v>29.55</v>
      </c>
      <c r="G215" s="305">
        <v>31.36</v>
      </c>
      <c r="H215" s="305">
        <v>31.01</v>
      </c>
      <c r="I215" s="305">
        <v>30.72</v>
      </c>
      <c r="J215" s="305">
        <v>32.4</v>
      </c>
      <c r="K215" s="305">
        <v>34.909999999999997</v>
      </c>
      <c r="L215" s="305">
        <v>31.06</v>
      </c>
      <c r="M215" s="305">
        <v>30.79</v>
      </c>
      <c r="N215" s="305">
        <v>30.91</v>
      </c>
      <c r="O215" s="305">
        <v>35.61</v>
      </c>
      <c r="P215" s="305">
        <v>34.57</v>
      </c>
      <c r="Q215" s="305">
        <v>34.9</v>
      </c>
      <c r="R215" s="305">
        <v>36.950000000000003</v>
      </c>
      <c r="S215" s="306"/>
    </row>
    <row r="216" spans="1:19" x14ac:dyDescent="0.3">
      <c r="A216" s="302" t="s">
        <v>1307</v>
      </c>
      <c r="B216" s="302" t="s">
        <v>1623</v>
      </c>
      <c r="C216" s="311" t="s">
        <v>1624</v>
      </c>
      <c r="D216" s="305">
        <v>21.02</v>
      </c>
      <c r="E216" s="305">
        <v>21.58</v>
      </c>
      <c r="F216" s="305">
        <v>22.57</v>
      </c>
      <c r="G216" s="305">
        <v>22.95</v>
      </c>
      <c r="H216" s="305">
        <v>23.64</v>
      </c>
      <c r="I216" s="305">
        <v>25.16</v>
      </c>
      <c r="J216" s="305">
        <v>25.66</v>
      </c>
      <c r="K216" s="305">
        <v>26.37</v>
      </c>
      <c r="L216" s="305">
        <v>26.71</v>
      </c>
      <c r="M216" s="305">
        <v>28.02</v>
      </c>
      <c r="N216" s="305">
        <v>28.69</v>
      </c>
      <c r="O216" s="305">
        <v>29.18</v>
      </c>
      <c r="P216" s="305">
        <v>29.47</v>
      </c>
      <c r="Q216" s="305">
        <v>29.36</v>
      </c>
      <c r="R216" s="305">
        <v>30.59</v>
      </c>
      <c r="S216" s="306"/>
    </row>
    <row r="217" spans="1:19" x14ac:dyDescent="0.3">
      <c r="A217" s="302" t="s">
        <v>1310</v>
      </c>
      <c r="B217" s="302" t="s">
        <v>1625</v>
      </c>
      <c r="C217" s="313" t="s">
        <v>1626</v>
      </c>
      <c r="D217" s="305">
        <v>21.46</v>
      </c>
      <c r="E217" s="305">
        <v>22.3</v>
      </c>
      <c r="F217" s="305">
        <v>23.15</v>
      </c>
      <c r="G217" s="305">
        <v>21.7</v>
      </c>
      <c r="H217" s="305">
        <v>23.18</v>
      </c>
      <c r="I217" s="305">
        <v>24.68</v>
      </c>
      <c r="J217" s="305">
        <v>25.29</v>
      </c>
      <c r="K217" s="305">
        <v>26.97</v>
      </c>
      <c r="L217" s="305">
        <v>26.17</v>
      </c>
      <c r="M217" s="305">
        <v>26.68</v>
      </c>
      <c r="N217" s="305">
        <v>30.2</v>
      </c>
      <c r="O217" s="305">
        <v>30.71</v>
      </c>
      <c r="P217" s="305">
        <v>30.05</v>
      </c>
      <c r="Q217" s="305">
        <v>31.85</v>
      </c>
      <c r="R217" s="305">
        <v>32.79</v>
      </c>
      <c r="S217" s="306"/>
    </row>
    <row r="218" spans="1:19" x14ac:dyDescent="0.3">
      <c r="A218" s="302" t="s">
        <v>1310</v>
      </c>
      <c r="B218" s="302" t="s">
        <v>1627</v>
      </c>
      <c r="C218" s="313" t="s">
        <v>1628</v>
      </c>
      <c r="D218" s="305">
        <v>20.32</v>
      </c>
      <c r="E218" s="305">
        <v>21.13</v>
      </c>
      <c r="F218" s="305">
        <v>22.41</v>
      </c>
      <c r="G218" s="305">
        <v>23.74</v>
      </c>
      <c r="H218" s="305">
        <v>23.58</v>
      </c>
      <c r="I218" s="305">
        <v>24.99</v>
      </c>
      <c r="J218" s="305">
        <v>25.94</v>
      </c>
      <c r="K218" s="305">
        <v>26.29</v>
      </c>
      <c r="L218" s="305">
        <v>26.85</v>
      </c>
      <c r="M218" s="305">
        <v>27.96</v>
      </c>
      <c r="N218" s="305">
        <v>27.88</v>
      </c>
      <c r="O218" s="305">
        <v>28.4</v>
      </c>
      <c r="P218" s="305">
        <v>28.87</v>
      </c>
      <c r="Q218" s="305">
        <v>28.68</v>
      </c>
      <c r="R218" s="305">
        <v>30.05</v>
      </c>
      <c r="S218" s="306"/>
    </row>
    <row r="219" spans="1:19" x14ac:dyDescent="0.3">
      <c r="A219" s="302" t="s">
        <v>1310</v>
      </c>
      <c r="B219" s="302" t="s">
        <v>1629</v>
      </c>
      <c r="C219" s="313" t="s">
        <v>1630</v>
      </c>
      <c r="D219" s="305">
        <v>21.46</v>
      </c>
      <c r="E219" s="305">
        <v>21.18</v>
      </c>
      <c r="F219" s="305">
        <v>22.57</v>
      </c>
      <c r="G219" s="305">
        <v>21.69</v>
      </c>
      <c r="H219" s="305">
        <v>23.71</v>
      </c>
      <c r="I219" s="305">
        <v>24.66</v>
      </c>
      <c r="J219" s="305">
        <v>25.17</v>
      </c>
      <c r="K219" s="305">
        <v>25.47</v>
      </c>
      <c r="L219" s="305">
        <v>26.56</v>
      </c>
      <c r="M219" s="305">
        <v>27.87</v>
      </c>
      <c r="N219" s="305">
        <v>29.04</v>
      </c>
      <c r="O219" s="305">
        <v>28.72</v>
      </c>
      <c r="P219" s="305">
        <v>27.73</v>
      </c>
      <c r="Q219" s="305">
        <v>27.71</v>
      </c>
      <c r="R219" s="305">
        <v>28.57</v>
      </c>
      <c r="S219" s="306"/>
    </row>
    <row r="220" spans="1:19" x14ac:dyDescent="0.3">
      <c r="A220" s="302" t="s">
        <v>1310</v>
      </c>
      <c r="B220" s="302" t="s">
        <v>1631</v>
      </c>
      <c r="C220" s="311" t="s">
        <v>760</v>
      </c>
      <c r="D220" s="305">
        <v>22.71</v>
      </c>
      <c r="E220" s="305">
        <v>23.17</v>
      </c>
      <c r="F220" s="305">
        <v>22.79</v>
      </c>
      <c r="G220" s="305">
        <v>22.4</v>
      </c>
      <c r="H220" s="305">
        <v>23.98</v>
      </c>
      <c r="I220" s="305">
        <v>26.47</v>
      </c>
      <c r="J220" s="305">
        <v>25.49</v>
      </c>
      <c r="K220" s="305">
        <v>27.22</v>
      </c>
      <c r="L220" s="305">
        <v>26.68</v>
      </c>
      <c r="M220" s="305">
        <v>29.07</v>
      </c>
      <c r="N220" s="305">
        <v>30.05</v>
      </c>
      <c r="O220" s="305">
        <v>31.24</v>
      </c>
      <c r="P220" s="305">
        <v>32.83</v>
      </c>
      <c r="Q220" s="305">
        <v>31.72</v>
      </c>
      <c r="R220" s="305">
        <v>33.049999999999997</v>
      </c>
      <c r="S220" s="306"/>
    </row>
    <row r="221" spans="1:19" x14ac:dyDescent="0.3">
      <c r="A221" s="302" t="s">
        <v>1307</v>
      </c>
      <c r="B221" s="302" t="s">
        <v>1632</v>
      </c>
      <c r="C221" s="311" t="s">
        <v>1633</v>
      </c>
      <c r="D221" s="305">
        <v>18.82</v>
      </c>
      <c r="E221" s="305">
        <v>19.29</v>
      </c>
      <c r="F221" s="305">
        <v>19.670000000000002</v>
      </c>
      <c r="G221" s="305">
        <v>19.940000000000001</v>
      </c>
      <c r="H221" s="305">
        <v>21.53</v>
      </c>
      <c r="I221" s="305">
        <v>22.42</v>
      </c>
      <c r="J221" s="305">
        <v>22.97</v>
      </c>
      <c r="K221" s="305">
        <v>22.11</v>
      </c>
      <c r="L221" s="305">
        <v>23.69</v>
      </c>
      <c r="M221" s="305">
        <v>23.96</v>
      </c>
      <c r="N221" s="305">
        <v>24.69</v>
      </c>
      <c r="O221" s="305">
        <v>24.93</v>
      </c>
      <c r="P221" s="305">
        <v>25.31</v>
      </c>
      <c r="Q221" s="305">
        <v>26.55</v>
      </c>
      <c r="R221" s="305">
        <v>27.53</v>
      </c>
      <c r="S221" s="306"/>
    </row>
    <row r="222" spans="1:19" x14ac:dyDescent="0.3">
      <c r="A222" s="302" t="s">
        <v>1310</v>
      </c>
      <c r="B222" s="302" t="s">
        <v>1634</v>
      </c>
      <c r="C222" s="311" t="s">
        <v>776</v>
      </c>
      <c r="D222" s="305">
        <v>18.32</v>
      </c>
      <c r="E222" s="305">
        <v>17.420000000000002</v>
      </c>
      <c r="F222" s="305">
        <v>19.11</v>
      </c>
      <c r="G222" s="305">
        <v>17.920000000000002</v>
      </c>
      <c r="H222" s="305">
        <v>19.3</v>
      </c>
      <c r="I222" s="305">
        <v>20.54</v>
      </c>
      <c r="J222" s="305">
        <v>21.52</v>
      </c>
      <c r="K222" s="305">
        <v>20.29</v>
      </c>
      <c r="L222" s="305">
        <v>21.95</v>
      </c>
      <c r="M222" s="305">
        <v>21.47</v>
      </c>
      <c r="N222" s="305">
        <v>24.24</v>
      </c>
      <c r="O222" s="305">
        <v>24.9</v>
      </c>
      <c r="P222" s="305">
        <v>24.54</v>
      </c>
      <c r="Q222" s="305">
        <v>26.29</v>
      </c>
      <c r="R222" s="305">
        <v>27.27</v>
      </c>
      <c r="S222" s="306"/>
    </row>
    <row r="223" spans="1:19" x14ac:dyDescent="0.3">
      <c r="A223" s="302" t="s">
        <v>1310</v>
      </c>
      <c r="B223" s="302" t="s">
        <v>1635</v>
      </c>
      <c r="C223" s="311" t="s">
        <v>1208</v>
      </c>
      <c r="D223" s="305">
        <v>20.399999999999999</v>
      </c>
      <c r="E223" s="305">
        <v>20.74</v>
      </c>
      <c r="F223" s="305">
        <v>21.11</v>
      </c>
      <c r="G223" s="305">
        <v>19.920000000000002</v>
      </c>
      <c r="H223" s="305">
        <v>21.72</v>
      </c>
      <c r="I223" s="305">
        <v>22.05</v>
      </c>
      <c r="J223" s="305">
        <v>22.55</v>
      </c>
      <c r="K223" s="305">
        <v>22.24</v>
      </c>
      <c r="L223" s="305">
        <v>23.09</v>
      </c>
      <c r="M223" s="305">
        <v>24.68</v>
      </c>
      <c r="N223" s="305">
        <v>24.56</v>
      </c>
      <c r="O223" s="305">
        <v>24.59</v>
      </c>
      <c r="P223" s="305">
        <v>25.25</v>
      </c>
      <c r="Q223" s="305">
        <v>26.84</v>
      </c>
      <c r="R223" s="305">
        <v>27.97</v>
      </c>
      <c r="S223" s="306"/>
    </row>
    <row r="224" spans="1:19" x14ac:dyDescent="0.3">
      <c r="A224" s="302" t="s">
        <v>1310</v>
      </c>
      <c r="B224" s="302" t="s">
        <v>1636</v>
      </c>
      <c r="C224" s="311" t="s">
        <v>1637</v>
      </c>
      <c r="D224" s="305">
        <v>19.79</v>
      </c>
      <c r="E224" s="305">
        <v>20.09</v>
      </c>
      <c r="F224" s="305">
        <v>20.54</v>
      </c>
      <c r="G224" s="305">
        <v>21.95</v>
      </c>
      <c r="H224" s="305">
        <v>23.51</v>
      </c>
      <c r="I224" s="305">
        <v>23.86</v>
      </c>
      <c r="J224" s="305">
        <v>23.49</v>
      </c>
      <c r="K224" s="305">
        <v>22.96</v>
      </c>
      <c r="L224" s="305">
        <v>25.02</v>
      </c>
      <c r="M224" s="305">
        <v>24.97</v>
      </c>
      <c r="N224" s="305">
        <v>25.15</v>
      </c>
      <c r="O224" s="305">
        <v>25.26</v>
      </c>
      <c r="P224" s="305">
        <v>25.33</v>
      </c>
      <c r="Q224" s="305">
        <v>26.24</v>
      </c>
      <c r="R224" s="305">
        <v>27.41</v>
      </c>
      <c r="S224" s="306"/>
    </row>
    <row r="225" spans="1:19" x14ac:dyDescent="0.3">
      <c r="A225" s="302" t="s">
        <v>1310</v>
      </c>
      <c r="B225" s="302" t="s">
        <v>1638</v>
      </c>
      <c r="C225" s="311" t="s">
        <v>752</v>
      </c>
      <c r="D225" s="305">
        <v>17.68</v>
      </c>
      <c r="E225" s="305">
        <v>20.39</v>
      </c>
      <c r="F225" s="305">
        <v>18.899999999999999</v>
      </c>
      <c r="G225" s="305">
        <v>18.559999999999999</v>
      </c>
      <c r="H225" s="305">
        <v>19.52</v>
      </c>
      <c r="I225" s="305">
        <v>21.23</v>
      </c>
      <c r="J225" s="305">
        <v>22.55</v>
      </c>
      <c r="K225" s="305">
        <v>21.64</v>
      </c>
      <c r="L225" s="305">
        <v>23.05</v>
      </c>
      <c r="M225" s="305">
        <v>20.65</v>
      </c>
      <c r="N225" s="305">
        <v>22.5</v>
      </c>
      <c r="O225" s="305">
        <v>23.42</v>
      </c>
      <c r="P225" s="305">
        <v>25.02</v>
      </c>
      <c r="Q225" s="305">
        <v>26.48</v>
      </c>
      <c r="R225" s="305">
        <v>26.85</v>
      </c>
      <c r="S225" s="306"/>
    </row>
    <row r="226" spans="1:19" x14ac:dyDescent="0.3">
      <c r="A226" s="302" t="s">
        <v>1310</v>
      </c>
      <c r="B226" s="302" t="s">
        <v>1639</v>
      </c>
      <c r="C226" s="311" t="s">
        <v>753</v>
      </c>
      <c r="D226" s="305">
        <v>18.05</v>
      </c>
      <c r="E226" s="305">
        <v>18.39</v>
      </c>
      <c r="F226" s="305">
        <v>18.920000000000002</v>
      </c>
      <c r="G226" s="305">
        <v>20.05</v>
      </c>
      <c r="H226" s="305">
        <v>21.86</v>
      </c>
      <c r="I226" s="305">
        <v>22.87</v>
      </c>
      <c r="J226" s="305">
        <v>23.58</v>
      </c>
      <c r="K226" s="305">
        <v>22.35</v>
      </c>
      <c r="L226" s="305">
        <v>24.05</v>
      </c>
      <c r="M226" s="305">
        <v>25.21</v>
      </c>
      <c r="N226" s="305">
        <v>25.44</v>
      </c>
      <c r="O226" s="305">
        <v>25.48</v>
      </c>
      <c r="P226" s="305">
        <v>25.72</v>
      </c>
      <c r="Q226" s="305">
        <v>26.71</v>
      </c>
      <c r="R226" s="305">
        <v>27.73</v>
      </c>
      <c r="S226" s="306"/>
    </row>
    <row r="227" spans="1:19" ht="18" x14ac:dyDescent="0.3">
      <c r="A227" s="302" t="s">
        <v>1305</v>
      </c>
      <c r="B227" s="302" t="s">
        <v>1640</v>
      </c>
      <c r="C227" s="312" t="s">
        <v>746</v>
      </c>
      <c r="D227" s="305">
        <v>20.34</v>
      </c>
      <c r="E227" s="305">
        <v>20.88</v>
      </c>
      <c r="F227" s="305">
        <v>22.17</v>
      </c>
      <c r="G227" s="305">
        <v>22.91</v>
      </c>
      <c r="H227" s="305">
        <v>23.36</v>
      </c>
      <c r="I227" s="305">
        <v>23.8</v>
      </c>
      <c r="J227" s="305">
        <v>23.87</v>
      </c>
      <c r="K227" s="305">
        <v>24.8</v>
      </c>
      <c r="L227" s="305">
        <v>26</v>
      </c>
      <c r="M227" s="305">
        <v>25.76</v>
      </c>
      <c r="N227" s="305">
        <v>26.16</v>
      </c>
      <c r="O227" s="305">
        <v>27.93</v>
      </c>
      <c r="P227" s="305">
        <v>28.84</v>
      </c>
      <c r="Q227" s="305">
        <v>29.89</v>
      </c>
      <c r="R227" s="305">
        <v>29.58</v>
      </c>
      <c r="S227" s="306"/>
    </row>
    <row r="228" spans="1:19" ht="15.6" x14ac:dyDescent="0.3">
      <c r="A228" s="302" t="s">
        <v>1307</v>
      </c>
      <c r="B228" s="302" t="s">
        <v>1641</v>
      </c>
      <c r="C228" s="310" t="s">
        <v>746</v>
      </c>
      <c r="D228" s="305">
        <v>20.34</v>
      </c>
      <c r="E228" s="305">
        <v>20.88</v>
      </c>
      <c r="F228" s="305">
        <v>22.17</v>
      </c>
      <c r="G228" s="305">
        <v>22.91</v>
      </c>
      <c r="H228" s="305">
        <v>23.36</v>
      </c>
      <c r="I228" s="305">
        <v>23.8</v>
      </c>
      <c r="J228" s="305">
        <v>23.87</v>
      </c>
      <c r="K228" s="305">
        <v>24.8</v>
      </c>
      <c r="L228" s="305">
        <v>26</v>
      </c>
      <c r="M228" s="305">
        <v>25.76</v>
      </c>
      <c r="N228" s="305">
        <v>26.16</v>
      </c>
      <c r="O228" s="305">
        <v>27.93</v>
      </c>
      <c r="P228" s="305">
        <v>28.84</v>
      </c>
      <c r="Q228" s="305">
        <v>29.89</v>
      </c>
      <c r="R228" s="305">
        <v>29.58</v>
      </c>
      <c r="S228" s="306"/>
    </row>
    <row r="229" spans="1:19" x14ac:dyDescent="0.3">
      <c r="A229" s="306"/>
      <c r="B229" s="306"/>
      <c r="C229" s="306"/>
      <c r="D229" s="306"/>
      <c r="E229" s="306"/>
      <c r="F229" s="306"/>
      <c r="G229" s="306"/>
      <c r="H229" s="306"/>
      <c r="I229" s="306"/>
      <c r="J229" s="306"/>
      <c r="K229" s="306"/>
      <c r="L229" s="306"/>
      <c r="M229" s="306"/>
      <c r="N229" s="306"/>
      <c r="O229" s="306"/>
      <c r="P229" s="306"/>
      <c r="Q229" s="306"/>
      <c r="R229" s="306"/>
      <c r="S229" s="306"/>
    </row>
    <row r="230" spans="1:19" x14ac:dyDescent="0.3">
      <c r="A230" s="306" t="s">
        <v>1642</v>
      </c>
      <c r="B230" s="306"/>
      <c r="C230" s="306"/>
      <c r="D230" s="306"/>
      <c r="E230" s="306"/>
      <c r="F230" s="306"/>
      <c r="G230" s="306"/>
      <c r="H230" s="306"/>
      <c r="I230" s="306"/>
      <c r="J230" s="306"/>
      <c r="K230" s="306"/>
      <c r="L230" s="306"/>
      <c r="M230" s="306"/>
      <c r="N230" s="306"/>
      <c r="O230" s="306"/>
      <c r="P230" s="306"/>
      <c r="Q230" s="306"/>
      <c r="R230" s="306"/>
      <c r="S230" s="306"/>
    </row>
    <row r="231" spans="1:19" x14ac:dyDescent="0.3">
      <c r="A231" s="306" t="s">
        <v>1643</v>
      </c>
      <c r="B231" s="306"/>
      <c r="C231" s="306"/>
      <c r="D231" s="306"/>
      <c r="E231" s="306"/>
      <c r="F231" s="306"/>
      <c r="G231" s="306"/>
      <c r="H231" s="306"/>
      <c r="I231" s="306"/>
      <c r="J231" s="306"/>
      <c r="K231" s="306"/>
      <c r="L231" s="306"/>
      <c r="M231" s="306"/>
      <c r="N231" s="306"/>
      <c r="O231" s="306"/>
      <c r="P231" s="306"/>
      <c r="Q231" s="306"/>
      <c r="R231" s="306"/>
      <c r="S231" s="306"/>
    </row>
    <row r="232" spans="1:19" x14ac:dyDescent="0.3">
      <c r="A232" s="306" t="s">
        <v>1644</v>
      </c>
      <c r="B232" s="306"/>
      <c r="C232" s="306"/>
      <c r="D232" s="306"/>
      <c r="E232" s="306"/>
      <c r="F232" s="306"/>
      <c r="G232" s="306"/>
      <c r="H232" s="306"/>
      <c r="I232" s="306"/>
      <c r="J232" s="306"/>
      <c r="K232" s="306"/>
      <c r="L232" s="306"/>
      <c r="M232" s="306"/>
      <c r="N232" s="306"/>
      <c r="O232" s="306"/>
      <c r="P232" s="306"/>
      <c r="Q232" s="306"/>
      <c r="R232" s="306"/>
      <c r="S232" s="306"/>
    </row>
    <row r="233" spans="1:19" x14ac:dyDescent="0.3">
      <c r="A233" s="306"/>
      <c r="B233" s="306"/>
      <c r="C233" s="306"/>
      <c r="D233" s="306"/>
      <c r="E233" s="306"/>
      <c r="F233" s="306"/>
      <c r="G233" s="306"/>
      <c r="H233" s="306"/>
      <c r="I233" s="306"/>
      <c r="J233" s="306"/>
      <c r="K233" s="306"/>
      <c r="L233" s="306"/>
      <c r="M233" s="306"/>
      <c r="N233" s="306"/>
      <c r="O233" s="306"/>
      <c r="P233" s="306"/>
      <c r="Q233" s="306"/>
      <c r="R233" s="306"/>
      <c r="S233" s="306"/>
    </row>
    <row r="234" spans="1:19" x14ac:dyDescent="0.3">
      <c r="A234" s="306" t="s">
        <v>1645</v>
      </c>
      <c r="B234" s="306"/>
      <c r="C234" s="306"/>
      <c r="D234" s="306"/>
      <c r="E234" s="306"/>
      <c r="F234" s="306"/>
      <c r="G234" s="306"/>
      <c r="H234" s="306"/>
      <c r="I234" s="306"/>
      <c r="J234" s="306"/>
      <c r="K234" s="306"/>
      <c r="L234" s="306"/>
      <c r="M234" s="306"/>
      <c r="N234" s="306"/>
      <c r="O234" s="306"/>
      <c r="P234" s="306"/>
      <c r="Q234" s="306"/>
      <c r="R234" s="306"/>
      <c r="S234" s="306"/>
    </row>
    <row r="235" spans="1:19" x14ac:dyDescent="0.3">
      <c r="A235" s="306"/>
      <c r="B235" s="306"/>
      <c r="C235" s="306"/>
      <c r="D235" s="306"/>
      <c r="E235" s="306"/>
      <c r="F235" s="306"/>
      <c r="G235" s="306"/>
      <c r="H235" s="306"/>
      <c r="I235" s="306"/>
      <c r="J235" s="306"/>
      <c r="K235" s="306"/>
      <c r="L235" s="306"/>
      <c r="M235" s="306"/>
      <c r="N235" s="306"/>
      <c r="O235" s="306"/>
      <c r="P235" s="306"/>
      <c r="Q235" s="306"/>
      <c r="R235" s="306"/>
      <c r="S235" s="306"/>
    </row>
  </sheetData>
  <autoFilter ref="A5:C5" xr:uid="{00000000-0009-0000-0000-000000000000}"/>
  <conditionalFormatting sqref="A7:C228 A6:B6">
    <cfRule type="expression" dxfId="32" priority="9">
      <formula>$A6="Other"</formula>
    </cfRule>
    <cfRule type="expression" dxfId="31" priority="11">
      <formula>$A6="NUTS2"</formula>
    </cfRule>
    <cfRule type="expression" dxfId="30" priority="12">
      <formula>$A6="NUTS1"</formula>
    </cfRule>
  </conditionalFormatting>
  <conditionalFormatting sqref="A6:B6">
    <cfRule type="expression" dxfId="29" priority="10">
      <formula>$A6="UK"</formula>
    </cfRule>
  </conditionalFormatting>
  <conditionalFormatting sqref="C6">
    <cfRule type="expression" dxfId="28" priority="5">
      <formula>$A6="Other"</formula>
    </cfRule>
    <cfRule type="expression" dxfId="27" priority="7">
      <formula>$A6="NUTS2"</formula>
    </cfRule>
    <cfRule type="expression" dxfId="26" priority="8">
      <formula>$A6="NUTS1"</formula>
    </cfRule>
  </conditionalFormatting>
  <conditionalFormatting sqref="C6">
    <cfRule type="expression" dxfId="25" priority="6">
      <formula>$A6="UK"</formula>
    </cfRule>
  </conditionalFormatting>
  <conditionalFormatting sqref="D6:R228">
    <cfRule type="expression" dxfId="24" priority="1">
      <formula>$A6="Other"</formula>
    </cfRule>
    <cfRule type="expression" dxfId="23" priority="3">
      <formula>$A6="NUTS2"</formula>
    </cfRule>
    <cfRule type="expression" dxfId="22" priority="4">
      <formula>$A6="NUTS1"</formula>
    </cfRule>
  </conditionalFormatting>
  <conditionalFormatting sqref="D6:R228">
    <cfRule type="expression" dxfId="21" priority="2">
      <formula>$A6="UK"</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7"/>
  <sheetViews>
    <sheetView topLeftCell="A386" workbookViewId="0">
      <selection activeCell="F417" sqref="F417"/>
    </sheetView>
  </sheetViews>
  <sheetFormatPr defaultColWidth="9.26953125" defaultRowHeight="14.4" x14ac:dyDescent="0.3"/>
  <cols>
    <col min="1" max="2" width="9.26953125" style="298"/>
    <col min="3" max="3" width="28.7265625" style="298" customWidth="1"/>
    <col min="4" max="16384" width="9.26953125" style="298"/>
  </cols>
  <sheetData>
    <row r="1" spans="1:10" x14ac:dyDescent="0.3">
      <c r="A1" s="298" t="s">
        <v>1646</v>
      </c>
      <c r="B1" s="298" t="s">
        <v>1647</v>
      </c>
      <c r="C1" s="314" t="s">
        <v>1648</v>
      </c>
      <c r="D1" s="314" t="s">
        <v>1649</v>
      </c>
      <c r="E1" s="298" t="s">
        <v>1650</v>
      </c>
      <c r="F1" s="298" t="s">
        <v>1651</v>
      </c>
      <c r="G1" s="298" t="s">
        <v>1652</v>
      </c>
      <c r="H1" s="298" t="s">
        <v>1653</v>
      </c>
      <c r="I1" s="298" t="s">
        <v>1654</v>
      </c>
      <c r="J1" s="298" t="s">
        <v>1655</v>
      </c>
    </row>
    <row r="2" spans="1:10" x14ac:dyDescent="0.3">
      <c r="A2" s="298" t="s">
        <v>329</v>
      </c>
      <c r="B2" s="298" t="s">
        <v>1656</v>
      </c>
      <c r="C2" s="298" t="s">
        <v>330</v>
      </c>
      <c r="D2" s="298" t="s">
        <v>1311</v>
      </c>
      <c r="E2" s="298" t="s">
        <v>1312</v>
      </c>
      <c r="F2" s="298" t="s">
        <v>1308</v>
      </c>
      <c r="G2" s="298" t="s">
        <v>1309</v>
      </c>
      <c r="H2" s="298" t="s">
        <v>1306</v>
      </c>
      <c r="I2" s="298" t="s">
        <v>1657</v>
      </c>
      <c r="J2" s="298">
        <v>1</v>
      </c>
    </row>
    <row r="3" spans="1:10" x14ac:dyDescent="0.3">
      <c r="A3" s="298" t="s">
        <v>570</v>
      </c>
      <c r="B3" s="298" t="s">
        <v>1658</v>
      </c>
      <c r="C3" s="298" t="s">
        <v>571</v>
      </c>
      <c r="D3" s="298" t="s">
        <v>1401</v>
      </c>
      <c r="E3" s="298" t="s">
        <v>1402</v>
      </c>
      <c r="F3" s="298" t="s">
        <v>1396</v>
      </c>
      <c r="G3" s="298" t="s">
        <v>1397</v>
      </c>
      <c r="H3" s="298" t="s">
        <v>1383</v>
      </c>
      <c r="I3" s="298" t="s">
        <v>1659</v>
      </c>
      <c r="J3" s="298">
        <v>2</v>
      </c>
    </row>
    <row r="4" spans="1:10" x14ac:dyDescent="0.3">
      <c r="A4" s="298" t="s">
        <v>387</v>
      </c>
      <c r="B4" s="298" t="s">
        <v>1660</v>
      </c>
      <c r="C4" s="298" t="s">
        <v>388</v>
      </c>
      <c r="D4" s="298" t="s">
        <v>1475</v>
      </c>
      <c r="E4" s="298" t="s">
        <v>1476</v>
      </c>
      <c r="F4" s="298" t="s">
        <v>1468</v>
      </c>
      <c r="G4" s="298" t="s">
        <v>1469</v>
      </c>
      <c r="H4" s="298" t="s">
        <v>1459</v>
      </c>
      <c r="I4" s="298" t="s">
        <v>72</v>
      </c>
      <c r="J4" s="298">
        <v>3</v>
      </c>
    </row>
    <row r="5" spans="1:10" x14ac:dyDescent="0.3">
      <c r="A5" s="298" t="s">
        <v>712</v>
      </c>
      <c r="B5" s="298" t="s">
        <v>1661</v>
      </c>
      <c r="C5" s="298" t="s">
        <v>713</v>
      </c>
      <c r="D5" s="298" t="s">
        <v>1361</v>
      </c>
      <c r="E5" s="298" t="s">
        <v>713</v>
      </c>
      <c r="F5" s="298" t="s">
        <v>1356</v>
      </c>
      <c r="G5" s="298" t="s">
        <v>778</v>
      </c>
      <c r="H5" s="298" t="s">
        <v>1324</v>
      </c>
      <c r="I5" s="298" t="s">
        <v>1662</v>
      </c>
      <c r="J5" s="298">
        <v>4</v>
      </c>
    </row>
    <row r="6" spans="1:10" x14ac:dyDescent="0.3">
      <c r="A6" s="298" t="s">
        <v>714</v>
      </c>
      <c r="B6" s="298" t="s">
        <v>1663</v>
      </c>
      <c r="C6" s="298" t="s">
        <v>715</v>
      </c>
      <c r="D6" s="298" t="s">
        <v>1516</v>
      </c>
      <c r="E6" s="298" t="s">
        <v>1517</v>
      </c>
      <c r="F6" s="298" t="s">
        <v>1511</v>
      </c>
      <c r="G6" s="298" t="s">
        <v>1512</v>
      </c>
      <c r="H6" s="298" t="s">
        <v>1502</v>
      </c>
      <c r="I6" s="298" t="s">
        <v>1664</v>
      </c>
      <c r="J6" s="298">
        <v>5</v>
      </c>
    </row>
    <row r="7" spans="1:10" x14ac:dyDescent="0.3">
      <c r="A7" s="298" t="s">
        <v>604</v>
      </c>
      <c r="B7" s="298" t="s">
        <v>1665</v>
      </c>
      <c r="C7" s="298" t="s">
        <v>1185</v>
      </c>
      <c r="D7" s="298" t="s">
        <v>1311</v>
      </c>
      <c r="E7" s="298" t="s">
        <v>1312</v>
      </c>
      <c r="F7" s="298" t="s">
        <v>1308</v>
      </c>
      <c r="G7" s="298" t="s">
        <v>1309</v>
      </c>
      <c r="H7" s="298" t="s">
        <v>1306</v>
      </c>
      <c r="I7" s="298" t="s">
        <v>1657</v>
      </c>
      <c r="J7" s="298">
        <v>6</v>
      </c>
    </row>
    <row r="8" spans="1:10" x14ac:dyDescent="0.3">
      <c r="A8" s="298" t="s">
        <v>422</v>
      </c>
      <c r="B8" s="298" t="s">
        <v>1666</v>
      </c>
      <c r="C8" s="298" t="s">
        <v>423</v>
      </c>
      <c r="D8" s="298" t="s">
        <v>1313</v>
      </c>
      <c r="E8" s="298" t="s">
        <v>1314</v>
      </c>
      <c r="F8" s="298" t="s">
        <v>1308</v>
      </c>
      <c r="G8" s="298" t="s">
        <v>1309</v>
      </c>
      <c r="H8" s="298" t="s">
        <v>1306</v>
      </c>
      <c r="I8" s="298" t="s">
        <v>1657</v>
      </c>
      <c r="J8" s="298">
        <v>7</v>
      </c>
    </row>
    <row r="9" spans="1:10" x14ac:dyDescent="0.3">
      <c r="A9" s="298" t="s">
        <v>212</v>
      </c>
      <c r="B9" s="298" t="s">
        <v>1667</v>
      </c>
      <c r="C9" s="298" t="s">
        <v>213</v>
      </c>
      <c r="D9" s="298" t="s">
        <v>1403</v>
      </c>
      <c r="E9" s="298" t="s">
        <v>1404</v>
      </c>
      <c r="F9" s="298" t="s">
        <v>1396</v>
      </c>
      <c r="G9" s="298" t="s">
        <v>1397</v>
      </c>
      <c r="H9" s="298" t="s">
        <v>1383</v>
      </c>
      <c r="I9" s="298" t="s">
        <v>1659</v>
      </c>
      <c r="J9" s="298">
        <v>8</v>
      </c>
    </row>
    <row r="10" spans="1:10" x14ac:dyDescent="0.3">
      <c r="A10" s="298" t="s">
        <v>586</v>
      </c>
      <c r="B10" s="298" t="s">
        <v>1668</v>
      </c>
      <c r="C10" s="298" t="s">
        <v>587</v>
      </c>
      <c r="D10" s="298" t="s">
        <v>1475</v>
      </c>
      <c r="E10" s="298" t="s">
        <v>1476</v>
      </c>
      <c r="F10" s="298" t="s">
        <v>1468</v>
      </c>
      <c r="G10" s="298" t="s">
        <v>1469</v>
      </c>
      <c r="H10" s="298" t="s">
        <v>1459</v>
      </c>
      <c r="I10" s="298" t="s">
        <v>72</v>
      </c>
      <c r="J10" s="298">
        <v>9</v>
      </c>
    </row>
    <row r="11" spans="1:10" x14ac:dyDescent="0.3">
      <c r="A11" s="298" t="s">
        <v>278</v>
      </c>
      <c r="B11" s="298" t="s">
        <v>1669</v>
      </c>
      <c r="C11" s="298" t="s">
        <v>1142</v>
      </c>
      <c r="D11" s="298" t="s">
        <v>1518</v>
      </c>
      <c r="E11" s="298" t="s">
        <v>1519</v>
      </c>
      <c r="F11" s="298" t="s">
        <v>1511</v>
      </c>
      <c r="G11" s="298" t="s">
        <v>1512</v>
      </c>
      <c r="H11" s="298" t="s">
        <v>1502</v>
      </c>
      <c r="I11" s="298" t="s">
        <v>1664</v>
      </c>
      <c r="J11" s="298">
        <v>10</v>
      </c>
    </row>
    <row r="12" spans="1:10" x14ac:dyDescent="0.3">
      <c r="A12" s="298" t="s">
        <v>496</v>
      </c>
      <c r="B12" s="298" t="s">
        <v>1670</v>
      </c>
      <c r="C12" s="298" t="s">
        <v>1181</v>
      </c>
      <c r="D12" s="298" t="s">
        <v>1313</v>
      </c>
      <c r="E12" s="298" t="s">
        <v>1314</v>
      </c>
      <c r="F12" s="298" t="s">
        <v>1308</v>
      </c>
      <c r="G12" s="298" t="s">
        <v>1309</v>
      </c>
      <c r="H12" s="298" t="s">
        <v>1306</v>
      </c>
      <c r="I12" s="298" t="s">
        <v>1657</v>
      </c>
      <c r="J12" s="298">
        <v>11</v>
      </c>
    </row>
    <row r="13" spans="1:10" x14ac:dyDescent="0.3">
      <c r="A13" s="298" t="s">
        <v>260</v>
      </c>
      <c r="B13" s="298" t="s">
        <v>1671</v>
      </c>
      <c r="C13" s="298" t="s">
        <v>261</v>
      </c>
      <c r="D13" s="298" t="s">
        <v>1403</v>
      </c>
      <c r="E13" s="298" t="s">
        <v>1404</v>
      </c>
      <c r="F13" s="298" t="s">
        <v>1396</v>
      </c>
      <c r="G13" s="298" t="s">
        <v>1397</v>
      </c>
      <c r="H13" s="298" t="s">
        <v>1383</v>
      </c>
      <c r="I13" s="298" t="s">
        <v>1659</v>
      </c>
      <c r="J13" s="298">
        <v>12</v>
      </c>
    </row>
    <row r="14" spans="1:10" x14ac:dyDescent="0.3">
      <c r="A14" s="298" t="s">
        <v>369</v>
      </c>
      <c r="B14" s="298" t="s">
        <v>1672</v>
      </c>
      <c r="C14" s="298" t="s">
        <v>1266</v>
      </c>
      <c r="D14" s="298" t="s">
        <v>1365</v>
      </c>
      <c r="E14" s="298" t="s">
        <v>1266</v>
      </c>
      <c r="F14" s="298" t="s">
        <v>1363</v>
      </c>
      <c r="G14" s="298" t="s">
        <v>1364</v>
      </c>
      <c r="H14" s="298" t="s">
        <v>1362</v>
      </c>
      <c r="I14" s="298" t="s">
        <v>1084</v>
      </c>
      <c r="J14" s="298">
        <v>13</v>
      </c>
    </row>
    <row r="15" spans="1:10" x14ac:dyDescent="0.3">
      <c r="A15" s="298" t="s">
        <v>377</v>
      </c>
      <c r="B15" s="298" t="s">
        <v>1673</v>
      </c>
      <c r="C15" s="298" t="s">
        <v>378</v>
      </c>
      <c r="D15" s="298" t="s">
        <v>1477</v>
      </c>
      <c r="E15" s="298" t="s">
        <v>378</v>
      </c>
      <c r="F15" s="298" t="s">
        <v>1468</v>
      </c>
      <c r="G15" s="298" t="s">
        <v>1469</v>
      </c>
      <c r="H15" s="298" t="s">
        <v>1459</v>
      </c>
      <c r="I15" s="298" t="s">
        <v>72</v>
      </c>
      <c r="J15" s="298">
        <v>14</v>
      </c>
    </row>
    <row r="16" spans="1:10" x14ac:dyDescent="0.3">
      <c r="A16" s="298" t="s">
        <v>426</v>
      </c>
      <c r="B16" s="298" t="s">
        <v>1674</v>
      </c>
      <c r="C16" s="298" t="s">
        <v>427</v>
      </c>
      <c r="D16" s="298" t="s">
        <v>1518</v>
      </c>
      <c r="E16" s="298" t="s">
        <v>1519</v>
      </c>
      <c r="F16" s="298" t="s">
        <v>1511</v>
      </c>
      <c r="G16" s="298" t="s">
        <v>1512</v>
      </c>
      <c r="H16" s="298" t="s">
        <v>1502</v>
      </c>
      <c r="I16" s="298" t="s">
        <v>1664</v>
      </c>
      <c r="J16" s="298">
        <v>15</v>
      </c>
    </row>
    <row r="17" spans="1:10" x14ac:dyDescent="0.3">
      <c r="A17" s="298" t="s">
        <v>228</v>
      </c>
      <c r="B17" s="298" t="s">
        <v>1675</v>
      </c>
      <c r="C17" s="298" t="s">
        <v>229</v>
      </c>
      <c r="D17" s="298" t="s">
        <v>1315</v>
      </c>
      <c r="E17" s="298" t="s">
        <v>229</v>
      </c>
      <c r="F17" s="298" t="s">
        <v>1308</v>
      </c>
      <c r="G17" s="298" t="s">
        <v>1309</v>
      </c>
      <c r="H17" s="298" t="s">
        <v>1306</v>
      </c>
      <c r="I17" s="298" t="s">
        <v>1657</v>
      </c>
      <c r="J17" s="298">
        <v>16</v>
      </c>
    </row>
    <row r="18" spans="1:10" x14ac:dyDescent="0.3">
      <c r="A18" s="298" t="s">
        <v>365</v>
      </c>
      <c r="B18" s="298" t="s">
        <v>1676</v>
      </c>
      <c r="C18" s="298" t="s">
        <v>366</v>
      </c>
      <c r="D18" s="298" t="s">
        <v>1403</v>
      </c>
      <c r="E18" s="298" t="s">
        <v>1404</v>
      </c>
      <c r="F18" s="298" t="s">
        <v>1396</v>
      </c>
      <c r="G18" s="298" t="s">
        <v>1397</v>
      </c>
      <c r="H18" s="298" t="s">
        <v>1383</v>
      </c>
      <c r="I18" s="298" t="s">
        <v>1659</v>
      </c>
      <c r="J18" s="298">
        <v>17</v>
      </c>
    </row>
    <row r="19" spans="1:10" x14ac:dyDescent="0.3">
      <c r="A19" s="298" t="s">
        <v>262</v>
      </c>
      <c r="B19" s="298" t="s">
        <v>1677</v>
      </c>
      <c r="C19" s="298" t="s">
        <v>263</v>
      </c>
      <c r="D19" s="298" t="s">
        <v>1366</v>
      </c>
      <c r="E19" s="298" t="s">
        <v>263</v>
      </c>
      <c r="F19" s="298" t="s">
        <v>1363</v>
      </c>
      <c r="G19" s="298" t="s">
        <v>1364</v>
      </c>
      <c r="H19" s="298" t="s">
        <v>1362</v>
      </c>
      <c r="I19" s="298" t="s">
        <v>1084</v>
      </c>
      <c r="J19" s="298">
        <v>18</v>
      </c>
    </row>
    <row r="20" spans="1:10" x14ac:dyDescent="0.3">
      <c r="A20" s="298" t="s">
        <v>112</v>
      </c>
      <c r="B20" s="298" t="s">
        <v>1678</v>
      </c>
      <c r="C20" s="298" t="s">
        <v>113</v>
      </c>
      <c r="D20" s="298" t="s">
        <v>1480</v>
      </c>
      <c r="E20" s="298" t="s">
        <v>1481</v>
      </c>
      <c r="F20" s="298" t="s">
        <v>1478</v>
      </c>
      <c r="G20" s="298" t="s">
        <v>1479</v>
      </c>
      <c r="H20" s="298" t="s">
        <v>1459</v>
      </c>
      <c r="I20" s="298" t="s">
        <v>72</v>
      </c>
      <c r="J20" s="298">
        <v>19</v>
      </c>
    </row>
    <row r="21" spans="1:10" x14ac:dyDescent="0.3">
      <c r="A21" s="298" t="s">
        <v>500</v>
      </c>
      <c r="B21" s="298" t="s">
        <v>1679</v>
      </c>
      <c r="C21" s="298" t="s">
        <v>1141</v>
      </c>
      <c r="D21" s="298" t="s">
        <v>1518</v>
      </c>
      <c r="E21" s="298" t="s">
        <v>1519</v>
      </c>
      <c r="F21" s="298" t="s">
        <v>1511</v>
      </c>
      <c r="G21" s="298" t="s">
        <v>1512</v>
      </c>
      <c r="H21" s="298" t="s">
        <v>1502</v>
      </c>
      <c r="I21" s="298" t="s">
        <v>1664</v>
      </c>
      <c r="J21" s="298">
        <v>20</v>
      </c>
    </row>
    <row r="22" spans="1:10" x14ac:dyDescent="0.3">
      <c r="A22" s="298" t="s">
        <v>244</v>
      </c>
      <c r="B22" s="298" t="s">
        <v>1680</v>
      </c>
      <c r="C22" s="298" t="s">
        <v>836</v>
      </c>
      <c r="D22" s="298" t="s">
        <v>1316</v>
      </c>
      <c r="E22" s="298" t="s">
        <v>1317</v>
      </c>
      <c r="F22" s="298" t="s">
        <v>1308</v>
      </c>
      <c r="G22" s="298" t="s">
        <v>1309</v>
      </c>
      <c r="H22" s="298" t="s">
        <v>1306</v>
      </c>
      <c r="I22" s="298" t="s">
        <v>1657</v>
      </c>
      <c r="J22" s="298">
        <v>21</v>
      </c>
    </row>
    <row r="23" spans="1:10" x14ac:dyDescent="0.3">
      <c r="A23" s="298" t="s">
        <v>681</v>
      </c>
      <c r="B23" s="298" t="s">
        <v>1681</v>
      </c>
      <c r="C23" s="298" t="s">
        <v>682</v>
      </c>
      <c r="D23" s="298" t="s">
        <v>1403</v>
      </c>
      <c r="E23" s="298" t="s">
        <v>1404</v>
      </c>
      <c r="F23" s="298" t="s">
        <v>1396</v>
      </c>
      <c r="G23" s="298" t="s">
        <v>1397</v>
      </c>
      <c r="H23" s="298" t="s">
        <v>1383</v>
      </c>
      <c r="I23" s="298" t="s">
        <v>1659</v>
      </c>
      <c r="J23" s="298">
        <v>22</v>
      </c>
    </row>
    <row r="24" spans="1:10" x14ac:dyDescent="0.3">
      <c r="A24" s="298" t="s">
        <v>444</v>
      </c>
      <c r="B24" s="298" t="s">
        <v>1682</v>
      </c>
      <c r="C24" s="298" t="s">
        <v>445</v>
      </c>
      <c r="D24" s="298" t="s">
        <v>1367</v>
      </c>
      <c r="E24" s="298" t="s">
        <v>1368</v>
      </c>
      <c r="F24" s="298" t="s">
        <v>1363</v>
      </c>
      <c r="G24" s="298" t="s">
        <v>1364</v>
      </c>
      <c r="H24" s="298" t="s">
        <v>1362</v>
      </c>
      <c r="I24" s="298" t="s">
        <v>1084</v>
      </c>
      <c r="J24" s="298">
        <v>23</v>
      </c>
    </row>
    <row r="25" spans="1:10" x14ac:dyDescent="0.3">
      <c r="A25" s="298" t="s">
        <v>305</v>
      </c>
      <c r="B25" s="298" t="s">
        <v>1683</v>
      </c>
      <c r="C25" s="298" t="s">
        <v>306</v>
      </c>
      <c r="D25" s="298" t="s">
        <v>1480</v>
      </c>
      <c r="E25" s="298" t="s">
        <v>1481</v>
      </c>
      <c r="F25" s="298" t="s">
        <v>1478</v>
      </c>
      <c r="G25" s="298" t="s">
        <v>1479</v>
      </c>
      <c r="H25" s="298" t="s">
        <v>1459</v>
      </c>
      <c r="I25" s="298" t="s">
        <v>72</v>
      </c>
      <c r="J25" s="298">
        <v>24</v>
      </c>
    </row>
    <row r="26" spans="1:10" x14ac:dyDescent="0.3">
      <c r="A26" s="298" t="s">
        <v>626</v>
      </c>
      <c r="B26" s="298" t="s">
        <v>1684</v>
      </c>
      <c r="C26" s="298" t="s">
        <v>627</v>
      </c>
      <c r="D26" s="298" t="s">
        <v>1518</v>
      </c>
      <c r="E26" s="298" t="s">
        <v>1519</v>
      </c>
      <c r="F26" s="298" t="s">
        <v>1511</v>
      </c>
      <c r="G26" s="298" t="s">
        <v>1512</v>
      </c>
      <c r="H26" s="298" t="s">
        <v>1502</v>
      </c>
      <c r="I26" s="298" t="s">
        <v>1664</v>
      </c>
      <c r="J26" s="298">
        <v>25</v>
      </c>
    </row>
    <row r="27" spans="1:10" x14ac:dyDescent="0.3">
      <c r="A27" s="298" t="s">
        <v>464</v>
      </c>
      <c r="B27" s="298" t="s">
        <v>1685</v>
      </c>
      <c r="C27" s="298" t="s">
        <v>465</v>
      </c>
      <c r="D27" s="298" t="s">
        <v>1320</v>
      </c>
      <c r="E27" s="298" t="s">
        <v>465</v>
      </c>
      <c r="F27" s="298" t="s">
        <v>1318</v>
      </c>
      <c r="G27" s="298" t="s">
        <v>1319</v>
      </c>
      <c r="H27" s="298" t="s">
        <v>1306</v>
      </c>
      <c r="I27" s="298" t="s">
        <v>1657</v>
      </c>
      <c r="J27" s="298">
        <v>26</v>
      </c>
    </row>
    <row r="28" spans="1:10" x14ac:dyDescent="0.3">
      <c r="A28" s="298" t="s">
        <v>129</v>
      </c>
      <c r="B28" s="298" t="s">
        <v>1686</v>
      </c>
      <c r="C28" s="298" t="s">
        <v>130</v>
      </c>
      <c r="D28" s="298" t="s">
        <v>1406</v>
      </c>
      <c r="E28" s="298" t="s">
        <v>799</v>
      </c>
      <c r="F28" s="298" t="s">
        <v>1405</v>
      </c>
      <c r="G28" s="298" t="s">
        <v>799</v>
      </c>
      <c r="H28" s="298" t="s">
        <v>1383</v>
      </c>
      <c r="I28" s="298" t="s">
        <v>1659</v>
      </c>
      <c r="J28" s="298">
        <v>27</v>
      </c>
    </row>
    <row r="29" spans="1:10" x14ac:dyDescent="0.3">
      <c r="A29" s="298" t="s">
        <v>450</v>
      </c>
      <c r="B29" s="298" t="s">
        <v>1687</v>
      </c>
      <c r="C29" s="298" t="s">
        <v>451</v>
      </c>
      <c r="D29" s="298" t="s">
        <v>1367</v>
      </c>
      <c r="E29" s="298" t="s">
        <v>1368</v>
      </c>
      <c r="F29" s="298" t="s">
        <v>1363</v>
      </c>
      <c r="G29" s="298" t="s">
        <v>1364</v>
      </c>
      <c r="H29" s="298" t="s">
        <v>1362</v>
      </c>
      <c r="I29" s="298" t="s">
        <v>1084</v>
      </c>
      <c r="J29" s="298">
        <v>28</v>
      </c>
    </row>
    <row r="30" spans="1:10" x14ac:dyDescent="0.3">
      <c r="A30" s="298" t="s">
        <v>86</v>
      </c>
      <c r="B30" s="298" t="s">
        <v>1688</v>
      </c>
      <c r="C30" s="298" t="s">
        <v>1131</v>
      </c>
      <c r="D30" s="298" t="s">
        <v>1482</v>
      </c>
      <c r="E30" s="298" t="s">
        <v>1483</v>
      </c>
      <c r="F30" s="298" t="s">
        <v>1478</v>
      </c>
      <c r="G30" s="298" t="s">
        <v>1479</v>
      </c>
      <c r="H30" s="298" t="s">
        <v>1459</v>
      </c>
      <c r="I30" s="298" t="s">
        <v>72</v>
      </c>
      <c r="J30" s="298">
        <v>29</v>
      </c>
    </row>
    <row r="31" spans="1:10" x14ac:dyDescent="0.3">
      <c r="A31" s="298" t="s">
        <v>293</v>
      </c>
      <c r="B31" s="298" t="s">
        <v>1689</v>
      </c>
      <c r="C31" s="298" t="s">
        <v>294</v>
      </c>
      <c r="D31" s="298" t="s">
        <v>1321</v>
      </c>
      <c r="E31" s="298" t="s">
        <v>1322</v>
      </c>
      <c r="F31" s="298" t="s">
        <v>1318</v>
      </c>
      <c r="G31" s="298" t="s">
        <v>1319</v>
      </c>
      <c r="H31" s="298" t="s">
        <v>1306</v>
      </c>
      <c r="I31" s="298" t="s">
        <v>1657</v>
      </c>
      <c r="J31" s="298">
        <v>30</v>
      </c>
    </row>
    <row r="32" spans="1:10" x14ac:dyDescent="0.3">
      <c r="A32" s="298" t="s">
        <v>63</v>
      </c>
      <c r="B32" s="298" t="s">
        <v>1690</v>
      </c>
      <c r="C32" s="298" t="s">
        <v>64</v>
      </c>
      <c r="D32" s="298" t="s">
        <v>1520</v>
      </c>
      <c r="E32" s="298" t="s">
        <v>1521</v>
      </c>
      <c r="F32" s="298" t="s">
        <v>1511</v>
      </c>
      <c r="G32" s="298" t="s">
        <v>1512</v>
      </c>
      <c r="H32" s="298" t="s">
        <v>1502</v>
      </c>
      <c r="I32" s="298" t="s">
        <v>1664</v>
      </c>
      <c r="J32" s="298">
        <v>31</v>
      </c>
    </row>
    <row r="33" spans="1:10" x14ac:dyDescent="0.3">
      <c r="A33" s="298" t="s">
        <v>258</v>
      </c>
      <c r="B33" s="298" t="s">
        <v>1691</v>
      </c>
      <c r="C33" s="298" t="s">
        <v>259</v>
      </c>
      <c r="D33" s="298" t="s">
        <v>1406</v>
      </c>
      <c r="E33" s="298" t="s">
        <v>799</v>
      </c>
      <c r="F33" s="298" t="s">
        <v>1405</v>
      </c>
      <c r="G33" s="298" t="s">
        <v>799</v>
      </c>
      <c r="H33" s="298" t="s">
        <v>1383</v>
      </c>
      <c r="I33" s="298" t="s">
        <v>1659</v>
      </c>
      <c r="J33" s="298">
        <v>32</v>
      </c>
    </row>
    <row r="34" spans="1:10" x14ac:dyDescent="0.3">
      <c r="A34" s="298" t="s">
        <v>732</v>
      </c>
      <c r="B34" s="298" t="s">
        <v>1692</v>
      </c>
      <c r="C34" s="298" t="s">
        <v>733</v>
      </c>
      <c r="D34" s="298" t="s">
        <v>1370</v>
      </c>
      <c r="E34" s="298" t="s">
        <v>733</v>
      </c>
      <c r="F34" s="298" t="s">
        <v>1369</v>
      </c>
      <c r="G34" s="298" t="s">
        <v>806</v>
      </c>
      <c r="H34" s="298" t="s">
        <v>1362</v>
      </c>
      <c r="I34" s="298" t="s">
        <v>1084</v>
      </c>
      <c r="J34" s="298">
        <v>33</v>
      </c>
    </row>
    <row r="35" spans="1:10" x14ac:dyDescent="0.3">
      <c r="A35" s="298" t="s">
        <v>335</v>
      </c>
      <c r="B35" s="298" t="s">
        <v>1693</v>
      </c>
      <c r="C35" s="298" t="s">
        <v>336</v>
      </c>
      <c r="D35" s="298" t="s">
        <v>1482</v>
      </c>
      <c r="E35" s="298" t="s">
        <v>1483</v>
      </c>
      <c r="F35" s="298" t="s">
        <v>1478</v>
      </c>
      <c r="G35" s="298" t="s">
        <v>1479</v>
      </c>
      <c r="H35" s="298" t="s">
        <v>1459</v>
      </c>
      <c r="I35" s="298" t="s">
        <v>72</v>
      </c>
      <c r="J35" s="298">
        <v>34</v>
      </c>
    </row>
    <row r="36" spans="1:10" x14ac:dyDescent="0.3">
      <c r="A36" s="298" t="s">
        <v>432</v>
      </c>
      <c r="B36" s="298" t="s">
        <v>1694</v>
      </c>
      <c r="C36" s="298" t="s">
        <v>839</v>
      </c>
      <c r="D36" s="298" t="s">
        <v>1321</v>
      </c>
      <c r="E36" s="298" t="s">
        <v>1322</v>
      </c>
      <c r="F36" s="298" t="s">
        <v>1318</v>
      </c>
      <c r="G36" s="298" t="s">
        <v>1319</v>
      </c>
      <c r="H36" s="298" t="s">
        <v>1306</v>
      </c>
      <c r="I36" s="298" t="s">
        <v>1657</v>
      </c>
      <c r="J36" s="298">
        <v>35</v>
      </c>
    </row>
    <row r="37" spans="1:10" x14ac:dyDescent="0.3">
      <c r="A37" s="298" t="s">
        <v>73</v>
      </c>
      <c r="B37" s="298" t="s">
        <v>1695</v>
      </c>
      <c r="C37" s="298" t="s">
        <v>74</v>
      </c>
      <c r="D37" s="298" t="s">
        <v>1520</v>
      </c>
      <c r="E37" s="298" t="s">
        <v>1521</v>
      </c>
      <c r="F37" s="298" t="s">
        <v>1511</v>
      </c>
      <c r="G37" s="298" t="s">
        <v>1512</v>
      </c>
      <c r="H37" s="298" t="s">
        <v>1502</v>
      </c>
      <c r="I37" s="298" t="s">
        <v>1664</v>
      </c>
      <c r="J37" s="298">
        <v>36</v>
      </c>
    </row>
    <row r="38" spans="1:10" x14ac:dyDescent="0.3">
      <c r="A38" s="298" t="s">
        <v>391</v>
      </c>
      <c r="B38" s="298" t="s">
        <v>1696</v>
      </c>
      <c r="C38" s="298" t="s">
        <v>392</v>
      </c>
      <c r="D38" s="298" t="s">
        <v>1406</v>
      </c>
      <c r="E38" s="298" t="s">
        <v>799</v>
      </c>
      <c r="F38" s="298" t="s">
        <v>1405</v>
      </c>
      <c r="G38" s="298" t="s">
        <v>799</v>
      </c>
      <c r="H38" s="298" t="s">
        <v>1383</v>
      </c>
      <c r="I38" s="298" t="s">
        <v>1659</v>
      </c>
      <c r="J38" s="298">
        <v>37</v>
      </c>
    </row>
    <row r="39" spans="1:10" x14ac:dyDescent="0.3">
      <c r="A39" s="298" t="s">
        <v>448</v>
      </c>
      <c r="B39" s="298" t="s">
        <v>1697</v>
      </c>
      <c r="C39" s="298" t="s">
        <v>449</v>
      </c>
      <c r="D39" s="298" t="s">
        <v>1406</v>
      </c>
      <c r="E39" s="298" t="s">
        <v>799</v>
      </c>
      <c r="F39" s="298" t="s">
        <v>1405</v>
      </c>
      <c r="G39" s="298" t="s">
        <v>799</v>
      </c>
      <c r="H39" s="298" t="s">
        <v>1383</v>
      </c>
      <c r="I39" s="298" t="s">
        <v>1659</v>
      </c>
      <c r="J39" s="298">
        <v>38</v>
      </c>
    </row>
    <row r="40" spans="1:10" x14ac:dyDescent="0.3">
      <c r="A40" s="298" t="s">
        <v>562</v>
      </c>
      <c r="B40" s="298" t="s">
        <v>1698</v>
      </c>
      <c r="C40" s="298" t="s">
        <v>563</v>
      </c>
      <c r="D40" s="298" t="s">
        <v>1406</v>
      </c>
      <c r="E40" s="298" t="s">
        <v>799</v>
      </c>
      <c r="F40" s="298" t="s">
        <v>1405</v>
      </c>
      <c r="G40" s="298" t="s">
        <v>799</v>
      </c>
      <c r="H40" s="298" t="s">
        <v>1383</v>
      </c>
      <c r="I40" s="298" t="s">
        <v>1659</v>
      </c>
      <c r="J40" s="298">
        <v>39</v>
      </c>
    </row>
    <row r="41" spans="1:10" x14ac:dyDescent="0.3">
      <c r="A41" s="298" t="s">
        <v>564</v>
      </c>
      <c r="B41" s="298" t="s">
        <v>1699</v>
      </c>
      <c r="C41" s="298" t="s">
        <v>565</v>
      </c>
      <c r="D41" s="298" t="s">
        <v>1406</v>
      </c>
      <c r="E41" s="298" t="s">
        <v>799</v>
      </c>
      <c r="F41" s="298" t="s">
        <v>1405</v>
      </c>
      <c r="G41" s="298" t="s">
        <v>799</v>
      </c>
      <c r="H41" s="298" t="s">
        <v>1383</v>
      </c>
      <c r="I41" s="298" t="s">
        <v>1659</v>
      </c>
      <c r="J41" s="298">
        <v>40</v>
      </c>
    </row>
    <row r="42" spans="1:10" x14ac:dyDescent="0.3">
      <c r="A42" s="298" t="s">
        <v>693</v>
      </c>
      <c r="B42" s="298" t="s">
        <v>1700</v>
      </c>
      <c r="C42" s="298" t="s">
        <v>694</v>
      </c>
      <c r="D42" s="298" t="s">
        <v>1406</v>
      </c>
      <c r="E42" s="298" t="s">
        <v>799</v>
      </c>
      <c r="F42" s="298" t="s">
        <v>1405</v>
      </c>
      <c r="G42" s="298" t="s">
        <v>799</v>
      </c>
      <c r="H42" s="298" t="s">
        <v>1383</v>
      </c>
      <c r="I42" s="298" t="s">
        <v>1659</v>
      </c>
      <c r="J42" s="298">
        <v>41</v>
      </c>
    </row>
    <row r="43" spans="1:10" x14ac:dyDescent="0.3">
      <c r="A43" s="298" t="s">
        <v>337</v>
      </c>
      <c r="B43" s="298" t="s">
        <v>1701</v>
      </c>
      <c r="C43" s="298" t="s">
        <v>1265</v>
      </c>
      <c r="D43" s="298" t="s">
        <v>1410</v>
      </c>
      <c r="E43" s="298" t="s">
        <v>1265</v>
      </c>
      <c r="F43" s="298" t="s">
        <v>1408</v>
      </c>
      <c r="G43" s="298" t="s">
        <v>1409</v>
      </c>
      <c r="H43" s="298" t="s">
        <v>1407</v>
      </c>
      <c r="I43" s="298" t="s">
        <v>1702</v>
      </c>
      <c r="J43" s="298">
        <v>42</v>
      </c>
    </row>
    <row r="44" spans="1:10" x14ac:dyDescent="0.3">
      <c r="A44" s="298" t="s">
        <v>157</v>
      </c>
      <c r="B44" s="298" t="s">
        <v>1703</v>
      </c>
      <c r="C44" s="298" t="s">
        <v>158</v>
      </c>
      <c r="D44" s="298" t="s">
        <v>1411</v>
      </c>
      <c r="E44" s="298" t="s">
        <v>784</v>
      </c>
      <c r="F44" s="298" t="s">
        <v>1408</v>
      </c>
      <c r="G44" s="298" t="s">
        <v>1409</v>
      </c>
      <c r="H44" s="298" t="s">
        <v>1407</v>
      </c>
      <c r="I44" s="298" t="s">
        <v>1702</v>
      </c>
      <c r="J44" s="298">
        <v>43</v>
      </c>
    </row>
    <row r="45" spans="1:10" x14ac:dyDescent="0.3">
      <c r="A45" s="298" t="s">
        <v>402</v>
      </c>
      <c r="B45" s="298" t="s">
        <v>1704</v>
      </c>
      <c r="C45" s="298" t="s">
        <v>403</v>
      </c>
      <c r="D45" s="298" t="s">
        <v>1411</v>
      </c>
      <c r="E45" s="298" t="s">
        <v>784</v>
      </c>
      <c r="F45" s="298" t="s">
        <v>1408</v>
      </c>
      <c r="G45" s="298" t="s">
        <v>1409</v>
      </c>
      <c r="H45" s="298" t="s">
        <v>1407</v>
      </c>
      <c r="I45" s="298" t="s">
        <v>1702</v>
      </c>
      <c r="J45" s="298">
        <v>44</v>
      </c>
    </row>
    <row r="46" spans="1:10" x14ac:dyDescent="0.3">
      <c r="A46" s="298" t="s">
        <v>498</v>
      </c>
      <c r="B46" s="298" t="s">
        <v>1705</v>
      </c>
      <c r="C46" s="298" t="s">
        <v>499</v>
      </c>
      <c r="D46" s="298" t="s">
        <v>1411</v>
      </c>
      <c r="E46" s="298" t="s">
        <v>784</v>
      </c>
      <c r="F46" s="298" t="s">
        <v>1408</v>
      </c>
      <c r="G46" s="298" t="s">
        <v>1409</v>
      </c>
      <c r="H46" s="298" t="s">
        <v>1407</v>
      </c>
      <c r="I46" s="298" t="s">
        <v>1702</v>
      </c>
      <c r="J46" s="298">
        <v>45</v>
      </c>
    </row>
    <row r="47" spans="1:10" x14ac:dyDescent="0.3">
      <c r="A47" s="298" t="s">
        <v>720</v>
      </c>
      <c r="B47" s="298" t="s">
        <v>1706</v>
      </c>
      <c r="C47" s="298" t="s">
        <v>721</v>
      </c>
      <c r="D47" s="298" t="s">
        <v>1411</v>
      </c>
      <c r="E47" s="298" t="s">
        <v>784</v>
      </c>
      <c r="F47" s="298" t="s">
        <v>1408</v>
      </c>
      <c r="G47" s="298" t="s">
        <v>1409</v>
      </c>
      <c r="H47" s="298" t="s">
        <v>1407</v>
      </c>
      <c r="I47" s="298" t="s">
        <v>1702</v>
      </c>
      <c r="J47" s="298">
        <v>46</v>
      </c>
    </row>
    <row r="48" spans="1:10" x14ac:dyDescent="0.3">
      <c r="A48" s="298" t="s">
        <v>724</v>
      </c>
      <c r="B48" s="298" t="s">
        <v>1707</v>
      </c>
      <c r="C48" s="298" t="s">
        <v>725</v>
      </c>
      <c r="D48" s="298" t="s">
        <v>1411</v>
      </c>
      <c r="E48" s="298" t="s">
        <v>784</v>
      </c>
      <c r="F48" s="298" t="s">
        <v>1408</v>
      </c>
      <c r="G48" s="298" t="s">
        <v>1409</v>
      </c>
      <c r="H48" s="298" t="s">
        <v>1407</v>
      </c>
      <c r="I48" s="298" t="s">
        <v>1702</v>
      </c>
      <c r="J48" s="298">
        <v>47</v>
      </c>
    </row>
    <row r="49" spans="1:10" x14ac:dyDescent="0.3">
      <c r="A49" s="298" t="s">
        <v>730</v>
      </c>
      <c r="B49" s="298" t="s">
        <v>1708</v>
      </c>
      <c r="C49" s="298" t="s">
        <v>731</v>
      </c>
      <c r="D49" s="298" t="s">
        <v>1411</v>
      </c>
      <c r="E49" s="298" t="s">
        <v>784</v>
      </c>
      <c r="F49" s="298" t="s">
        <v>1408</v>
      </c>
      <c r="G49" s="298" t="s">
        <v>1409</v>
      </c>
      <c r="H49" s="298" t="s">
        <v>1407</v>
      </c>
      <c r="I49" s="298" t="s">
        <v>1702</v>
      </c>
      <c r="J49" s="298">
        <v>48</v>
      </c>
    </row>
    <row r="50" spans="1:10" x14ac:dyDescent="0.3">
      <c r="A50" s="298" t="s">
        <v>458</v>
      </c>
      <c r="B50" s="298" t="s">
        <v>1709</v>
      </c>
      <c r="C50" s="298" t="s">
        <v>459</v>
      </c>
      <c r="D50" s="298" t="s">
        <v>1412</v>
      </c>
      <c r="E50" s="298" t="s">
        <v>782</v>
      </c>
      <c r="F50" s="298" t="s">
        <v>1408</v>
      </c>
      <c r="G50" s="298" t="s">
        <v>1409</v>
      </c>
      <c r="H50" s="298" t="s">
        <v>1407</v>
      </c>
      <c r="I50" s="298" t="s">
        <v>1702</v>
      </c>
      <c r="J50" s="298">
        <v>49</v>
      </c>
    </row>
    <row r="51" spans="1:10" x14ac:dyDescent="0.3">
      <c r="A51" s="298" t="s">
        <v>470</v>
      </c>
      <c r="B51" s="298" t="s">
        <v>1710</v>
      </c>
      <c r="C51" s="298" t="s">
        <v>1149</v>
      </c>
      <c r="D51" s="298" t="s">
        <v>1412</v>
      </c>
      <c r="E51" s="298" t="s">
        <v>782</v>
      </c>
      <c r="F51" s="298" t="s">
        <v>1408</v>
      </c>
      <c r="G51" s="298" t="s">
        <v>1409</v>
      </c>
      <c r="H51" s="298" t="s">
        <v>1407</v>
      </c>
      <c r="I51" s="298" t="s">
        <v>1702</v>
      </c>
      <c r="J51" s="298">
        <v>50</v>
      </c>
    </row>
    <row r="52" spans="1:10" x14ac:dyDescent="0.3">
      <c r="A52" s="298" t="s">
        <v>518</v>
      </c>
      <c r="B52" s="298" t="s">
        <v>1711</v>
      </c>
      <c r="C52" s="298" t="s">
        <v>519</v>
      </c>
      <c r="D52" s="298" t="s">
        <v>1412</v>
      </c>
      <c r="E52" s="298" t="s">
        <v>782</v>
      </c>
      <c r="F52" s="298" t="s">
        <v>1408</v>
      </c>
      <c r="G52" s="298" t="s">
        <v>1409</v>
      </c>
      <c r="H52" s="298" t="s">
        <v>1407</v>
      </c>
      <c r="I52" s="298" t="s">
        <v>1702</v>
      </c>
      <c r="J52" s="298">
        <v>51</v>
      </c>
    </row>
    <row r="53" spans="1:10" x14ac:dyDescent="0.3">
      <c r="A53" s="298" t="s">
        <v>608</v>
      </c>
      <c r="B53" s="298" t="s">
        <v>1712</v>
      </c>
      <c r="C53" s="298" t="s">
        <v>1143</v>
      </c>
      <c r="D53" s="298" t="s">
        <v>1412</v>
      </c>
      <c r="E53" s="298" t="s">
        <v>782</v>
      </c>
      <c r="F53" s="298" t="s">
        <v>1408</v>
      </c>
      <c r="G53" s="298" t="s">
        <v>1409</v>
      </c>
      <c r="H53" s="298" t="s">
        <v>1407</v>
      </c>
      <c r="I53" s="298" t="s">
        <v>1702</v>
      </c>
      <c r="J53" s="298">
        <v>52</v>
      </c>
    </row>
    <row r="54" spans="1:10" x14ac:dyDescent="0.3">
      <c r="A54" s="298" t="s">
        <v>672</v>
      </c>
      <c r="B54" s="298" t="s">
        <v>1713</v>
      </c>
      <c r="C54" s="298" t="s">
        <v>673</v>
      </c>
      <c r="D54" s="298" t="s">
        <v>1412</v>
      </c>
      <c r="E54" s="298" t="s">
        <v>782</v>
      </c>
      <c r="F54" s="298" t="s">
        <v>1408</v>
      </c>
      <c r="G54" s="298" t="s">
        <v>1409</v>
      </c>
      <c r="H54" s="298" t="s">
        <v>1407</v>
      </c>
      <c r="I54" s="298" t="s">
        <v>1702</v>
      </c>
      <c r="J54" s="298">
        <v>53</v>
      </c>
    </row>
    <row r="55" spans="1:10" x14ac:dyDescent="0.3">
      <c r="A55" s="298" t="s">
        <v>632</v>
      </c>
      <c r="B55" s="298" t="s">
        <v>1714</v>
      </c>
      <c r="C55" s="298" t="s">
        <v>1155</v>
      </c>
      <c r="D55" s="298" t="s">
        <v>1415</v>
      </c>
      <c r="E55" s="298" t="s">
        <v>1155</v>
      </c>
      <c r="F55" s="298" t="s">
        <v>1413</v>
      </c>
      <c r="G55" s="298" t="s">
        <v>1414</v>
      </c>
      <c r="H55" s="298" t="s">
        <v>1407</v>
      </c>
      <c r="I55" s="298" t="s">
        <v>1702</v>
      </c>
      <c r="J55" s="298">
        <v>54</v>
      </c>
    </row>
    <row r="56" spans="1:10" x14ac:dyDescent="0.3">
      <c r="A56" s="298" t="s">
        <v>546</v>
      </c>
      <c r="B56" s="298" t="s">
        <v>1715</v>
      </c>
      <c r="C56" s="298" t="s">
        <v>547</v>
      </c>
      <c r="D56" s="298" t="s">
        <v>1416</v>
      </c>
      <c r="E56" s="298" t="s">
        <v>1417</v>
      </c>
      <c r="F56" s="298" t="s">
        <v>1413</v>
      </c>
      <c r="G56" s="298" t="s">
        <v>1414</v>
      </c>
      <c r="H56" s="298" t="s">
        <v>1407</v>
      </c>
      <c r="I56" s="298" t="s">
        <v>1702</v>
      </c>
      <c r="J56" s="298">
        <v>55</v>
      </c>
    </row>
    <row r="57" spans="1:10" x14ac:dyDescent="0.3">
      <c r="A57" s="298" t="s">
        <v>606</v>
      </c>
      <c r="B57" s="298" t="s">
        <v>1716</v>
      </c>
      <c r="C57" s="298" t="s">
        <v>1186</v>
      </c>
      <c r="D57" s="298" t="s">
        <v>1418</v>
      </c>
      <c r="E57" s="298" t="s">
        <v>1186</v>
      </c>
      <c r="F57" s="298" t="s">
        <v>1413</v>
      </c>
      <c r="G57" s="298" t="s">
        <v>1414</v>
      </c>
      <c r="H57" s="298" t="s">
        <v>1407</v>
      </c>
      <c r="I57" s="298" t="s">
        <v>1702</v>
      </c>
      <c r="J57" s="298">
        <v>56</v>
      </c>
    </row>
    <row r="58" spans="1:10" x14ac:dyDescent="0.3">
      <c r="A58" s="298" t="s">
        <v>176</v>
      </c>
      <c r="B58" s="298" t="s">
        <v>1717</v>
      </c>
      <c r="C58" s="298" t="s">
        <v>177</v>
      </c>
      <c r="D58" s="298" t="s">
        <v>1419</v>
      </c>
      <c r="E58" s="298" t="s">
        <v>1420</v>
      </c>
      <c r="F58" s="298" t="s">
        <v>1413</v>
      </c>
      <c r="G58" s="298" t="s">
        <v>1414</v>
      </c>
      <c r="H58" s="298" t="s">
        <v>1407</v>
      </c>
      <c r="I58" s="298" t="s">
        <v>1702</v>
      </c>
      <c r="J58" s="298">
        <v>57</v>
      </c>
    </row>
    <row r="59" spans="1:10" x14ac:dyDescent="0.3">
      <c r="A59" s="298" t="s">
        <v>264</v>
      </c>
      <c r="B59" s="298" t="s">
        <v>1718</v>
      </c>
      <c r="C59" s="298" t="s">
        <v>265</v>
      </c>
      <c r="D59" s="298" t="s">
        <v>1419</v>
      </c>
      <c r="E59" s="298" t="s">
        <v>1420</v>
      </c>
      <c r="F59" s="298" t="s">
        <v>1413</v>
      </c>
      <c r="G59" s="298" t="s">
        <v>1414</v>
      </c>
      <c r="H59" s="298" t="s">
        <v>1407</v>
      </c>
      <c r="I59" s="298" t="s">
        <v>1702</v>
      </c>
      <c r="J59" s="298">
        <v>58</v>
      </c>
    </row>
    <row r="60" spans="1:10" x14ac:dyDescent="0.3">
      <c r="A60" s="298" t="s">
        <v>389</v>
      </c>
      <c r="B60" s="298" t="s">
        <v>1719</v>
      </c>
      <c r="C60" s="298" t="s">
        <v>390</v>
      </c>
      <c r="D60" s="298" t="s">
        <v>1419</v>
      </c>
      <c r="E60" s="298" t="s">
        <v>1420</v>
      </c>
      <c r="F60" s="298" t="s">
        <v>1413</v>
      </c>
      <c r="G60" s="298" t="s">
        <v>1414</v>
      </c>
      <c r="H60" s="298" t="s">
        <v>1407</v>
      </c>
      <c r="I60" s="298" t="s">
        <v>1702</v>
      </c>
      <c r="J60" s="298">
        <v>59</v>
      </c>
    </row>
    <row r="61" spans="1:10" x14ac:dyDescent="0.3">
      <c r="A61" s="298" t="s">
        <v>434</v>
      </c>
      <c r="B61" s="298" t="s">
        <v>1720</v>
      </c>
      <c r="C61" s="298" t="s">
        <v>1139</v>
      </c>
      <c r="D61" s="298" t="s">
        <v>1419</v>
      </c>
      <c r="E61" s="298" t="s">
        <v>1420</v>
      </c>
      <c r="F61" s="298" t="s">
        <v>1413</v>
      </c>
      <c r="G61" s="298" t="s">
        <v>1414</v>
      </c>
      <c r="H61" s="298" t="s">
        <v>1407</v>
      </c>
      <c r="I61" s="298" t="s">
        <v>1702</v>
      </c>
      <c r="J61" s="298">
        <v>60</v>
      </c>
    </row>
    <row r="62" spans="1:10" x14ac:dyDescent="0.3">
      <c r="A62" s="298" t="s">
        <v>578</v>
      </c>
      <c r="B62" s="298" t="s">
        <v>1721</v>
      </c>
      <c r="C62" s="298" t="s">
        <v>579</v>
      </c>
      <c r="D62" s="298" t="s">
        <v>1419</v>
      </c>
      <c r="E62" s="298" t="s">
        <v>1420</v>
      </c>
      <c r="F62" s="298" t="s">
        <v>1413</v>
      </c>
      <c r="G62" s="298" t="s">
        <v>1414</v>
      </c>
      <c r="H62" s="298" t="s">
        <v>1407</v>
      </c>
      <c r="I62" s="298" t="s">
        <v>1702</v>
      </c>
      <c r="J62" s="298">
        <v>61</v>
      </c>
    </row>
    <row r="63" spans="1:10" x14ac:dyDescent="0.3">
      <c r="A63" s="298" t="s">
        <v>596</v>
      </c>
      <c r="B63" s="298" t="s">
        <v>1722</v>
      </c>
      <c r="C63" s="298" t="s">
        <v>597</v>
      </c>
      <c r="D63" s="298" t="s">
        <v>1419</v>
      </c>
      <c r="E63" s="298" t="s">
        <v>1420</v>
      </c>
      <c r="F63" s="298" t="s">
        <v>1413</v>
      </c>
      <c r="G63" s="298" t="s">
        <v>1414</v>
      </c>
      <c r="H63" s="298" t="s">
        <v>1407</v>
      </c>
      <c r="I63" s="298" t="s">
        <v>1702</v>
      </c>
      <c r="J63" s="298">
        <v>62</v>
      </c>
    </row>
    <row r="64" spans="1:10" x14ac:dyDescent="0.3">
      <c r="A64" s="298" t="s">
        <v>598</v>
      </c>
      <c r="B64" s="298" t="s">
        <v>1723</v>
      </c>
      <c r="C64" s="298" t="s">
        <v>599</v>
      </c>
      <c r="D64" s="298" t="s">
        <v>1419</v>
      </c>
      <c r="E64" s="298" t="s">
        <v>1420</v>
      </c>
      <c r="F64" s="298" t="s">
        <v>1413</v>
      </c>
      <c r="G64" s="298" t="s">
        <v>1414</v>
      </c>
      <c r="H64" s="298" t="s">
        <v>1407</v>
      </c>
      <c r="I64" s="298" t="s">
        <v>1702</v>
      </c>
      <c r="J64" s="298">
        <v>63</v>
      </c>
    </row>
    <row r="65" spans="1:10" x14ac:dyDescent="0.3">
      <c r="A65" s="298" t="s">
        <v>624</v>
      </c>
      <c r="B65" s="298" t="s">
        <v>1724</v>
      </c>
      <c r="C65" s="298" t="s">
        <v>625</v>
      </c>
      <c r="D65" s="298" t="s">
        <v>1419</v>
      </c>
      <c r="E65" s="298" t="s">
        <v>1420</v>
      </c>
      <c r="F65" s="298" t="s">
        <v>1413</v>
      </c>
      <c r="G65" s="298" t="s">
        <v>1414</v>
      </c>
      <c r="H65" s="298" t="s">
        <v>1407</v>
      </c>
      <c r="I65" s="298" t="s">
        <v>1702</v>
      </c>
      <c r="J65" s="298">
        <v>64</v>
      </c>
    </row>
    <row r="66" spans="1:10" x14ac:dyDescent="0.3">
      <c r="A66" s="298" t="s">
        <v>114</v>
      </c>
      <c r="B66" s="298" t="s">
        <v>1725</v>
      </c>
      <c r="C66" s="298" t="s">
        <v>115</v>
      </c>
      <c r="D66" s="298" t="s">
        <v>1422</v>
      </c>
      <c r="E66" s="298" t="s">
        <v>115</v>
      </c>
      <c r="F66" s="298" t="s">
        <v>1421</v>
      </c>
      <c r="G66" s="298" t="s">
        <v>85</v>
      </c>
      <c r="H66" s="298" t="s">
        <v>1407</v>
      </c>
      <c r="I66" s="298" t="s">
        <v>1702</v>
      </c>
      <c r="J66" s="298">
        <v>65</v>
      </c>
    </row>
    <row r="67" spans="1:10" x14ac:dyDescent="0.3">
      <c r="A67" s="298" t="s">
        <v>550</v>
      </c>
      <c r="B67" s="298" t="s">
        <v>1726</v>
      </c>
      <c r="C67" s="298" t="s">
        <v>551</v>
      </c>
      <c r="D67" s="298" t="s">
        <v>1423</v>
      </c>
      <c r="E67" s="298" t="s">
        <v>551</v>
      </c>
      <c r="F67" s="298" t="s">
        <v>1421</v>
      </c>
      <c r="G67" s="298" t="s">
        <v>85</v>
      </c>
      <c r="H67" s="298" t="s">
        <v>1407</v>
      </c>
      <c r="I67" s="298" t="s">
        <v>1702</v>
      </c>
      <c r="J67" s="298">
        <v>66</v>
      </c>
    </row>
    <row r="68" spans="1:10" x14ac:dyDescent="0.3">
      <c r="A68" s="298" t="s">
        <v>218</v>
      </c>
      <c r="B68" s="298" t="s">
        <v>1727</v>
      </c>
      <c r="C68" s="298" t="s">
        <v>219</v>
      </c>
      <c r="D68" s="298" t="s">
        <v>1424</v>
      </c>
      <c r="E68" s="298" t="s">
        <v>219</v>
      </c>
      <c r="F68" s="298" t="s">
        <v>1421</v>
      </c>
      <c r="G68" s="298" t="s">
        <v>85</v>
      </c>
      <c r="H68" s="298" t="s">
        <v>1407</v>
      </c>
      <c r="I68" s="298" t="s">
        <v>1702</v>
      </c>
      <c r="J68" s="298">
        <v>67</v>
      </c>
    </row>
    <row r="69" spans="1:10" x14ac:dyDescent="0.3">
      <c r="A69" s="298" t="s">
        <v>242</v>
      </c>
      <c r="B69" s="298" t="s">
        <v>1728</v>
      </c>
      <c r="C69" s="298" t="s">
        <v>243</v>
      </c>
      <c r="D69" s="298" t="s">
        <v>1425</v>
      </c>
      <c r="E69" s="298" t="s">
        <v>243</v>
      </c>
      <c r="F69" s="298" t="s">
        <v>1421</v>
      </c>
      <c r="G69" s="298" t="s">
        <v>85</v>
      </c>
      <c r="H69" s="298" t="s">
        <v>1407</v>
      </c>
      <c r="I69" s="298" t="s">
        <v>1702</v>
      </c>
      <c r="J69" s="298">
        <v>68</v>
      </c>
    </row>
    <row r="70" spans="1:10" x14ac:dyDescent="0.3">
      <c r="A70" s="298" t="s">
        <v>532</v>
      </c>
      <c r="B70" s="298" t="s">
        <v>1729</v>
      </c>
      <c r="C70" s="298" t="s">
        <v>533</v>
      </c>
      <c r="D70" s="298" t="s">
        <v>1426</v>
      </c>
      <c r="E70" s="298" t="s">
        <v>533</v>
      </c>
      <c r="F70" s="298" t="s">
        <v>1421</v>
      </c>
      <c r="G70" s="298" t="s">
        <v>85</v>
      </c>
      <c r="H70" s="298" t="s">
        <v>1407</v>
      </c>
      <c r="I70" s="298" t="s">
        <v>1702</v>
      </c>
      <c r="J70" s="298">
        <v>69</v>
      </c>
    </row>
    <row r="71" spans="1:10" x14ac:dyDescent="0.3">
      <c r="A71" s="298" t="s">
        <v>664</v>
      </c>
      <c r="B71" s="298" t="s">
        <v>1730</v>
      </c>
      <c r="C71" s="298" t="s">
        <v>665</v>
      </c>
      <c r="D71" s="298" t="s">
        <v>1427</v>
      </c>
      <c r="E71" s="298" t="s">
        <v>665</v>
      </c>
      <c r="F71" s="298" t="s">
        <v>1421</v>
      </c>
      <c r="G71" s="298" t="s">
        <v>85</v>
      </c>
      <c r="H71" s="298" t="s">
        <v>1407</v>
      </c>
      <c r="I71" s="298" t="s">
        <v>1702</v>
      </c>
      <c r="J71" s="298">
        <v>70</v>
      </c>
    </row>
    <row r="72" spans="1:10" x14ac:dyDescent="0.3">
      <c r="A72" s="298" t="s">
        <v>718</v>
      </c>
      <c r="B72" s="298" t="s">
        <v>1731</v>
      </c>
      <c r="C72" s="298" t="s">
        <v>719</v>
      </c>
      <c r="D72" s="298" t="s">
        <v>1428</v>
      </c>
      <c r="E72" s="298" t="s">
        <v>719</v>
      </c>
      <c r="F72" s="298" t="s">
        <v>1421</v>
      </c>
      <c r="G72" s="298" t="s">
        <v>85</v>
      </c>
      <c r="H72" s="298" t="s">
        <v>1407</v>
      </c>
      <c r="I72" s="298" t="s">
        <v>1702</v>
      </c>
      <c r="J72" s="298">
        <v>71</v>
      </c>
    </row>
    <row r="73" spans="1:10" x14ac:dyDescent="0.3">
      <c r="A73" s="298" t="s">
        <v>480</v>
      </c>
      <c r="B73" s="298" t="s">
        <v>1732</v>
      </c>
      <c r="C73" s="298" t="s">
        <v>481</v>
      </c>
      <c r="D73" s="298" t="s">
        <v>1432</v>
      </c>
      <c r="E73" s="298" t="s">
        <v>481</v>
      </c>
      <c r="F73" s="298" t="s">
        <v>1430</v>
      </c>
      <c r="G73" s="298" t="s">
        <v>1431</v>
      </c>
      <c r="H73" s="298" t="s">
        <v>1429</v>
      </c>
      <c r="I73" s="298" t="s">
        <v>65</v>
      </c>
      <c r="J73" s="298">
        <v>72</v>
      </c>
    </row>
    <row r="74" spans="1:10" x14ac:dyDescent="0.3">
      <c r="A74" s="298" t="s">
        <v>172</v>
      </c>
      <c r="B74" s="298" t="s">
        <v>1733</v>
      </c>
      <c r="C74" s="298" t="s">
        <v>173</v>
      </c>
      <c r="D74" s="298" t="s">
        <v>1433</v>
      </c>
      <c r="E74" s="298" t="s">
        <v>1434</v>
      </c>
      <c r="F74" s="298" t="s">
        <v>1430</v>
      </c>
      <c r="G74" s="298" t="s">
        <v>1431</v>
      </c>
      <c r="H74" s="298" t="s">
        <v>1429</v>
      </c>
      <c r="I74" s="298" t="s">
        <v>65</v>
      </c>
      <c r="J74" s="298">
        <v>73</v>
      </c>
    </row>
    <row r="75" spans="1:10" x14ac:dyDescent="0.3">
      <c r="A75" s="298" t="s">
        <v>248</v>
      </c>
      <c r="B75" s="298" t="s">
        <v>1734</v>
      </c>
      <c r="C75" s="298" t="s">
        <v>249</v>
      </c>
      <c r="D75" s="298" t="s">
        <v>1433</v>
      </c>
      <c r="E75" s="298" t="s">
        <v>1434</v>
      </c>
      <c r="F75" s="298" t="s">
        <v>1430</v>
      </c>
      <c r="G75" s="298" t="s">
        <v>1431</v>
      </c>
      <c r="H75" s="298" t="s">
        <v>1429</v>
      </c>
      <c r="I75" s="298" t="s">
        <v>65</v>
      </c>
      <c r="J75" s="298">
        <v>74</v>
      </c>
    </row>
    <row r="76" spans="1:10" x14ac:dyDescent="0.3">
      <c r="A76" s="298" t="s">
        <v>286</v>
      </c>
      <c r="B76" s="298" t="s">
        <v>1735</v>
      </c>
      <c r="C76" s="298" t="s">
        <v>287</v>
      </c>
      <c r="D76" s="298" t="s">
        <v>1433</v>
      </c>
      <c r="E76" s="298" t="s">
        <v>1434</v>
      </c>
      <c r="F76" s="298" t="s">
        <v>1430</v>
      </c>
      <c r="G76" s="298" t="s">
        <v>1431</v>
      </c>
      <c r="H76" s="298" t="s">
        <v>1429</v>
      </c>
      <c r="I76" s="298" t="s">
        <v>65</v>
      </c>
      <c r="J76" s="298">
        <v>75</v>
      </c>
    </row>
    <row r="77" spans="1:10" x14ac:dyDescent="0.3">
      <c r="A77" s="298" t="s">
        <v>351</v>
      </c>
      <c r="B77" s="298" t="s">
        <v>1736</v>
      </c>
      <c r="C77" s="298" t="s">
        <v>352</v>
      </c>
      <c r="D77" s="298" t="s">
        <v>1433</v>
      </c>
      <c r="E77" s="298" t="s">
        <v>1434</v>
      </c>
      <c r="F77" s="298" t="s">
        <v>1430</v>
      </c>
      <c r="G77" s="298" t="s">
        <v>1431</v>
      </c>
      <c r="H77" s="298" t="s">
        <v>1429</v>
      </c>
      <c r="I77" s="298" t="s">
        <v>65</v>
      </c>
      <c r="J77" s="298">
        <v>76</v>
      </c>
    </row>
    <row r="78" spans="1:10" x14ac:dyDescent="0.3">
      <c r="A78" s="298" t="s">
        <v>554</v>
      </c>
      <c r="B78" s="298" t="s">
        <v>1737</v>
      </c>
      <c r="C78" s="298" t="s">
        <v>555</v>
      </c>
      <c r="D78" s="298" t="s">
        <v>1433</v>
      </c>
      <c r="E78" s="298" t="s">
        <v>1434</v>
      </c>
      <c r="F78" s="298" t="s">
        <v>1430</v>
      </c>
      <c r="G78" s="298" t="s">
        <v>1431</v>
      </c>
      <c r="H78" s="298" t="s">
        <v>1429</v>
      </c>
      <c r="I78" s="298" t="s">
        <v>65</v>
      </c>
      <c r="J78" s="298">
        <v>77</v>
      </c>
    </row>
    <row r="79" spans="1:10" x14ac:dyDescent="0.3">
      <c r="A79" s="298" t="s">
        <v>83</v>
      </c>
      <c r="B79" s="298" t="s">
        <v>1738</v>
      </c>
      <c r="C79" s="298" t="s">
        <v>84</v>
      </c>
      <c r="D79" s="298" t="s">
        <v>1435</v>
      </c>
      <c r="E79" s="298" t="s">
        <v>801</v>
      </c>
      <c r="F79" s="298" t="s">
        <v>1430</v>
      </c>
      <c r="G79" s="298" t="s">
        <v>1431</v>
      </c>
      <c r="H79" s="298" t="s">
        <v>1429</v>
      </c>
      <c r="I79" s="298" t="s">
        <v>65</v>
      </c>
      <c r="J79" s="298">
        <v>78</v>
      </c>
    </row>
    <row r="80" spans="1:10" x14ac:dyDescent="0.3">
      <c r="A80" s="298" t="s">
        <v>740</v>
      </c>
      <c r="B80" s="298" t="s">
        <v>1739</v>
      </c>
      <c r="C80" s="298" t="s">
        <v>741</v>
      </c>
      <c r="D80" s="298" t="s">
        <v>1435</v>
      </c>
      <c r="E80" s="298" t="s">
        <v>801</v>
      </c>
      <c r="F80" s="298" t="s">
        <v>1430</v>
      </c>
      <c r="G80" s="298" t="s">
        <v>1431</v>
      </c>
      <c r="H80" s="298" t="s">
        <v>1429</v>
      </c>
      <c r="I80" s="298" t="s">
        <v>65</v>
      </c>
      <c r="J80" s="298">
        <v>79</v>
      </c>
    </row>
    <row r="81" spans="1:10" x14ac:dyDescent="0.3">
      <c r="A81" s="298" t="s">
        <v>706</v>
      </c>
      <c r="B81" s="298" t="s">
        <v>1740</v>
      </c>
      <c r="C81" s="298" t="s">
        <v>707</v>
      </c>
      <c r="D81" s="298" t="s">
        <v>1554</v>
      </c>
      <c r="E81" s="298" t="s">
        <v>707</v>
      </c>
      <c r="F81" s="298" t="s">
        <v>1546</v>
      </c>
      <c r="G81" s="298" t="s">
        <v>1547</v>
      </c>
      <c r="H81" s="298" t="s">
        <v>1545</v>
      </c>
      <c r="I81" s="298" t="s">
        <v>1741</v>
      </c>
      <c r="J81" s="298">
        <v>80</v>
      </c>
    </row>
    <row r="82" spans="1:10" x14ac:dyDescent="0.3">
      <c r="A82" s="298" t="s">
        <v>494</v>
      </c>
      <c r="B82" s="298" t="s">
        <v>1742</v>
      </c>
      <c r="C82" s="298" t="s">
        <v>495</v>
      </c>
      <c r="D82" s="298" t="s">
        <v>1484</v>
      </c>
      <c r="E82" s="298" t="s">
        <v>1485</v>
      </c>
      <c r="F82" s="298" t="s">
        <v>1478</v>
      </c>
      <c r="G82" s="298" t="s">
        <v>1479</v>
      </c>
      <c r="H82" s="298" t="s">
        <v>1459</v>
      </c>
      <c r="I82" s="298" t="s">
        <v>72</v>
      </c>
      <c r="J82" s="298">
        <v>81</v>
      </c>
    </row>
    <row r="83" spans="1:10" x14ac:dyDescent="0.3">
      <c r="A83" s="298" t="s">
        <v>132</v>
      </c>
      <c r="B83" s="298" t="s">
        <v>1743</v>
      </c>
      <c r="C83" s="298" t="s">
        <v>133</v>
      </c>
      <c r="D83" s="298" t="s">
        <v>1557</v>
      </c>
      <c r="E83" s="298" t="s">
        <v>1558</v>
      </c>
      <c r="F83" s="298" t="s">
        <v>1555</v>
      </c>
      <c r="G83" s="298" t="s">
        <v>1556</v>
      </c>
      <c r="H83" s="298" t="s">
        <v>1545</v>
      </c>
      <c r="I83" s="298" t="s">
        <v>1741</v>
      </c>
      <c r="J83" s="298">
        <v>82</v>
      </c>
    </row>
    <row r="84" spans="1:10" x14ac:dyDescent="0.3">
      <c r="A84" s="298" t="s">
        <v>200</v>
      </c>
      <c r="B84" s="298" t="s">
        <v>1744</v>
      </c>
      <c r="C84" s="298" t="s">
        <v>201</v>
      </c>
      <c r="D84" s="298" t="s">
        <v>1520</v>
      </c>
      <c r="E84" s="298" t="s">
        <v>1521</v>
      </c>
      <c r="F84" s="298" t="s">
        <v>1511</v>
      </c>
      <c r="G84" s="298" t="s">
        <v>1512</v>
      </c>
      <c r="H84" s="298" t="s">
        <v>1502</v>
      </c>
      <c r="I84" s="298" t="s">
        <v>1664</v>
      </c>
      <c r="J84" s="298">
        <v>83</v>
      </c>
    </row>
    <row r="85" spans="1:10" x14ac:dyDescent="0.3">
      <c r="A85" s="298" t="s">
        <v>456</v>
      </c>
      <c r="B85" s="298" t="s">
        <v>1745</v>
      </c>
      <c r="C85" s="298" t="s">
        <v>457</v>
      </c>
      <c r="D85" s="298" t="s">
        <v>1321</v>
      </c>
      <c r="E85" s="298" t="s">
        <v>1322</v>
      </c>
      <c r="F85" s="298" t="s">
        <v>1318</v>
      </c>
      <c r="G85" s="298" t="s">
        <v>1319</v>
      </c>
      <c r="H85" s="298" t="s">
        <v>1306</v>
      </c>
      <c r="I85" s="298" t="s">
        <v>1657</v>
      </c>
      <c r="J85" s="298">
        <v>84</v>
      </c>
    </row>
    <row r="86" spans="1:10" x14ac:dyDescent="0.3">
      <c r="A86" s="298" t="s">
        <v>666</v>
      </c>
      <c r="B86" s="298" t="s">
        <v>1746</v>
      </c>
      <c r="C86" s="298" t="s">
        <v>667</v>
      </c>
      <c r="D86" s="298" t="s">
        <v>1484</v>
      </c>
      <c r="E86" s="298" t="s">
        <v>1485</v>
      </c>
      <c r="F86" s="298" t="s">
        <v>1478</v>
      </c>
      <c r="G86" s="298" t="s">
        <v>1479</v>
      </c>
      <c r="H86" s="298" t="s">
        <v>1459</v>
      </c>
      <c r="I86" s="298" t="s">
        <v>72</v>
      </c>
      <c r="J86" s="298">
        <v>85</v>
      </c>
    </row>
    <row r="87" spans="1:10" x14ac:dyDescent="0.3">
      <c r="A87" s="298" t="s">
        <v>484</v>
      </c>
      <c r="B87" s="298" t="s">
        <v>1747</v>
      </c>
      <c r="C87" s="298" t="s">
        <v>485</v>
      </c>
      <c r="D87" s="298" t="s">
        <v>1557</v>
      </c>
      <c r="E87" s="298" t="s">
        <v>1558</v>
      </c>
      <c r="F87" s="298" t="s">
        <v>1555</v>
      </c>
      <c r="G87" s="298" t="s">
        <v>1556</v>
      </c>
      <c r="H87" s="298" t="s">
        <v>1545</v>
      </c>
      <c r="I87" s="298" t="s">
        <v>1741</v>
      </c>
      <c r="J87" s="298">
        <v>86</v>
      </c>
    </row>
    <row r="88" spans="1:10" x14ac:dyDescent="0.3">
      <c r="A88" s="298" t="s">
        <v>206</v>
      </c>
      <c r="B88" s="298" t="s">
        <v>1748</v>
      </c>
      <c r="C88" s="298" t="s">
        <v>207</v>
      </c>
      <c r="D88" s="298" t="s">
        <v>1559</v>
      </c>
      <c r="E88" s="298" t="s">
        <v>1560</v>
      </c>
      <c r="F88" s="298" t="s">
        <v>1555</v>
      </c>
      <c r="G88" s="298" t="s">
        <v>1556</v>
      </c>
      <c r="H88" s="298" t="s">
        <v>1545</v>
      </c>
      <c r="I88" s="298" t="s">
        <v>1741</v>
      </c>
      <c r="J88" s="298">
        <v>87</v>
      </c>
    </row>
    <row r="89" spans="1:10" x14ac:dyDescent="0.3">
      <c r="A89" s="298" t="s">
        <v>580</v>
      </c>
      <c r="B89" s="298" t="s">
        <v>1749</v>
      </c>
      <c r="C89" s="298" t="s">
        <v>581</v>
      </c>
      <c r="D89" s="298" t="s">
        <v>1321</v>
      </c>
      <c r="E89" s="298" t="s">
        <v>1322</v>
      </c>
      <c r="F89" s="298" t="s">
        <v>1318</v>
      </c>
      <c r="G89" s="298" t="s">
        <v>1319</v>
      </c>
      <c r="H89" s="298" t="s">
        <v>1306</v>
      </c>
      <c r="I89" s="298" t="s">
        <v>1657</v>
      </c>
      <c r="J89" s="298">
        <v>88</v>
      </c>
    </row>
    <row r="90" spans="1:10" x14ac:dyDescent="0.3">
      <c r="A90" s="298" t="s">
        <v>220</v>
      </c>
      <c r="B90" s="298" t="s">
        <v>1750</v>
      </c>
      <c r="C90" s="298" t="s">
        <v>221</v>
      </c>
      <c r="D90" s="298" t="s">
        <v>1371</v>
      </c>
      <c r="E90" s="298" t="s">
        <v>1372</v>
      </c>
      <c r="F90" s="298" t="s">
        <v>1369</v>
      </c>
      <c r="G90" s="298" t="s">
        <v>806</v>
      </c>
      <c r="H90" s="298" t="s">
        <v>1362</v>
      </c>
      <c r="I90" s="298" t="s">
        <v>1084</v>
      </c>
      <c r="J90" s="298">
        <v>89</v>
      </c>
    </row>
    <row r="91" spans="1:10" x14ac:dyDescent="0.3">
      <c r="A91" s="298" t="s">
        <v>722</v>
      </c>
      <c r="B91" s="298" t="s">
        <v>1751</v>
      </c>
      <c r="C91" s="298" t="s">
        <v>723</v>
      </c>
      <c r="D91" s="298" t="s">
        <v>1520</v>
      </c>
      <c r="E91" s="298" t="s">
        <v>1521</v>
      </c>
      <c r="F91" s="298" t="s">
        <v>1511</v>
      </c>
      <c r="G91" s="298" t="s">
        <v>1512</v>
      </c>
      <c r="H91" s="298" t="s">
        <v>1502</v>
      </c>
      <c r="I91" s="298" t="s">
        <v>1664</v>
      </c>
      <c r="J91" s="298">
        <v>90</v>
      </c>
    </row>
    <row r="92" spans="1:10" x14ac:dyDescent="0.3">
      <c r="A92" s="298" t="s">
        <v>252</v>
      </c>
      <c r="B92" s="298" t="s">
        <v>1752</v>
      </c>
      <c r="C92" s="298" t="s">
        <v>253</v>
      </c>
      <c r="D92" s="298" t="s">
        <v>1559</v>
      </c>
      <c r="E92" s="298" t="s">
        <v>1560</v>
      </c>
      <c r="F92" s="298" t="s">
        <v>1555</v>
      </c>
      <c r="G92" s="298" t="s">
        <v>1556</v>
      </c>
      <c r="H92" s="298" t="s">
        <v>1545</v>
      </c>
      <c r="I92" s="298" t="s">
        <v>1741</v>
      </c>
      <c r="J92" s="298">
        <v>91</v>
      </c>
    </row>
    <row r="93" spans="1:10" x14ac:dyDescent="0.3">
      <c r="A93" s="298" t="s">
        <v>274</v>
      </c>
      <c r="B93" s="298" t="s">
        <v>1753</v>
      </c>
      <c r="C93" s="298" t="s">
        <v>275</v>
      </c>
      <c r="D93" s="298" t="s">
        <v>1486</v>
      </c>
      <c r="E93" s="298" t="s">
        <v>275</v>
      </c>
      <c r="F93" s="298" t="s">
        <v>1478</v>
      </c>
      <c r="G93" s="298" t="s">
        <v>1479</v>
      </c>
      <c r="H93" s="298" t="s">
        <v>1459</v>
      </c>
      <c r="I93" s="298" t="s">
        <v>72</v>
      </c>
      <c r="J93" s="298">
        <v>92</v>
      </c>
    </row>
    <row r="94" spans="1:10" x14ac:dyDescent="0.3">
      <c r="A94" s="298" t="s">
        <v>612</v>
      </c>
      <c r="B94" s="298" t="s">
        <v>1754</v>
      </c>
      <c r="C94" s="298" t="s">
        <v>613</v>
      </c>
      <c r="D94" s="298" t="s">
        <v>1323</v>
      </c>
      <c r="E94" s="298" t="s">
        <v>613</v>
      </c>
      <c r="F94" s="298" t="s">
        <v>1318</v>
      </c>
      <c r="G94" s="298" t="s">
        <v>1319</v>
      </c>
      <c r="H94" s="298" t="s">
        <v>1306</v>
      </c>
      <c r="I94" s="298" t="s">
        <v>1657</v>
      </c>
      <c r="J94" s="298">
        <v>93</v>
      </c>
    </row>
    <row r="95" spans="1:10" x14ac:dyDescent="0.3">
      <c r="A95" s="298" t="s">
        <v>313</v>
      </c>
      <c r="B95" s="298" t="s">
        <v>1755</v>
      </c>
      <c r="C95" s="298" t="s">
        <v>314</v>
      </c>
      <c r="D95" s="298" t="s">
        <v>1371</v>
      </c>
      <c r="E95" s="298" t="s">
        <v>1372</v>
      </c>
      <c r="F95" s="298" t="s">
        <v>1369</v>
      </c>
      <c r="G95" s="298" t="s">
        <v>806</v>
      </c>
      <c r="H95" s="298" t="s">
        <v>1362</v>
      </c>
      <c r="I95" s="298" t="s">
        <v>1084</v>
      </c>
      <c r="J95" s="298">
        <v>94</v>
      </c>
    </row>
    <row r="96" spans="1:10" x14ac:dyDescent="0.3">
      <c r="A96" s="298" t="s">
        <v>222</v>
      </c>
      <c r="B96" s="298" t="s">
        <v>1756</v>
      </c>
      <c r="C96" s="298" t="s">
        <v>223</v>
      </c>
      <c r="D96" s="298" t="s">
        <v>1522</v>
      </c>
      <c r="E96" s="298" t="s">
        <v>1523</v>
      </c>
      <c r="F96" s="298" t="s">
        <v>1511</v>
      </c>
      <c r="G96" s="298" t="s">
        <v>1512</v>
      </c>
      <c r="H96" s="298" t="s">
        <v>1502</v>
      </c>
      <c r="I96" s="298" t="s">
        <v>1664</v>
      </c>
      <c r="J96" s="298">
        <v>95</v>
      </c>
    </row>
    <row r="97" spans="1:10" x14ac:dyDescent="0.3">
      <c r="A97" s="298" t="s">
        <v>440</v>
      </c>
      <c r="B97" s="298" t="s">
        <v>1757</v>
      </c>
      <c r="C97" s="298" t="s">
        <v>441</v>
      </c>
      <c r="D97" s="298" t="s">
        <v>1559</v>
      </c>
      <c r="E97" s="298" t="s">
        <v>1560</v>
      </c>
      <c r="F97" s="298" t="s">
        <v>1555</v>
      </c>
      <c r="G97" s="298" t="s">
        <v>1556</v>
      </c>
      <c r="H97" s="298" t="s">
        <v>1545</v>
      </c>
      <c r="I97" s="298" t="s">
        <v>1741</v>
      </c>
      <c r="J97" s="298">
        <v>96</v>
      </c>
    </row>
    <row r="98" spans="1:10" x14ac:dyDescent="0.3">
      <c r="A98" s="298" t="s">
        <v>153</v>
      </c>
      <c r="B98" s="298" t="s">
        <v>1758</v>
      </c>
      <c r="C98" s="298" t="s">
        <v>154</v>
      </c>
      <c r="D98" s="298" t="s">
        <v>1489</v>
      </c>
      <c r="E98" s="298" t="s">
        <v>154</v>
      </c>
      <c r="F98" s="298" t="s">
        <v>1487</v>
      </c>
      <c r="G98" s="298" t="s">
        <v>1488</v>
      </c>
      <c r="H98" s="298" t="s">
        <v>1459</v>
      </c>
      <c r="I98" s="298" t="s">
        <v>72</v>
      </c>
      <c r="J98" s="298">
        <v>97</v>
      </c>
    </row>
    <row r="99" spans="1:10" x14ac:dyDescent="0.3">
      <c r="A99" s="298" t="s">
        <v>67</v>
      </c>
      <c r="B99" s="298" t="s">
        <v>1759</v>
      </c>
      <c r="C99" s="298" t="s">
        <v>68</v>
      </c>
      <c r="D99" s="298" t="s">
        <v>1326</v>
      </c>
      <c r="E99" s="298" t="s">
        <v>1327</v>
      </c>
      <c r="F99" s="298" t="s">
        <v>1325</v>
      </c>
      <c r="G99" s="298" t="s">
        <v>787</v>
      </c>
      <c r="H99" s="298" t="s">
        <v>1324</v>
      </c>
      <c r="I99" s="298" t="s">
        <v>1662</v>
      </c>
      <c r="J99" s="298">
        <v>98</v>
      </c>
    </row>
    <row r="100" spans="1:10" x14ac:dyDescent="0.3">
      <c r="A100" s="298" t="s">
        <v>323</v>
      </c>
      <c r="B100" s="298" t="s">
        <v>1760</v>
      </c>
      <c r="C100" s="298" t="s">
        <v>324</v>
      </c>
      <c r="D100" s="298" t="s">
        <v>1371</v>
      </c>
      <c r="E100" s="298" t="s">
        <v>1372</v>
      </c>
      <c r="F100" s="298" t="s">
        <v>1369</v>
      </c>
      <c r="G100" s="298" t="s">
        <v>806</v>
      </c>
      <c r="H100" s="298" t="s">
        <v>1362</v>
      </c>
      <c r="I100" s="298" t="s">
        <v>1084</v>
      </c>
      <c r="J100" s="298">
        <v>99</v>
      </c>
    </row>
    <row r="101" spans="1:10" x14ac:dyDescent="0.3">
      <c r="A101" s="298" t="s">
        <v>347</v>
      </c>
      <c r="B101" s="298" t="s">
        <v>1761</v>
      </c>
      <c r="C101" s="298" t="s">
        <v>348</v>
      </c>
      <c r="D101" s="298" t="s">
        <v>1522</v>
      </c>
      <c r="E101" s="298" t="s">
        <v>1523</v>
      </c>
      <c r="F101" s="298" t="s">
        <v>1511</v>
      </c>
      <c r="G101" s="298" t="s">
        <v>1512</v>
      </c>
      <c r="H101" s="298" t="s">
        <v>1502</v>
      </c>
      <c r="I101" s="298" t="s">
        <v>1664</v>
      </c>
      <c r="J101" s="298">
        <v>100</v>
      </c>
    </row>
    <row r="102" spans="1:10" x14ac:dyDescent="0.3">
      <c r="A102" s="298" t="s">
        <v>490</v>
      </c>
      <c r="B102" s="298" t="s">
        <v>1762</v>
      </c>
      <c r="C102" s="298" t="s">
        <v>491</v>
      </c>
      <c r="D102" s="298" t="s">
        <v>1559</v>
      </c>
      <c r="E102" s="298" t="s">
        <v>1560</v>
      </c>
      <c r="F102" s="298" t="s">
        <v>1555</v>
      </c>
      <c r="G102" s="298" t="s">
        <v>1556</v>
      </c>
      <c r="H102" s="298" t="s">
        <v>1545</v>
      </c>
      <c r="I102" s="298" t="s">
        <v>1741</v>
      </c>
      <c r="J102" s="298">
        <v>101</v>
      </c>
    </row>
    <row r="103" spans="1:10" x14ac:dyDescent="0.3">
      <c r="A103" s="298" t="s">
        <v>224</v>
      </c>
      <c r="B103" s="298" t="s">
        <v>1763</v>
      </c>
      <c r="C103" s="298" t="s">
        <v>225</v>
      </c>
      <c r="D103" s="298" t="s">
        <v>1490</v>
      </c>
      <c r="E103" s="298" t="s">
        <v>225</v>
      </c>
      <c r="F103" s="298" t="s">
        <v>1487</v>
      </c>
      <c r="G103" s="298" t="s">
        <v>1488</v>
      </c>
      <c r="H103" s="298" t="s">
        <v>1459</v>
      </c>
      <c r="I103" s="298" t="s">
        <v>72</v>
      </c>
      <c r="J103" s="298">
        <v>102</v>
      </c>
    </row>
    <row r="104" spans="1:10" x14ac:dyDescent="0.3">
      <c r="A104" s="298" t="s">
        <v>93</v>
      </c>
      <c r="B104" s="298" t="s">
        <v>1764</v>
      </c>
      <c r="C104" s="298" t="s">
        <v>1136</v>
      </c>
      <c r="D104" s="298" t="s">
        <v>1326</v>
      </c>
      <c r="E104" s="298" t="s">
        <v>1327</v>
      </c>
      <c r="F104" s="298" t="s">
        <v>1325</v>
      </c>
      <c r="G104" s="298" t="s">
        <v>787</v>
      </c>
      <c r="H104" s="298" t="s">
        <v>1324</v>
      </c>
      <c r="I104" s="298" t="s">
        <v>1662</v>
      </c>
      <c r="J104" s="298">
        <v>103</v>
      </c>
    </row>
    <row r="105" spans="1:10" x14ac:dyDescent="0.3">
      <c r="A105" s="298" t="s">
        <v>506</v>
      </c>
      <c r="B105" s="298" t="s">
        <v>1765</v>
      </c>
      <c r="C105" s="298" t="s">
        <v>507</v>
      </c>
      <c r="D105" s="298" t="s">
        <v>1371</v>
      </c>
      <c r="E105" s="298" t="s">
        <v>1372</v>
      </c>
      <c r="F105" s="298" t="s">
        <v>1369</v>
      </c>
      <c r="G105" s="298" t="s">
        <v>806</v>
      </c>
      <c r="H105" s="298" t="s">
        <v>1362</v>
      </c>
      <c r="I105" s="298" t="s">
        <v>1084</v>
      </c>
      <c r="J105" s="298">
        <v>104</v>
      </c>
    </row>
    <row r="106" spans="1:10" x14ac:dyDescent="0.3">
      <c r="A106" s="298" t="s">
        <v>420</v>
      </c>
      <c r="B106" s="298" t="s">
        <v>1766</v>
      </c>
      <c r="C106" s="298" t="s">
        <v>421</v>
      </c>
      <c r="D106" s="298" t="s">
        <v>1522</v>
      </c>
      <c r="E106" s="298" t="s">
        <v>1523</v>
      </c>
      <c r="F106" s="298" t="s">
        <v>1511</v>
      </c>
      <c r="G106" s="298" t="s">
        <v>1512</v>
      </c>
      <c r="H106" s="298" t="s">
        <v>1502</v>
      </c>
      <c r="I106" s="298" t="s">
        <v>1664</v>
      </c>
      <c r="J106" s="298">
        <v>105</v>
      </c>
    </row>
    <row r="107" spans="1:10" x14ac:dyDescent="0.3">
      <c r="A107" s="298" t="s">
        <v>689</v>
      </c>
      <c r="B107" s="298" t="s">
        <v>1767</v>
      </c>
      <c r="C107" s="298" t="s">
        <v>690</v>
      </c>
      <c r="D107" s="298" t="s">
        <v>1559</v>
      </c>
      <c r="E107" s="298" t="s">
        <v>1560</v>
      </c>
      <c r="F107" s="298" t="s">
        <v>1555</v>
      </c>
      <c r="G107" s="298" t="s">
        <v>1556</v>
      </c>
      <c r="H107" s="298" t="s">
        <v>1545</v>
      </c>
      <c r="I107" s="298" t="s">
        <v>1741</v>
      </c>
      <c r="J107" s="298">
        <v>106</v>
      </c>
    </row>
    <row r="108" spans="1:10" x14ac:dyDescent="0.3">
      <c r="A108" s="298" t="s">
        <v>371</v>
      </c>
      <c r="B108" s="298" t="s">
        <v>1768</v>
      </c>
      <c r="C108" s="298" t="s">
        <v>372</v>
      </c>
      <c r="D108" s="298" t="s">
        <v>1491</v>
      </c>
      <c r="E108" s="298" t="s">
        <v>1492</v>
      </c>
      <c r="F108" s="298" t="s">
        <v>1487</v>
      </c>
      <c r="G108" s="298" t="s">
        <v>1488</v>
      </c>
      <c r="H108" s="298" t="s">
        <v>1459</v>
      </c>
      <c r="I108" s="298" t="s">
        <v>72</v>
      </c>
      <c r="J108" s="298">
        <v>107</v>
      </c>
    </row>
    <row r="109" spans="1:10" x14ac:dyDescent="0.3">
      <c r="A109" s="298" t="s">
        <v>1226</v>
      </c>
      <c r="B109" s="298" t="s">
        <v>1769</v>
      </c>
      <c r="C109" s="298" t="s">
        <v>763</v>
      </c>
      <c r="D109" s="298" t="s">
        <v>1770</v>
      </c>
      <c r="E109" s="298" t="s">
        <v>1615</v>
      </c>
      <c r="F109" s="298" t="s">
        <v>1771</v>
      </c>
      <c r="G109" s="298" t="s">
        <v>1611</v>
      </c>
      <c r="H109" s="298" t="s">
        <v>1594</v>
      </c>
      <c r="I109" s="298" t="s">
        <v>748</v>
      </c>
      <c r="J109" s="298">
        <v>108</v>
      </c>
    </row>
    <row r="110" spans="1:10" x14ac:dyDescent="0.3">
      <c r="A110" s="298" t="s">
        <v>210</v>
      </c>
      <c r="B110" s="298" t="s">
        <v>1772</v>
      </c>
      <c r="C110" s="298" t="s">
        <v>211</v>
      </c>
      <c r="D110" s="298" t="s">
        <v>1326</v>
      </c>
      <c r="E110" s="298" t="s">
        <v>1327</v>
      </c>
      <c r="F110" s="298" t="s">
        <v>1325</v>
      </c>
      <c r="G110" s="298" t="s">
        <v>787</v>
      </c>
      <c r="H110" s="298" t="s">
        <v>1324</v>
      </c>
      <c r="I110" s="298" t="s">
        <v>1662</v>
      </c>
      <c r="J110" s="298">
        <v>109</v>
      </c>
    </row>
    <row r="111" spans="1:10" x14ac:dyDescent="0.3">
      <c r="A111" s="298" t="s">
        <v>180</v>
      </c>
      <c r="B111" s="298" t="s">
        <v>1773</v>
      </c>
      <c r="C111" s="298" t="s">
        <v>181</v>
      </c>
      <c r="D111" s="298" t="s">
        <v>1328</v>
      </c>
      <c r="E111" s="298" t="s">
        <v>1329</v>
      </c>
      <c r="F111" s="298" t="s">
        <v>1325</v>
      </c>
      <c r="G111" s="298" t="s">
        <v>787</v>
      </c>
      <c r="H111" s="298" t="s">
        <v>1324</v>
      </c>
      <c r="I111" s="298" t="s">
        <v>1662</v>
      </c>
      <c r="J111" s="298">
        <v>110</v>
      </c>
    </row>
    <row r="112" spans="1:10" x14ac:dyDescent="0.3">
      <c r="A112" s="298" t="s">
        <v>270</v>
      </c>
      <c r="B112" s="298" t="s">
        <v>1774</v>
      </c>
      <c r="C112" s="298" t="s">
        <v>271</v>
      </c>
      <c r="D112" s="298" t="s">
        <v>1328</v>
      </c>
      <c r="E112" s="298" t="s">
        <v>1329</v>
      </c>
      <c r="F112" s="298" t="s">
        <v>1325</v>
      </c>
      <c r="G112" s="298" t="s">
        <v>787</v>
      </c>
      <c r="H112" s="298" t="s">
        <v>1324</v>
      </c>
      <c r="I112" s="298" t="s">
        <v>1662</v>
      </c>
      <c r="J112" s="298">
        <v>111</v>
      </c>
    </row>
    <row r="113" spans="1:10" x14ac:dyDescent="0.3">
      <c r="A113" s="298" t="s">
        <v>566</v>
      </c>
      <c r="B113" s="298" t="s">
        <v>1775</v>
      </c>
      <c r="C113" s="298" t="s">
        <v>567</v>
      </c>
      <c r="D113" s="298" t="s">
        <v>1328</v>
      </c>
      <c r="E113" s="298" t="s">
        <v>1329</v>
      </c>
      <c r="F113" s="298" t="s">
        <v>1325</v>
      </c>
      <c r="G113" s="298" t="s">
        <v>787</v>
      </c>
      <c r="H113" s="298" t="s">
        <v>1324</v>
      </c>
      <c r="I113" s="298" t="s">
        <v>1662</v>
      </c>
      <c r="J113" s="298">
        <v>112</v>
      </c>
    </row>
    <row r="114" spans="1:10" x14ac:dyDescent="0.3">
      <c r="A114" s="298" t="s">
        <v>404</v>
      </c>
      <c r="B114" s="298" t="s">
        <v>1776</v>
      </c>
      <c r="C114" s="298" t="s">
        <v>405</v>
      </c>
      <c r="D114" s="298" t="s">
        <v>1331</v>
      </c>
      <c r="E114" s="298" t="s">
        <v>405</v>
      </c>
      <c r="F114" s="298" t="s">
        <v>1330</v>
      </c>
      <c r="G114" s="298" t="s">
        <v>779</v>
      </c>
      <c r="H114" s="298" t="s">
        <v>1324</v>
      </c>
      <c r="I114" s="298" t="s">
        <v>1662</v>
      </c>
      <c r="J114" s="298">
        <v>113</v>
      </c>
    </row>
    <row r="115" spans="1:10" x14ac:dyDescent="0.3">
      <c r="A115" s="298" t="s">
        <v>530</v>
      </c>
      <c r="B115" s="298" t="s">
        <v>1777</v>
      </c>
      <c r="C115" s="298" t="s">
        <v>531</v>
      </c>
      <c r="D115" s="298" t="s">
        <v>1332</v>
      </c>
      <c r="E115" s="298" t="s">
        <v>1333</v>
      </c>
      <c r="F115" s="298" t="s">
        <v>1330</v>
      </c>
      <c r="G115" s="298" t="s">
        <v>779</v>
      </c>
      <c r="H115" s="298" t="s">
        <v>1324</v>
      </c>
      <c r="I115" s="298" t="s">
        <v>1662</v>
      </c>
      <c r="J115" s="298">
        <v>114</v>
      </c>
    </row>
    <row r="116" spans="1:10" x14ac:dyDescent="0.3">
      <c r="A116" s="298" t="s">
        <v>654</v>
      </c>
      <c r="B116" s="298" t="s">
        <v>1778</v>
      </c>
      <c r="C116" s="298" t="s">
        <v>655</v>
      </c>
      <c r="D116" s="298" t="s">
        <v>1332</v>
      </c>
      <c r="E116" s="298" t="s">
        <v>1333</v>
      </c>
      <c r="F116" s="298" t="s">
        <v>1330</v>
      </c>
      <c r="G116" s="298" t="s">
        <v>779</v>
      </c>
      <c r="H116" s="298" t="s">
        <v>1324</v>
      </c>
      <c r="I116" s="298" t="s">
        <v>1662</v>
      </c>
      <c r="J116" s="298">
        <v>115</v>
      </c>
    </row>
    <row r="117" spans="1:10" x14ac:dyDescent="0.3">
      <c r="A117" s="298" t="s">
        <v>602</v>
      </c>
      <c r="B117" s="298" t="s">
        <v>1779</v>
      </c>
      <c r="C117" s="298" t="s">
        <v>603</v>
      </c>
      <c r="D117" s="298" t="s">
        <v>1334</v>
      </c>
      <c r="E117" s="298" t="s">
        <v>1335</v>
      </c>
      <c r="F117" s="298" t="s">
        <v>1330</v>
      </c>
      <c r="G117" s="298" t="s">
        <v>779</v>
      </c>
      <c r="H117" s="298" t="s">
        <v>1324</v>
      </c>
      <c r="I117" s="298" t="s">
        <v>1662</v>
      </c>
      <c r="J117" s="298">
        <v>116</v>
      </c>
    </row>
    <row r="118" spans="1:10" x14ac:dyDescent="0.3">
      <c r="A118" s="298" t="s">
        <v>622</v>
      </c>
      <c r="B118" s="298" t="s">
        <v>1780</v>
      </c>
      <c r="C118" s="298" t="s">
        <v>623</v>
      </c>
      <c r="D118" s="298" t="s">
        <v>1334</v>
      </c>
      <c r="E118" s="298" t="s">
        <v>1335</v>
      </c>
      <c r="F118" s="298" t="s">
        <v>1330</v>
      </c>
      <c r="G118" s="298" t="s">
        <v>779</v>
      </c>
      <c r="H118" s="298" t="s">
        <v>1324</v>
      </c>
      <c r="I118" s="298" t="s">
        <v>1662</v>
      </c>
      <c r="J118" s="298">
        <v>117</v>
      </c>
    </row>
    <row r="119" spans="1:10" x14ac:dyDescent="0.3">
      <c r="A119" s="298" t="s">
        <v>125</v>
      </c>
      <c r="B119" s="298" t="s">
        <v>1781</v>
      </c>
      <c r="C119" s="298" t="s">
        <v>126</v>
      </c>
      <c r="D119" s="298" t="s">
        <v>1336</v>
      </c>
      <c r="E119" s="298" t="s">
        <v>1337</v>
      </c>
      <c r="F119" s="298" t="s">
        <v>1330</v>
      </c>
      <c r="G119" s="298" t="s">
        <v>779</v>
      </c>
      <c r="H119" s="298" t="s">
        <v>1324</v>
      </c>
      <c r="I119" s="298" t="s">
        <v>1662</v>
      </c>
      <c r="J119" s="298">
        <v>118</v>
      </c>
    </row>
    <row r="120" spans="1:10" x14ac:dyDescent="0.3">
      <c r="A120" s="298" t="s">
        <v>704</v>
      </c>
      <c r="B120" s="298" t="s">
        <v>1782</v>
      </c>
      <c r="C120" s="298" t="s">
        <v>705</v>
      </c>
      <c r="D120" s="298" t="s">
        <v>1336</v>
      </c>
      <c r="E120" s="298" t="s">
        <v>1337</v>
      </c>
      <c r="F120" s="298" t="s">
        <v>1330</v>
      </c>
      <c r="G120" s="298" t="s">
        <v>779</v>
      </c>
      <c r="H120" s="298" t="s">
        <v>1324</v>
      </c>
      <c r="I120" s="298" t="s">
        <v>1662</v>
      </c>
      <c r="J120" s="298">
        <v>119</v>
      </c>
    </row>
    <row r="121" spans="1:10" x14ac:dyDescent="0.3">
      <c r="A121" s="298" t="s">
        <v>168</v>
      </c>
      <c r="B121" s="298" t="s">
        <v>1783</v>
      </c>
      <c r="C121" s="298" t="s">
        <v>169</v>
      </c>
      <c r="D121" s="298" t="s">
        <v>1338</v>
      </c>
      <c r="E121" s="298" t="s">
        <v>1339</v>
      </c>
      <c r="F121" s="298" t="s">
        <v>1330</v>
      </c>
      <c r="G121" s="298" t="s">
        <v>779</v>
      </c>
      <c r="H121" s="298" t="s">
        <v>1324</v>
      </c>
      <c r="I121" s="298" t="s">
        <v>1662</v>
      </c>
      <c r="J121" s="298">
        <v>120</v>
      </c>
    </row>
    <row r="122" spans="1:10" x14ac:dyDescent="0.3">
      <c r="A122" s="298" t="s">
        <v>474</v>
      </c>
      <c r="B122" s="298" t="s">
        <v>1784</v>
      </c>
      <c r="C122" s="298" t="s">
        <v>475</v>
      </c>
      <c r="D122" s="298" t="s">
        <v>1338</v>
      </c>
      <c r="E122" s="298" t="s">
        <v>1339</v>
      </c>
      <c r="F122" s="298" t="s">
        <v>1330</v>
      </c>
      <c r="G122" s="298" t="s">
        <v>779</v>
      </c>
      <c r="H122" s="298" t="s">
        <v>1324</v>
      </c>
      <c r="I122" s="298" t="s">
        <v>1662</v>
      </c>
      <c r="J122" s="298">
        <v>121</v>
      </c>
    </row>
    <row r="123" spans="1:10" x14ac:dyDescent="0.3">
      <c r="A123" s="298" t="s">
        <v>508</v>
      </c>
      <c r="B123" s="298" t="s">
        <v>1785</v>
      </c>
      <c r="C123" s="298" t="s">
        <v>509</v>
      </c>
      <c r="D123" s="298" t="s">
        <v>1338</v>
      </c>
      <c r="E123" s="298" t="s">
        <v>1339</v>
      </c>
      <c r="F123" s="298" t="s">
        <v>1330</v>
      </c>
      <c r="G123" s="298" t="s">
        <v>779</v>
      </c>
      <c r="H123" s="298" t="s">
        <v>1324</v>
      </c>
      <c r="I123" s="298" t="s">
        <v>1662</v>
      </c>
      <c r="J123" s="298">
        <v>122</v>
      </c>
    </row>
    <row r="124" spans="1:10" x14ac:dyDescent="0.3">
      <c r="A124" s="298" t="s">
        <v>118</v>
      </c>
      <c r="B124" s="298" t="s">
        <v>1786</v>
      </c>
      <c r="C124" s="298" t="s">
        <v>119</v>
      </c>
      <c r="D124" s="298" t="s">
        <v>1341</v>
      </c>
      <c r="E124" s="298" t="s">
        <v>119</v>
      </c>
      <c r="F124" s="298" t="s">
        <v>1340</v>
      </c>
      <c r="G124" s="298" t="s">
        <v>797</v>
      </c>
      <c r="H124" s="298" t="s">
        <v>1324</v>
      </c>
      <c r="I124" s="298" t="s">
        <v>1662</v>
      </c>
      <c r="J124" s="298">
        <v>123</v>
      </c>
    </row>
    <row r="125" spans="1:10" x14ac:dyDescent="0.3">
      <c r="A125" s="298" t="s">
        <v>120</v>
      </c>
      <c r="B125" s="298" t="s">
        <v>1787</v>
      </c>
      <c r="C125" s="298" t="s">
        <v>121</v>
      </c>
      <c r="D125" s="298" t="s">
        <v>1342</v>
      </c>
      <c r="E125" s="298" t="s">
        <v>121</v>
      </c>
      <c r="F125" s="298" t="s">
        <v>1340</v>
      </c>
      <c r="G125" s="298" t="s">
        <v>797</v>
      </c>
      <c r="H125" s="298" t="s">
        <v>1324</v>
      </c>
      <c r="I125" s="298" t="s">
        <v>1662</v>
      </c>
      <c r="J125" s="298">
        <v>124</v>
      </c>
    </row>
    <row r="126" spans="1:10" x14ac:dyDescent="0.3">
      <c r="A126" s="298" t="s">
        <v>379</v>
      </c>
      <c r="B126" s="298" t="s">
        <v>1788</v>
      </c>
      <c r="C126" s="298" t="s">
        <v>380</v>
      </c>
      <c r="D126" s="298" t="s">
        <v>1343</v>
      </c>
      <c r="E126" s="298" t="s">
        <v>1344</v>
      </c>
      <c r="F126" s="298" t="s">
        <v>1340</v>
      </c>
      <c r="G126" s="298" t="s">
        <v>797</v>
      </c>
      <c r="H126" s="298" t="s">
        <v>1324</v>
      </c>
      <c r="I126" s="298" t="s">
        <v>1662</v>
      </c>
      <c r="J126" s="298">
        <v>125</v>
      </c>
    </row>
    <row r="127" spans="1:10" x14ac:dyDescent="0.3">
      <c r="A127" s="298" t="s">
        <v>728</v>
      </c>
      <c r="B127" s="298" t="s">
        <v>1789</v>
      </c>
      <c r="C127" s="298" t="s">
        <v>729</v>
      </c>
      <c r="D127" s="298" t="s">
        <v>1343</v>
      </c>
      <c r="E127" s="298" t="s">
        <v>1344</v>
      </c>
      <c r="F127" s="298" t="s">
        <v>1340</v>
      </c>
      <c r="G127" s="298" t="s">
        <v>797</v>
      </c>
      <c r="H127" s="298" t="s">
        <v>1324</v>
      </c>
      <c r="I127" s="298" t="s">
        <v>1662</v>
      </c>
      <c r="J127" s="298">
        <v>126</v>
      </c>
    </row>
    <row r="128" spans="1:10" x14ac:dyDescent="0.3">
      <c r="A128" s="298" t="s">
        <v>291</v>
      </c>
      <c r="B128" s="298" t="s">
        <v>1790</v>
      </c>
      <c r="C128" s="298" t="s">
        <v>292</v>
      </c>
      <c r="D128" s="298" t="s">
        <v>1345</v>
      </c>
      <c r="E128" s="298" t="s">
        <v>1346</v>
      </c>
      <c r="F128" s="298" t="s">
        <v>1340</v>
      </c>
      <c r="G128" s="298" t="s">
        <v>797</v>
      </c>
      <c r="H128" s="298" t="s">
        <v>1324</v>
      </c>
      <c r="I128" s="298" t="s">
        <v>1662</v>
      </c>
      <c r="J128" s="298">
        <v>127</v>
      </c>
    </row>
    <row r="129" spans="1:10" x14ac:dyDescent="0.3">
      <c r="A129" s="298" t="s">
        <v>488</v>
      </c>
      <c r="B129" s="298" t="s">
        <v>1791</v>
      </c>
      <c r="C129" s="298" t="s">
        <v>489</v>
      </c>
      <c r="D129" s="298" t="s">
        <v>1345</v>
      </c>
      <c r="E129" s="298" t="s">
        <v>1346</v>
      </c>
      <c r="F129" s="298" t="s">
        <v>1340</v>
      </c>
      <c r="G129" s="298" t="s">
        <v>797</v>
      </c>
      <c r="H129" s="298" t="s">
        <v>1324</v>
      </c>
      <c r="I129" s="298" t="s">
        <v>1662</v>
      </c>
      <c r="J129" s="298">
        <v>128</v>
      </c>
    </row>
    <row r="130" spans="1:10" x14ac:dyDescent="0.3">
      <c r="A130" s="298" t="s">
        <v>502</v>
      </c>
      <c r="B130" s="298" t="s">
        <v>1792</v>
      </c>
      <c r="C130" s="298" t="s">
        <v>503</v>
      </c>
      <c r="D130" s="298" t="s">
        <v>1345</v>
      </c>
      <c r="E130" s="298" t="s">
        <v>1346</v>
      </c>
      <c r="F130" s="298" t="s">
        <v>1340</v>
      </c>
      <c r="G130" s="298" t="s">
        <v>797</v>
      </c>
      <c r="H130" s="298" t="s">
        <v>1324</v>
      </c>
      <c r="I130" s="298" t="s">
        <v>1662</v>
      </c>
      <c r="J130" s="298">
        <v>129</v>
      </c>
    </row>
    <row r="131" spans="1:10" x14ac:dyDescent="0.3">
      <c r="A131" s="298" t="s">
        <v>574</v>
      </c>
      <c r="B131" s="298" t="s">
        <v>1793</v>
      </c>
      <c r="C131" s="298" t="s">
        <v>575</v>
      </c>
      <c r="D131" s="298" t="s">
        <v>1345</v>
      </c>
      <c r="E131" s="298" t="s">
        <v>1346</v>
      </c>
      <c r="F131" s="298" t="s">
        <v>1340</v>
      </c>
      <c r="G131" s="298" t="s">
        <v>797</v>
      </c>
      <c r="H131" s="298" t="s">
        <v>1324</v>
      </c>
      <c r="I131" s="298" t="s">
        <v>1662</v>
      </c>
      <c r="J131" s="298">
        <v>130</v>
      </c>
    </row>
    <row r="132" spans="1:10" x14ac:dyDescent="0.3">
      <c r="A132" s="298" t="s">
        <v>166</v>
      </c>
      <c r="B132" s="298" t="s">
        <v>1794</v>
      </c>
      <c r="C132" s="298" t="s">
        <v>167</v>
      </c>
      <c r="D132" s="298" t="s">
        <v>1347</v>
      </c>
      <c r="E132" s="298" t="s">
        <v>1348</v>
      </c>
      <c r="F132" s="298" t="s">
        <v>1340</v>
      </c>
      <c r="G132" s="298" t="s">
        <v>797</v>
      </c>
      <c r="H132" s="298" t="s">
        <v>1324</v>
      </c>
      <c r="I132" s="298" t="s">
        <v>1662</v>
      </c>
      <c r="J132" s="298">
        <v>131</v>
      </c>
    </row>
    <row r="133" spans="1:10" x14ac:dyDescent="0.3">
      <c r="A133" s="298" t="s">
        <v>353</v>
      </c>
      <c r="B133" s="298" t="s">
        <v>1795</v>
      </c>
      <c r="C133" s="298" t="s">
        <v>354</v>
      </c>
      <c r="D133" s="298" t="s">
        <v>1347</v>
      </c>
      <c r="E133" s="298" t="s">
        <v>1348</v>
      </c>
      <c r="F133" s="298" t="s">
        <v>1340</v>
      </c>
      <c r="G133" s="298" t="s">
        <v>797</v>
      </c>
      <c r="H133" s="298" t="s">
        <v>1324</v>
      </c>
      <c r="I133" s="298" t="s">
        <v>1662</v>
      </c>
      <c r="J133" s="298">
        <v>132</v>
      </c>
    </row>
    <row r="134" spans="1:10" x14ac:dyDescent="0.3">
      <c r="A134" s="298" t="s">
        <v>478</v>
      </c>
      <c r="B134" s="298" t="s">
        <v>1796</v>
      </c>
      <c r="C134" s="298" t="s">
        <v>479</v>
      </c>
      <c r="D134" s="298" t="s">
        <v>1347</v>
      </c>
      <c r="E134" s="298" t="s">
        <v>1348</v>
      </c>
      <c r="F134" s="298" t="s">
        <v>1340</v>
      </c>
      <c r="G134" s="298" t="s">
        <v>797</v>
      </c>
      <c r="H134" s="298" t="s">
        <v>1324</v>
      </c>
      <c r="I134" s="298" t="s">
        <v>1662</v>
      </c>
      <c r="J134" s="298">
        <v>133</v>
      </c>
    </row>
    <row r="135" spans="1:10" x14ac:dyDescent="0.3">
      <c r="A135" s="298" t="s">
        <v>512</v>
      </c>
      <c r="B135" s="298" t="s">
        <v>1797</v>
      </c>
      <c r="C135" s="298" t="s">
        <v>513</v>
      </c>
      <c r="D135" s="298" t="s">
        <v>1347</v>
      </c>
      <c r="E135" s="298" t="s">
        <v>1348</v>
      </c>
      <c r="F135" s="298" t="s">
        <v>1340</v>
      </c>
      <c r="G135" s="298" t="s">
        <v>797</v>
      </c>
      <c r="H135" s="298" t="s">
        <v>1324</v>
      </c>
      <c r="I135" s="298" t="s">
        <v>1662</v>
      </c>
      <c r="J135" s="298">
        <v>134</v>
      </c>
    </row>
    <row r="136" spans="1:10" x14ac:dyDescent="0.3">
      <c r="A136" s="298" t="s">
        <v>204</v>
      </c>
      <c r="B136" s="298" t="s">
        <v>1798</v>
      </c>
      <c r="C136" s="298" t="s">
        <v>205</v>
      </c>
      <c r="D136" s="298" t="s">
        <v>1349</v>
      </c>
      <c r="E136" s="298" t="s">
        <v>1350</v>
      </c>
      <c r="F136" s="298" t="s">
        <v>1340</v>
      </c>
      <c r="G136" s="298" t="s">
        <v>797</v>
      </c>
      <c r="H136" s="298" t="s">
        <v>1324</v>
      </c>
      <c r="I136" s="298" t="s">
        <v>1662</v>
      </c>
      <c r="J136" s="298">
        <v>135</v>
      </c>
    </row>
    <row r="137" spans="1:10" x14ac:dyDescent="0.3">
      <c r="A137" s="298" t="s">
        <v>691</v>
      </c>
      <c r="B137" s="298" t="s">
        <v>1799</v>
      </c>
      <c r="C137" s="298" t="s">
        <v>692</v>
      </c>
      <c r="D137" s="298" t="s">
        <v>1349</v>
      </c>
      <c r="E137" s="298" t="s">
        <v>1350</v>
      </c>
      <c r="F137" s="298" t="s">
        <v>1340</v>
      </c>
      <c r="G137" s="298" t="s">
        <v>797</v>
      </c>
      <c r="H137" s="298" t="s">
        <v>1324</v>
      </c>
      <c r="I137" s="298" t="s">
        <v>1662</v>
      </c>
      <c r="J137" s="298">
        <v>136</v>
      </c>
    </row>
    <row r="138" spans="1:10" x14ac:dyDescent="0.3">
      <c r="A138" s="298" t="s">
        <v>670</v>
      </c>
      <c r="B138" s="298" t="s">
        <v>1800</v>
      </c>
      <c r="C138" s="298" t="s">
        <v>671</v>
      </c>
      <c r="D138" s="298" t="s">
        <v>1353</v>
      </c>
      <c r="E138" s="298" t="s">
        <v>671</v>
      </c>
      <c r="F138" s="298" t="s">
        <v>1351</v>
      </c>
      <c r="G138" s="298" t="s">
        <v>1352</v>
      </c>
      <c r="H138" s="298" t="s">
        <v>1324</v>
      </c>
      <c r="I138" s="298" t="s">
        <v>1662</v>
      </c>
      <c r="J138" s="298">
        <v>137</v>
      </c>
    </row>
    <row r="139" spans="1:10" x14ac:dyDescent="0.3">
      <c r="A139" s="298" t="s">
        <v>194</v>
      </c>
      <c r="B139" s="298" t="s">
        <v>1801</v>
      </c>
      <c r="C139" s="298" t="s">
        <v>195</v>
      </c>
      <c r="D139" s="298" t="s">
        <v>1354</v>
      </c>
      <c r="E139" s="298" t="s">
        <v>195</v>
      </c>
      <c r="F139" s="298" t="s">
        <v>1351</v>
      </c>
      <c r="G139" s="298" t="s">
        <v>1352</v>
      </c>
      <c r="H139" s="298" t="s">
        <v>1324</v>
      </c>
      <c r="I139" s="298" t="s">
        <v>1662</v>
      </c>
      <c r="J139" s="298">
        <v>138</v>
      </c>
    </row>
    <row r="140" spans="1:10" x14ac:dyDescent="0.3">
      <c r="A140" s="298" t="s">
        <v>196</v>
      </c>
      <c r="B140" s="298" t="s">
        <v>1802</v>
      </c>
      <c r="C140" s="298" t="s">
        <v>1176</v>
      </c>
      <c r="D140" s="298" t="s">
        <v>1355</v>
      </c>
      <c r="E140" s="298" t="s">
        <v>1176</v>
      </c>
      <c r="F140" s="298" t="s">
        <v>1351</v>
      </c>
      <c r="G140" s="298" t="s">
        <v>1352</v>
      </c>
      <c r="H140" s="298" t="s">
        <v>1324</v>
      </c>
      <c r="I140" s="298" t="s">
        <v>1662</v>
      </c>
      <c r="J140" s="298">
        <v>139</v>
      </c>
    </row>
    <row r="141" spans="1:10" x14ac:dyDescent="0.3">
      <c r="A141" s="298" t="s">
        <v>375</v>
      </c>
      <c r="B141" s="298" t="s">
        <v>1803</v>
      </c>
      <c r="C141" s="298" t="s">
        <v>376</v>
      </c>
      <c r="D141" s="298" t="s">
        <v>1357</v>
      </c>
      <c r="E141" s="298" t="s">
        <v>1358</v>
      </c>
      <c r="F141" s="298" t="s">
        <v>1356</v>
      </c>
      <c r="G141" s="298" t="s">
        <v>778</v>
      </c>
      <c r="H141" s="298" t="s">
        <v>1324</v>
      </c>
      <c r="I141" s="298" t="s">
        <v>1662</v>
      </c>
      <c r="J141" s="298">
        <v>140</v>
      </c>
    </row>
    <row r="142" spans="1:10" x14ac:dyDescent="0.3">
      <c r="A142" s="298" t="s">
        <v>594</v>
      </c>
      <c r="B142" s="298" t="s">
        <v>1804</v>
      </c>
      <c r="C142" s="298" t="s">
        <v>1262</v>
      </c>
      <c r="D142" s="298" t="s">
        <v>1357</v>
      </c>
      <c r="E142" s="298" t="s">
        <v>1358</v>
      </c>
      <c r="F142" s="298" t="s">
        <v>1356</v>
      </c>
      <c r="G142" s="298" t="s">
        <v>778</v>
      </c>
      <c r="H142" s="298" t="s">
        <v>1324</v>
      </c>
      <c r="I142" s="298" t="s">
        <v>1662</v>
      </c>
      <c r="J142" s="298">
        <v>141</v>
      </c>
    </row>
    <row r="143" spans="1:10" x14ac:dyDescent="0.3">
      <c r="A143" s="298" t="s">
        <v>311</v>
      </c>
      <c r="B143" s="298" t="s">
        <v>1805</v>
      </c>
      <c r="C143" s="298" t="s">
        <v>312</v>
      </c>
      <c r="D143" s="298" t="s">
        <v>1357</v>
      </c>
      <c r="E143" s="298" t="s">
        <v>1358</v>
      </c>
      <c r="F143" s="298" t="s">
        <v>1356</v>
      </c>
      <c r="G143" s="298" t="s">
        <v>778</v>
      </c>
      <c r="H143" s="298" t="s">
        <v>1324</v>
      </c>
      <c r="I143" s="298" t="s">
        <v>1662</v>
      </c>
      <c r="J143" s="298">
        <v>142</v>
      </c>
    </row>
    <row r="144" spans="1:10" x14ac:dyDescent="0.3">
      <c r="A144" s="298" t="s">
        <v>393</v>
      </c>
      <c r="B144" s="298" t="s">
        <v>1806</v>
      </c>
      <c r="C144" s="298" t="s">
        <v>394</v>
      </c>
      <c r="D144" s="298" t="s">
        <v>1359</v>
      </c>
      <c r="E144" s="298" t="s">
        <v>394</v>
      </c>
      <c r="F144" s="298" t="s">
        <v>1356</v>
      </c>
      <c r="G144" s="298" t="s">
        <v>778</v>
      </c>
      <c r="H144" s="298" t="s">
        <v>1324</v>
      </c>
      <c r="I144" s="298" t="s">
        <v>1662</v>
      </c>
      <c r="J144" s="298">
        <v>143</v>
      </c>
    </row>
    <row r="145" spans="1:10" x14ac:dyDescent="0.3">
      <c r="A145" s="298" t="s">
        <v>538</v>
      </c>
      <c r="B145" s="298" t="s">
        <v>1807</v>
      </c>
      <c r="C145" s="298" t="s">
        <v>539</v>
      </c>
      <c r="D145" s="298" t="s">
        <v>1360</v>
      </c>
      <c r="E145" s="298" t="s">
        <v>539</v>
      </c>
      <c r="F145" s="298" t="s">
        <v>1356</v>
      </c>
      <c r="G145" s="298" t="s">
        <v>778</v>
      </c>
      <c r="H145" s="298" t="s">
        <v>1324</v>
      </c>
      <c r="I145" s="298" t="s">
        <v>1662</v>
      </c>
      <c r="J145" s="298">
        <v>144</v>
      </c>
    </row>
    <row r="146" spans="1:10" x14ac:dyDescent="0.3">
      <c r="A146" s="298" t="s">
        <v>1808</v>
      </c>
      <c r="B146" s="298" t="s">
        <v>1809</v>
      </c>
      <c r="C146" s="298" t="s">
        <v>769</v>
      </c>
      <c r="D146" s="298" t="s">
        <v>1770</v>
      </c>
      <c r="E146" s="298" t="s">
        <v>1615</v>
      </c>
      <c r="F146" s="298" t="s">
        <v>1771</v>
      </c>
      <c r="G146" s="298" t="s">
        <v>1611</v>
      </c>
      <c r="H146" s="298" t="s">
        <v>1594</v>
      </c>
      <c r="I146" s="298" t="s">
        <v>748</v>
      </c>
      <c r="J146" s="298">
        <v>145</v>
      </c>
    </row>
    <row r="147" spans="1:10" x14ac:dyDescent="0.3">
      <c r="A147" s="298" t="s">
        <v>486</v>
      </c>
      <c r="B147" s="298" t="s">
        <v>1810</v>
      </c>
      <c r="C147" s="298" t="s">
        <v>487</v>
      </c>
      <c r="D147" s="298" t="s">
        <v>1526</v>
      </c>
      <c r="E147" s="298" t="s">
        <v>487</v>
      </c>
      <c r="F147" s="298" t="s">
        <v>1524</v>
      </c>
      <c r="G147" s="298" t="s">
        <v>1525</v>
      </c>
      <c r="H147" s="298" t="s">
        <v>1502</v>
      </c>
      <c r="I147" s="298" t="s">
        <v>1664</v>
      </c>
      <c r="J147" s="298">
        <v>146</v>
      </c>
    </row>
    <row r="148" spans="1:10" x14ac:dyDescent="0.3">
      <c r="A148" s="298" t="s">
        <v>414</v>
      </c>
      <c r="B148" s="298" t="s">
        <v>1811</v>
      </c>
      <c r="C148" s="298" t="s">
        <v>415</v>
      </c>
      <c r="D148" s="298" t="s">
        <v>1491</v>
      </c>
      <c r="E148" s="298" t="s">
        <v>1492</v>
      </c>
      <c r="F148" s="298" t="s">
        <v>1487</v>
      </c>
      <c r="G148" s="298" t="s">
        <v>1488</v>
      </c>
      <c r="H148" s="298" t="s">
        <v>1459</v>
      </c>
      <c r="I148" s="298" t="s">
        <v>72</v>
      </c>
      <c r="J148" s="298">
        <v>147</v>
      </c>
    </row>
    <row r="149" spans="1:10" x14ac:dyDescent="0.3">
      <c r="A149" s="298" t="s">
        <v>702</v>
      </c>
      <c r="B149" s="298" t="s">
        <v>1812</v>
      </c>
      <c r="C149" s="298" t="s">
        <v>1264</v>
      </c>
      <c r="D149" s="298" t="s">
        <v>1559</v>
      </c>
      <c r="E149" s="298" t="s">
        <v>1560</v>
      </c>
      <c r="F149" s="298" t="s">
        <v>1555</v>
      </c>
      <c r="G149" s="298" t="s">
        <v>1556</v>
      </c>
      <c r="H149" s="298" t="s">
        <v>1545</v>
      </c>
      <c r="I149" s="298" t="s">
        <v>1741</v>
      </c>
      <c r="J149" s="298">
        <v>148</v>
      </c>
    </row>
    <row r="150" spans="1:10" x14ac:dyDescent="0.3">
      <c r="A150" s="298" t="s">
        <v>528</v>
      </c>
      <c r="B150" s="298" t="s">
        <v>1813</v>
      </c>
      <c r="C150" s="298" t="s">
        <v>529</v>
      </c>
      <c r="D150" s="298" t="s">
        <v>1371</v>
      </c>
      <c r="E150" s="298" t="s">
        <v>1372</v>
      </c>
      <c r="F150" s="298" t="s">
        <v>1369</v>
      </c>
      <c r="G150" s="298" t="s">
        <v>806</v>
      </c>
      <c r="H150" s="298" t="s">
        <v>1362</v>
      </c>
      <c r="I150" s="298" t="s">
        <v>1084</v>
      </c>
      <c r="J150" s="298">
        <v>149</v>
      </c>
    </row>
    <row r="151" spans="1:10" x14ac:dyDescent="0.3">
      <c r="A151" s="298" t="s">
        <v>582</v>
      </c>
      <c r="B151" s="298" t="s">
        <v>1814</v>
      </c>
      <c r="C151" s="298" t="s">
        <v>583</v>
      </c>
      <c r="D151" s="298" t="s">
        <v>1527</v>
      </c>
      <c r="E151" s="298" t="s">
        <v>583</v>
      </c>
      <c r="F151" s="298" t="s">
        <v>1524</v>
      </c>
      <c r="G151" s="298" t="s">
        <v>1525</v>
      </c>
      <c r="H151" s="298" t="s">
        <v>1502</v>
      </c>
      <c r="I151" s="298" t="s">
        <v>1664</v>
      </c>
      <c r="J151" s="298">
        <v>150</v>
      </c>
    </row>
    <row r="152" spans="1:10" x14ac:dyDescent="0.3">
      <c r="A152" s="298" t="s">
        <v>616</v>
      </c>
      <c r="B152" s="298" t="s">
        <v>1815</v>
      </c>
      <c r="C152" s="298" t="s">
        <v>617</v>
      </c>
      <c r="D152" s="298" t="s">
        <v>1491</v>
      </c>
      <c r="E152" s="298" t="s">
        <v>1492</v>
      </c>
      <c r="F152" s="298" t="s">
        <v>1487</v>
      </c>
      <c r="G152" s="298" t="s">
        <v>1488</v>
      </c>
      <c r="H152" s="298" t="s">
        <v>1459</v>
      </c>
      <c r="I152" s="298" t="s">
        <v>72</v>
      </c>
      <c r="J152" s="298">
        <v>151</v>
      </c>
    </row>
    <row r="153" spans="1:10" x14ac:dyDescent="0.3">
      <c r="A153" s="298" t="s">
        <v>1212</v>
      </c>
      <c r="B153" s="298" t="s">
        <v>1816</v>
      </c>
      <c r="C153" s="298" t="s">
        <v>766</v>
      </c>
      <c r="D153" s="298" t="s">
        <v>1817</v>
      </c>
      <c r="E153" s="298" t="s">
        <v>1617</v>
      </c>
      <c r="F153" s="298" t="s">
        <v>1771</v>
      </c>
      <c r="G153" s="298" t="s">
        <v>1611</v>
      </c>
      <c r="H153" s="298" t="s">
        <v>1594</v>
      </c>
      <c r="I153" s="298" t="s">
        <v>748</v>
      </c>
      <c r="J153" s="298">
        <v>152</v>
      </c>
    </row>
    <row r="154" spans="1:10" x14ac:dyDescent="0.3">
      <c r="A154" s="298" t="s">
        <v>534</v>
      </c>
      <c r="B154" s="298" t="s">
        <v>1818</v>
      </c>
      <c r="C154" s="298" t="s">
        <v>535</v>
      </c>
      <c r="D154" s="298" t="s">
        <v>1371</v>
      </c>
      <c r="E154" s="298" t="s">
        <v>1372</v>
      </c>
      <c r="F154" s="298" t="s">
        <v>1369</v>
      </c>
      <c r="G154" s="298" t="s">
        <v>806</v>
      </c>
      <c r="H154" s="298" t="s">
        <v>1362</v>
      </c>
      <c r="I154" s="298" t="s">
        <v>1084</v>
      </c>
      <c r="J154" s="298">
        <v>153</v>
      </c>
    </row>
    <row r="155" spans="1:10" x14ac:dyDescent="0.3">
      <c r="A155" s="298" t="s">
        <v>412</v>
      </c>
      <c r="B155" s="298" t="s">
        <v>1819</v>
      </c>
      <c r="C155" s="298" t="s">
        <v>413</v>
      </c>
      <c r="D155" s="298" t="s">
        <v>1561</v>
      </c>
      <c r="E155" s="298" t="s">
        <v>803</v>
      </c>
      <c r="F155" s="298" t="s">
        <v>1555</v>
      </c>
      <c r="G155" s="298" t="s">
        <v>1556</v>
      </c>
      <c r="H155" s="298" t="s">
        <v>1545</v>
      </c>
      <c r="I155" s="298" t="s">
        <v>1741</v>
      </c>
      <c r="J155" s="298">
        <v>154</v>
      </c>
    </row>
    <row r="156" spans="1:10" x14ac:dyDescent="0.3">
      <c r="A156" s="298" t="s">
        <v>357</v>
      </c>
      <c r="B156" s="298" t="s">
        <v>1820</v>
      </c>
      <c r="C156" s="298" t="s">
        <v>358</v>
      </c>
      <c r="D156" s="298" t="s">
        <v>1528</v>
      </c>
      <c r="E156" s="298" t="s">
        <v>358</v>
      </c>
      <c r="F156" s="298" t="s">
        <v>1524</v>
      </c>
      <c r="G156" s="298" t="s">
        <v>1525</v>
      </c>
      <c r="H156" s="298" t="s">
        <v>1502</v>
      </c>
      <c r="I156" s="298" t="s">
        <v>1664</v>
      </c>
      <c r="J156" s="298">
        <v>155</v>
      </c>
    </row>
    <row r="157" spans="1:10" x14ac:dyDescent="0.3">
      <c r="A157" s="298" t="s">
        <v>89</v>
      </c>
      <c r="B157" s="298" t="s">
        <v>1821</v>
      </c>
      <c r="C157" s="298" t="s">
        <v>90</v>
      </c>
      <c r="D157" s="298" t="s">
        <v>1495</v>
      </c>
      <c r="E157" s="298" t="s">
        <v>90</v>
      </c>
      <c r="F157" s="298" t="s">
        <v>1493</v>
      </c>
      <c r="G157" s="298" t="s">
        <v>1494</v>
      </c>
      <c r="H157" s="298" t="s">
        <v>1459</v>
      </c>
      <c r="I157" s="298" t="s">
        <v>72</v>
      </c>
      <c r="J157" s="298">
        <v>156</v>
      </c>
    </row>
    <row r="158" spans="1:10" x14ac:dyDescent="0.3">
      <c r="A158" s="298" t="s">
        <v>1233</v>
      </c>
      <c r="B158" s="298" t="s">
        <v>1822</v>
      </c>
      <c r="C158" s="298" t="s">
        <v>772</v>
      </c>
      <c r="D158" s="298" t="s">
        <v>1817</v>
      </c>
      <c r="E158" s="298" t="s">
        <v>1617</v>
      </c>
      <c r="F158" s="298" t="s">
        <v>1771</v>
      </c>
      <c r="G158" s="298" t="s">
        <v>1611</v>
      </c>
      <c r="H158" s="298" t="s">
        <v>1594</v>
      </c>
      <c r="I158" s="298" t="s">
        <v>748</v>
      </c>
      <c r="J158" s="298">
        <v>157</v>
      </c>
    </row>
    <row r="159" spans="1:10" x14ac:dyDescent="0.3">
      <c r="A159" s="298" t="s">
        <v>540</v>
      </c>
      <c r="B159" s="298" t="s">
        <v>1823</v>
      </c>
      <c r="C159" s="298" t="s">
        <v>541</v>
      </c>
      <c r="D159" s="298" t="s">
        <v>1371</v>
      </c>
      <c r="E159" s="298" t="s">
        <v>1372</v>
      </c>
      <c r="F159" s="298" t="s">
        <v>1369</v>
      </c>
      <c r="G159" s="298" t="s">
        <v>806</v>
      </c>
      <c r="H159" s="298" t="s">
        <v>1362</v>
      </c>
      <c r="I159" s="298" t="s">
        <v>1084</v>
      </c>
      <c r="J159" s="298">
        <v>158</v>
      </c>
    </row>
    <row r="160" spans="1:10" x14ac:dyDescent="0.3">
      <c r="A160" s="298" t="s">
        <v>536</v>
      </c>
      <c r="B160" s="298" t="s">
        <v>1824</v>
      </c>
      <c r="C160" s="298" t="s">
        <v>537</v>
      </c>
      <c r="D160" s="298" t="s">
        <v>1561</v>
      </c>
      <c r="E160" s="298" t="s">
        <v>803</v>
      </c>
      <c r="F160" s="298" t="s">
        <v>1555</v>
      </c>
      <c r="G160" s="298" t="s">
        <v>1556</v>
      </c>
      <c r="H160" s="298" t="s">
        <v>1545</v>
      </c>
      <c r="I160" s="298" t="s">
        <v>1741</v>
      </c>
      <c r="J160" s="298">
        <v>159</v>
      </c>
    </row>
    <row r="161" spans="1:10" x14ac:dyDescent="0.3">
      <c r="A161" s="298" t="s">
        <v>268</v>
      </c>
      <c r="B161" s="298" t="s">
        <v>1825</v>
      </c>
      <c r="C161" s="298" t="s">
        <v>269</v>
      </c>
      <c r="D161" s="298" t="s">
        <v>1529</v>
      </c>
      <c r="E161" s="298" t="s">
        <v>1530</v>
      </c>
      <c r="F161" s="298" t="s">
        <v>1524</v>
      </c>
      <c r="G161" s="298" t="s">
        <v>1525</v>
      </c>
      <c r="H161" s="298" t="s">
        <v>1502</v>
      </c>
      <c r="I161" s="298" t="s">
        <v>1664</v>
      </c>
      <c r="J161" s="298">
        <v>160</v>
      </c>
    </row>
    <row r="162" spans="1:10" x14ac:dyDescent="0.3">
      <c r="A162" s="298" t="s">
        <v>142</v>
      </c>
      <c r="B162" s="298" t="s">
        <v>1826</v>
      </c>
      <c r="C162" s="298" t="s">
        <v>143</v>
      </c>
      <c r="D162" s="298" t="s">
        <v>1496</v>
      </c>
      <c r="E162" s="298" t="s">
        <v>143</v>
      </c>
      <c r="F162" s="298" t="s">
        <v>1493</v>
      </c>
      <c r="G162" s="298" t="s">
        <v>1494</v>
      </c>
      <c r="H162" s="298" t="s">
        <v>1459</v>
      </c>
      <c r="I162" s="298" t="s">
        <v>72</v>
      </c>
      <c r="J162" s="298">
        <v>161</v>
      </c>
    </row>
    <row r="163" spans="1:10" x14ac:dyDescent="0.3">
      <c r="A163" s="298" t="s">
        <v>1204</v>
      </c>
      <c r="B163" s="298" t="s">
        <v>1827</v>
      </c>
      <c r="C163" s="298" t="s">
        <v>776</v>
      </c>
      <c r="D163" s="298" t="s">
        <v>1828</v>
      </c>
      <c r="E163" s="298" t="s">
        <v>776</v>
      </c>
      <c r="F163" s="298" t="s">
        <v>1771</v>
      </c>
      <c r="G163" s="298" t="s">
        <v>1611</v>
      </c>
      <c r="H163" s="298" t="s">
        <v>1594</v>
      </c>
      <c r="I163" s="298" t="s">
        <v>748</v>
      </c>
      <c r="J163" s="298">
        <v>162</v>
      </c>
    </row>
    <row r="164" spans="1:10" x14ac:dyDescent="0.3">
      <c r="A164" s="298" t="s">
        <v>91</v>
      </c>
      <c r="B164" s="298" t="s">
        <v>1829</v>
      </c>
      <c r="C164" s="298" t="s">
        <v>92</v>
      </c>
      <c r="D164" s="298" t="s">
        <v>1374</v>
      </c>
      <c r="E164" s="298" t="s">
        <v>1375</v>
      </c>
      <c r="F164" s="298" t="s">
        <v>1373</v>
      </c>
      <c r="G164" s="298" t="s">
        <v>777</v>
      </c>
      <c r="H164" s="298" t="s">
        <v>1362</v>
      </c>
      <c r="I164" s="298" t="s">
        <v>1084</v>
      </c>
      <c r="J164" s="298">
        <v>163</v>
      </c>
    </row>
    <row r="165" spans="1:10" x14ac:dyDescent="0.3">
      <c r="A165" s="298" t="s">
        <v>576</v>
      </c>
      <c r="B165" s="298" t="s">
        <v>1830</v>
      </c>
      <c r="C165" s="298" t="s">
        <v>577</v>
      </c>
      <c r="D165" s="298" t="s">
        <v>1561</v>
      </c>
      <c r="E165" s="298" t="s">
        <v>803</v>
      </c>
      <c r="F165" s="298" t="s">
        <v>1555</v>
      </c>
      <c r="G165" s="298" t="s">
        <v>1556</v>
      </c>
      <c r="H165" s="298" t="s">
        <v>1545</v>
      </c>
      <c r="I165" s="298" t="s">
        <v>1741</v>
      </c>
      <c r="J165" s="298">
        <v>164</v>
      </c>
    </row>
    <row r="166" spans="1:10" x14ac:dyDescent="0.3">
      <c r="A166" s="298" t="s">
        <v>284</v>
      </c>
      <c r="B166" s="298" t="s">
        <v>1831</v>
      </c>
      <c r="C166" s="298" t="s">
        <v>285</v>
      </c>
      <c r="D166" s="298" t="s">
        <v>1529</v>
      </c>
      <c r="E166" s="298" t="s">
        <v>1530</v>
      </c>
      <c r="F166" s="298" t="s">
        <v>1524</v>
      </c>
      <c r="G166" s="298" t="s">
        <v>1525</v>
      </c>
      <c r="H166" s="298" t="s">
        <v>1502</v>
      </c>
      <c r="I166" s="298" t="s">
        <v>1664</v>
      </c>
      <c r="J166" s="298">
        <v>165</v>
      </c>
    </row>
    <row r="167" spans="1:10" x14ac:dyDescent="0.3">
      <c r="A167" s="298" t="s">
        <v>246</v>
      </c>
      <c r="B167" s="298" t="s">
        <v>1832</v>
      </c>
      <c r="C167" s="298" t="s">
        <v>247</v>
      </c>
      <c r="D167" s="298" t="s">
        <v>1497</v>
      </c>
      <c r="E167" s="298" t="s">
        <v>247</v>
      </c>
      <c r="F167" s="298" t="s">
        <v>1493</v>
      </c>
      <c r="G167" s="298" t="s">
        <v>1494</v>
      </c>
      <c r="H167" s="298" t="s">
        <v>1459</v>
      </c>
      <c r="I167" s="298" t="s">
        <v>72</v>
      </c>
      <c r="J167" s="298">
        <v>166</v>
      </c>
    </row>
    <row r="168" spans="1:10" x14ac:dyDescent="0.3">
      <c r="A168" s="298" t="s">
        <v>1223</v>
      </c>
      <c r="B168" s="298" t="s">
        <v>1833</v>
      </c>
      <c r="C168" s="298" t="s">
        <v>1222</v>
      </c>
      <c r="D168" s="298" t="s">
        <v>1834</v>
      </c>
      <c r="E168" s="298" t="s">
        <v>1835</v>
      </c>
      <c r="F168" s="298" t="s">
        <v>1771</v>
      </c>
      <c r="G168" s="298" t="s">
        <v>1611</v>
      </c>
      <c r="H168" s="298" t="s">
        <v>1594</v>
      </c>
      <c r="I168" s="298" t="s">
        <v>748</v>
      </c>
      <c r="J168" s="298">
        <v>167</v>
      </c>
    </row>
    <row r="169" spans="1:10" x14ac:dyDescent="0.3">
      <c r="A169" s="298" t="s">
        <v>1216</v>
      </c>
      <c r="B169" s="298" t="s">
        <v>1836</v>
      </c>
      <c r="C169" s="298" t="s">
        <v>768</v>
      </c>
      <c r="D169" s="298" t="s">
        <v>1837</v>
      </c>
      <c r="E169" s="298" t="s">
        <v>768</v>
      </c>
      <c r="F169" s="298" t="s">
        <v>1771</v>
      </c>
      <c r="G169" s="298" t="s">
        <v>1611</v>
      </c>
      <c r="H169" s="298" t="s">
        <v>1594</v>
      </c>
      <c r="I169" s="298" t="s">
        <v>748</v>
      </c>
      <c r="J169" s="298">
        <v>168</v>
      </c>
    </row>
    <row r="170" spans="1:10" x14ac:dyDescent="0.3">
      <c r="A170" s="298" t="s">
        <v>1838</v>
      </c>
      <c r="B170" s="298" t="s">
        <v>1839</v>
      </c>
      <c r="C170" s="298" t="s">
        <v>1231</v>
      </c>
      <c r="D170" s="298" t="s">
        <v>1840</v>
      </c>
      <c r="E170" s="298" t="s">
        <v>1841</v>
      </c>
      <c r="F170" s="298" t="s">
        <v>1771</v>
      </c>
      <c r="G170" s="298" t="s">
        <v>1611</v>
      </c>
      <c r="H170" s="298" t="s">
        <v>1594</v>
      </c>
      <c r="I170" s="298" t="s">
        <v>748</v>
      </c>
      <c r="J170" s="298">
        <v>169</v>
      </c>
    </row>
    <row r="171" spans="1:10" x14ac:dyDescent="0.3">
      <c r="A171" s="298" t="s">
        <v>1207</v>
      </c>
      <c r="B171" s="298" t="s">
        <v>1842</v>
      </c>
      <c r="C171" s="298" t="s">
        <v>754</v>
      </c>
      <c r="D171" s="298" t="s">
        <v>1840</v>
      </c>
      <c r="E171" s="298" t="s">
        <v>1841</v>
      </c>
      <c r="F171" s="298" t="s">
        <v>1771</v>
      </c>
      <c r="G171" s="298" t="s">
        <v>1611</v>
      </c>
      <c r="H171" s="298" t="s">
        <v>1594</v>
      </c>
      <c r="I171" s="298" t="s">
        <v>748</v>
      </c>
      <c r="J171" s="298">
        <v>170</v>
      </c>
    </row>
    <row r="172" spans="1:10" x14ac:dyDescent="0.3">
      <c r="A172" s="298" t="s">
        <v>1230</v>
      </c>
      <c r="B172" s="298" t="s">
        <v>1843</v>
      </c>
      <c r="C172" s="298" t="s">
        <v>758</v>
      </c>
      <c r="D172" s="298" t="s">
        <v>1844</v>
      </c>
      <c r="E172" s="298" t="s">
        <v>758</v>
      </c>
      <c r="F172" s="298" t="s">
        <v>1771</v>
      </c>
      <c r="G172" s="298" t="s">
        <v>1611</v>
      </c>
      <c r="H172" s="298" t="s">
        <v>1594</v>
      </c>
      <c r="I172" s="298" t="s">
        <v>748</v>
      </c>
      <c r="J172" s="298">
        <v>171</v>
      </c>
    </row>
    <row r="173" spans="1:10" x14ac:dyDescent="0.3">
      <c r="A173" s="298" t="s">
        <v>1202</v>
      </c>
      <c r="B173" s="298" t="s">
        <v>1845</v>
      </c>
      <c r="C173" s="298" t="s">
        <v>1201</v>
      </c>
      <c r="D173" s="298" t="s">
        <v>1846</v>
      </c>
      <c r="E173" s="298" t="s">
        <v>1847</v>
      </c>
      <c r="F173" s="298" t="s">
        <v>1848</v>
      </c>
      <c r="G173" s="298" t="s">
        <v>1849</v>
      </c>
      <c r="H173" s="298" t="s">
        <v>1594</v>
      </c>
      <c r="I173" s="298" t="s">
        <v>748</v>
      </c>
      <c r="J173" s="298">
        <v>172</v>
      </c>
    </row>
    <row r="174" spans="1:10" x14ac:dyDescent="0.3">
      <c r="A174" s="298" t="s">
        <v>1198</v>
      </c>
      <c r="B174" s="298" t="s">
        <v>1850</v>
      </c>
      <c r="C174" s="298" t="s">
        <v>757</v>
      </c>
      <c r="D174" s="298" t="s">
        <v>1846</v>
      </c>
      <c r="E174" s="298" t="s">
        <v>1847</v>
      </c>
      <c r="F174" s="298" t="s">
        <v>1848</v>
      </c>
      <c r="G174" s="298" t="s">
        <v>1849</v>
      </c>
      <c r="H174" s="298" t="s">
        <v>1594</v>
      </c>
      <c r="I174" s="298" t="s">
        <v>748</v>
      </c>
      <c r="J174" s="298">
        <v>173</v>
      </c>
    </row>
    <row r="175" spans="1:10" x14ac:dyDescent="0.3">
      <c r="A175" s="298" t="s">
        <v>1211</v>
      </c>
      <c r="B175" s="298" t="s">
        <v>1851</v>
      </c>
      <c r="C175" s="298" t="s">
        <v>761</v>
      </c>
      <c r="D175" s="298" t="s">
        <v>1846</v>
      </c>
      <c r="E175" s="298" t="s">
        <v>1847</v>
      </c>
      <c r="F175" s="298" t="s">
        <v>1848</v>
      </c>
      <c r="G175" s="298" t="s">
        <v>1849</v>
      </c>
      <c r="H175" s="298" t="s">
        <v>1594</v>
      </c>
      <c r="I175" s="298" t="s">
        <v>748</v>
      </c>
      <c r="J175" s="298">
        <v>174</v>
      </c>
    </row>
    <row r="176" spans="1:10" x14ac:dyDescent="0.3">
      <c r="A176" s="298" t="s">
        <v>1209</v>
      </c>
      <c r="B176" s="298" t="s">
        <v>1852</v>
      </c>
      <c r="C176" s="298" t="s">
        <v>1208</v>
      </c>
      <c r="D176" s="298" t="s">
        <v>1853</v>
      </c>
      <c r="E176" s="298" t="s">
        <v>764</v>
      </c>
      <c r="F176" s="298" t="s">
        <v>1848</v>
      </c>
      <c r="G176" s="298" t="s">
        <v>1849</v>
      </c>
      <c r="H176" s="298" t="s">
        <v>1594</v>
      </c>
      <c r="I176" s="298" t="s">
        <v>748</v>
      </c>
      <c r="J176" s="298">
        <v>175</v>
      </c>
    </row>
    <row r="177" spans="1:10" x14ac:dyDescent="0.3">
      <c r="A177" s="298" t="s">
        <v>1210</v>
      </c>
      <c r="B177" s="298" t="s">
        <v>1854</v>
      </c>
      <c r="C177" s="298" t="s">
        <v>765</v>
      </c>
      <c r="D177" s="298" t="s">
        <v>1855</v>
      </c>
      <c r="E177" s="298" t="s">
        <v>1637</v>
      </c>
      <c r="F177" s="298" t="s">
        <v>1848</v>
      </c>
      <c r="G177" s="298" t="s">
        <v>1849</v>
      </c>
      <c r="H177" s="298" t="s">
        <v>1594</v>
      </c>
      <c r="I177" s="298" t="s">
        <v>748</v>
      </c>
      <c r="J177" s="298">
        <v>176</v>
      </c>
    </row>
    <row r="178" spans="1:10" x14ac:dyDescent="0.3">
      <c r="A178" s="298" t="s">
        <v>1197</v>
      </c>
      <c r="B178" s="298" t="s">
        <v>1856</v>
      </c>
      <c r="C178" s="298" t="s">
        <v>774</v>
      </c>
      <c r="D178" s="298" t="s">
        <v>1855</v>
      </c>
      <c r="E178" s="298" t="s">
        <v>1637</v>
      </c>
      <c r="F178" s="298" t="s">
        <v>1848</v>
      </c>
      <c r="G178" s="298" t="s">
        <v>1849</v>
      </c>
      <c r="H178" s="298" t="s">
        <v>1594</v>
      </c>
      <c r="I178" s="298" t="s">
        <v>748</v>
      </c>
      <c r="J178" s="298">
        <v>177</v>
      </c>
    </row>
    <row r="179" spans="1:10" x14ac:dyDescent="0.3">
      <c r="A179" s="298" t="s">
        <v>1857</v>
      </c>
      <c r="B179" s="298" t="s">
        <v>1858</v>
      </c>
      <c r="C179" s="298" t="s">
        <v>1628</v>
      </c>
      <c r="D179" s="298" t="s">
        <v>1859</v>
      </c>
      <c r="E179" s="298" t="s">
        <v>1628</v>
      </c>
      <c r="F179" s="298" t="s">
        <v>1848</v>
      </c>
      <c r="G179" s="298" t="s">
        <v>1849</v>
      </c>
      <c r="H179" s="298" t="s">
        <v>1594</v>
      </c>
      <c r="I179" s="298" t="s">
        <v>748</v>
      </c>
      <c r="J179" s="298">
        <v>178</v>
      </c>
    </row>
    <row r="180" spans="1:10" x14ac:dyDescent="0.3">
      <c r="A180" s="298" t="s">
        <v>1206</v>
      </c>
      <c r="B180" s="298" t="s">
        <v>1860</v>
      </c>
      <c r="C180" s="298" t="s">
        <v>767</v>
      </c>
      <c r="D180" s="298" t="s">
        <v>1861</v>
      </c>
      <c r="E180" s="298" t="s">
        <v>1630</v>
      </c>
      <c r="F180" s="298" t="s">
        <v>1848</v>
      </c>
      <c r="G180" s="298" t="s">
        <v>1849</v>
      </c>
      <c r="H180" s="298" t="s">
        <v>1594</v>
      </c>
      <c r="I180" s="298" t="s">
        <v>748</v>
      </c>
      <c r="J180" s="298">
        <v>179</v>
      </c>
    </row>
    <row r="181" spans="1:10" x14ac:dyDescent="0.3">
      <c r="A181" s="298" t="s">
        <v>1213</v>
      </c>
      <c r="B181" s="298" t="s">
        <v>1862</v>
      </c>
      <c r="C181" s="298" t="s">
        <v>771</v>
      </c>
      <c r="D181" s="298" t="s">
        <v>1861</v>
      </c>
      <c r="E181" s="298" t="s">
        <v>1630</v>
      </c>
      <c r="F181" s="298" t="s">
        <v>1848</v>
      </c>
      <c r="G181" s="298" t="s">
        <v>1849</v>
      </c>
      <c r="H181" s="298" t="s">
        <v>1594</v>
      </c>
      <c r="I181" s="298" t="s">
        <v>748</v>
      </c>
      <c r="J181" s="298">
        <v>180</v>
      </c>
    </row>
    <row r="182" spans="1:10" x14ac:dyDescent="0.3">
      <c r="A182" s="298" t="s">
        <v>1215</v>
      </c>
      <c r="B182" s="298" t="s">
        <v>1863</v>
      </c>
      <c r="C182" s="298" t="s">
        <v>756</v>
      </c>
      <c r="D182" s="298" t="s">
        <v>1861</v>
      </c>
      <c r="E182" s="298" t="s">
        <v>1630</v>
      </c>
      <c r="F182" s="298" t="s">
        <v>1848</v>
      </c>
      <c r="G182" s="298" t="s">
        <v>1849</v>
      </c>
      <c r="H182" s="298" t="s">
        <v>1594</v>
      </c>
      <c r="I182" s="298" t="s">
        <v>748</v>
      </c>
      <c r="J182" s="298">
        <v>181</v>
      </c>
    </row>
    <row r="183" spans="1:10" x14ac:dyDescent="0.3">
      <c r="A183" s="298" t="s">
        <v>1864</v>
      </c>
      <c r="B183" s="298" t="s">
        <v>1865</v>
      </c>
      <c r="C183" s="298" t="s">
        <v>760</v>
      </c>
      <c r="D183" s="298" t="s">
        <v>1866</v>
      </c>
      <c r="E183" s="298" t="s">
        <v>760</v>
      </c>
      <c r="F183" s="298" t="s">
        <v>1848</v>
      </c>
      <c r="G183" s="298" t="s">
        <v>1849</v>
      </c>
      <c r="H183" s="298" t="s">
        <v>1594</v>
      </c>
      <c r="I183" s="298" t="s">
        <v>748</v>
      </c>
      <c r="J183" s="298">
        <v>182</v>
      </c>
    </row>
    <row r="184" spans="1:10" x14ac:dyDescent="0.3">
      <c r="A184" s="298" t="s">
        <v>1228</v>
      </c>
      <c r="B184" s="298" t="s">
        <v>1867</v>
      </c>
      <c r="C184" s="298" t="s">
        <v>752</v>
      </c>
      <c r="D184" s="298" t="s">
        <v>1868</v>
      </c>
      <c r="E184" s="298" t="s">
        <v>752</v>
      </c>
      <c r="F184" s="298" t="s">
        <v>1848</v>
      </c>
      <c r="G184" s="298" t="s">
        <v>1849</v>
      </c>
      <c r="H184" s="298" t="s">
        <v>1594</v>
      </c>
      <c r="I184" s="298" t="s">
        <v>748</v>
      </c>
      <c r="J184" s="298">
        <v>183</v>
      </c>
    </row>
    <row r="185" spans="1:10" x14ac:dyDescent="0.3">
      <c r="A185" s="298" t="s">
        <v>1214</v>
      </c>
      <c r="B185" s="298" t="s">
        <v>1869</v>
      </c>
      <c r="C185" s="298" t="s">
        <v>753</v>
      </c>
      <c r="D185" s="298" t="s">
        <v>1870</v>
      </c>
      <c r="E185" s="298" t="s">
        <v>753</v>
      </c>
      <c r="F185" s="298" t="s">
        <v>1848</v>
      </c>
      <c r="G185" s="298" t="s">
        <v>1849</v>
      </c>
      <c r="H185" s="298" t="s">
        <v>1594</v>
      </c>
      <c r="I185" s="298" t="s">
        <v>748</v>
      </c>
      <c r="J185" s="298">
        <v>184</v>
      </c>
    </row>
    <row r="186" spans="1:10" x14ac:dyDescent="0.3">
      <c r="A186" s="298" t="s">
        <v>1219</v>
      </c>
      <c r="B186" s="298" t="s">
        <v>1871</v>
      </c>
      <c r="C186" s="298" t="s">
        <v>1872</v>
      </c>
      <c r="D186" s="298" t="s">
        <v>1597</v>
      </c>
      <c r="E186" s="298" t="s">
        <v>1598</v>
      </c>
      <c r="F186" s="298" t="s">
        <v>1595</v>
      </c>
      <c r="G186" s="298" t="s">
        <v>1596</v>
      </c>
      <c r="H186" s="298" t="s">
        <v>1594</v>
      </c>
      <c r="I186" s="298" t="s">
        <v>748</v>
      </c>
      <c r="J186" s="298">
        <v>185</v>
      </c>
    </row>
    <row r="187" spans="1:10" x14ac:dyDescent="0.3">
      <c r="A187" s="298" t="s">
        <v>1199</v>
      </c>
      <c r="B187" s="298" t="s">
        <v>1873</v>
      </c>
      <c r="C187" s="298" t="s">
        <v>755</v>
      </c>
      <c r="D187" s="298" t="s">
        <v>1597</v>
      </c>
      <c r="E187" s="298" t="s">
        <v>1598</v>
      </c>
      <c r="F187" s="298" t="s">
        <v>1595</v>
      </c>
      <c r="G187" s="298" t="s">
        <v>1596</v>
      </c>
      <c r="H187" s="298" t="s">
        <v>1594</v>
      </c>
      <c r="I187" s="298" t="s">
        <v>748</v>
      </c>
      <c r="J187" s="298">
        <v>186</v>
      </c>
    </row>
    <row r="188" spans="1:10" x14ac:dyDescent="0.3">
      <c r="A188" s="298" t="s">
        <v>1205</v>
      </c>
      <c r="B188" s="298" t="s">
        <v>1874</v>
      </c>
      <c r="C188" s="298" t="s">
        <v>770</v>
      </c>
      <c r="D188" s="298" t="s">
        <v>1601</v>
      </c>
      <c r="E188" s="298" t="s">
        <v>1875</v>
      </c>
      <c r="F188" s="298" t="s">
        <v>1599</v>
      </c>
      <c r="G188" s="298" t="s">
        <v>1600</v>
      </c>
      <c r="H188" s="298" t="s">
        <v>1594</v>
      </c>
      <c r="I188" s="298" t="s">
        <v>748</v>
      </c>
      <c r="J188" s="298">
        <v>187</v>
      </c>
    </row>
    <row r="189" spans="1:10" x14ac:dyDescent="0.3">
      <c r="A189" s="298" t="s">
        <v>1205</v>
      </c>
      <c r="B189" s="298" t="s">
        <v>1874</v>
      </c>
      <c r="C189" s="298" t="s">
        <v>770</v>
      </c>
      <c r="D189" s="298" t="s">
        <v>1603</v>
      </c>
      <c r="E189" s="298" t="s">
        <v>1876</v>
      </c>
      <c r="F189" s="298" t="s">
        <v>1599</v>
      </c>
      <c r="G189" s="298" t="s">
        <v>1600</v>
      </c>
      <c r="H189" s="298" t="s">
        <v>1594</v>
      </c>
      <c r="I189" s="298" t="s">
        <v>748</v>
      </c>
      <c r="J189" s="298">
        <v>188</v>
      </c>
    </row>
    <row r="190" spans="1:10" x14ac:dyDescent="0.3">
      <c r="A190" s="298" t="s">
        <v>1194</v>
      </c>
      <c r="B190" s="298" t="s">
        <v>1877</v>
      </c>
      <c r="C190" s="298" t="s">
        <v>773</v>
      </c>
      <c r="D190" s="298" t="s">
        <v>1603</v>
      </c>
      <c r="E190" s="298" t="s">
        <v>1876</v>
      </c>
      <c r="F190" s="298" t="s">
        <v>1599</v>
      </c>
      <c r="G190" s="298" t="s">
        <v>1600</v>
      </c>
      <c r="H190" s="298" t="s">
        <v>1594</v>
      </c>
      <c r="I190" s="298" t="s">
        <v>748</v>
      </c>
      <c r="J190" s="298">
        <v>189</v>
      </c>
    </row>
    <row r="191" spans="1:10" x14ac:dyDescent="0.3">
      <c r="A191" s="298" t="s">
        <v>1202</v>
      </c>
      <c r="B191" s="298" t="s">
        <v>1845</v>
      </c>
      <c r="C191" s="298" t="s">
        <v>1201</v>
      </c>
      <c r="D191" s="298" t="s">
        <v>1605</v>
      </c>
      <c r="E191" s="298" t="s">
        <v>1878</v>
      </c>
      <c r="F191" s="298" t="s">
        <v>1599</v>
      </c>
      <c r="G191" s="298" t="s">
        <v>1600</v>
      </c>
      <c r="H191" s="298" t="s">
        <v>1594</v>
      </c>
      <c r="I191" s="298" t="s">
        <v>748</v>
      </c>
      <c r="J191" s="298">
        <v>190</v>
      </c>
    </row>
    <row r="192" spans="1:10" x14ac:dyDescent="0.3">
      <c r="A192" s="298" t="s">
        <v>1205</v>
      </c>
      <c r="B192" s="298" t="s">
        <v>1874</v>
      </c>
      <c r="C192" s="298" t="s">
        <v>770</v>
      </c>
      <c r="D192" s="298" t="s">
        <v>1605</v>
      </c>
      <c r="E192" s="298" t="s">
        <v>1878</v>
      </c>
      <c r="F192" s="298" t="s">
        <v>1599</v>
      </c>
      <c r="G192" s="298" t="s">
        <v>1600</v>
      </c>
      <c r="H192" s="298" t="s">
        <v>1594</v>
      </c>
      <c r="I192" s="298" t="s">
        <v>748</v>
      </c>
      <c r="J192" s="298">
        <v>191</v>
      </c>
    </row>
    <row r="193" spans="1:10" x14ac:dyDescent="0.3">
      <c r="A193" s="298" t="s">
        <v>1197</v>
      </c>
      <c r="B193" s="298" t="s">
        <v>1856</v>
      </c>
      <c r="C193" s="298" t="s">
        <v>774</v>
      </c>
      <c r="D193" s="298" t="s">
        <v>1605</v>
      </c>
      <c r="E193" s="298" t="s">
        <v>1878</v>
      </c>
      <c r="F193" s="298" t="s">
        <v>1599</v>
      </c>
      <c r="G193" s="298" t="s">
        <v>1600</v>
      </c>
      <c r="H193" s="298" t="s">
        <v>1594</v>
      </c>
      <c r="I193" s="298" t="s">
        <v>748</v>
      </c>
      <c r="J193" s="298">
        <v>192</v>
      </c>
    </row>
    <row r="194" spans="1:10" x14ac:dyDescent="0.3">
      <c r="A194" s="298" t="s">
        <v>1196</v>
      </c>
      <c r="B194" s="298" t="s">
        <v>1879</v>
      </c>
      <c r="C194" s="298" t="s">
        <v>1880</v>
      </c>
      <c r="D194" s="298" t="s">
        <v>1607</v>
      </c>
      <c r="E194" s="298" t="s">
        <v>1881</v>
      </c>
      <c r="F194" s="298" t="s">
        <v>1599</v>
      </c>
      <c r="G194" s="298" t="s">
        <v>1600</v>
      </c>
      <c r="H194" s="298" t="s">
        <v>1594</v>
      </c>
      <c r="I194" s="298" t="s">
        <v>748</v>
      </c>
      <c r="J194" s="298">
        <v>193</v>
      </c>
    </row>
    <row r="195" spans="1:10" x14ac:dyDescent="0.3">
      <c r="A195" s="298" t="s">
        <v>1229</v>
      </c>
      <c r="B195" s="298" t="s">
        <v>1882</v>
      </c>
      <c r="C195" s="298" t="s">
        <v>775</v>
      </c>
      <c r="D195" s="298" t="s">
        <v>1608</v>
      </c>
      <c r="E195" s="298" t="s">
        <v>775</v>
      </c>
      <c r="F195" s="298" t="s">
        <v>1599</v>
      </c>
      <c r="G195" s="298" t="s">
        <v>1600</v>
      </c>
      <c r="H195" s="298" t="s">
        <v>1594</v>
      </c>
      <c r="I195" s="298" t="s">
        <v>748</v>
      </c>
      <c r="J195" s="298">
        <v>194</v>
      </c>
    </row>
    <row r="196" spans="1:10" x14ac:dyDescent="0.3">
      <c r="A196" s="298" t="s">
        <v>1227</v>
      </c>
      <c r="B196" s="298" t="s">
        <v>1883</v>
      </c>
      <c r="C196" s="298" t="s">
        <v>751</v>
      </c>
      <c r="D196" s="298" t="s">
        <v>1609</v>
      </c>
      <c r="E196" s="298" t="s">
        <v>751</v>
      </c>
      <c r="F196" s="298" t="s">
        <v>1599</v>
      </c>
      <c r="G196" s="298" t="s">
        <v>1600</v>
      </c>
      <c r="H196" s="298" t="s">
        <v>1594</v>
      </c>
      <c r="I196" s="298" t="s">
        <v>748</v>
      </c>
      <c r="J196" s="298">
        <v>195</v>
      </c>
    </row>
    <row r="197" spans="1:10" x14ac:dyDescent="0.3">
      <c r="B197" s="298" t="s">
        <v>1884</v>
      </c>
      <c r="C197" s="298" t="s">
        <v>808</v>
      </c>
      <c r="D197" s="298" t="s">
        <v>1885</v>
      </c>
      <c r="E197" s="298" t="s">
        <v>808</v>
      </c>
      <c r="F197" s="298" t="s">
        <v>1641</v>
      </c>
      <c r="G197" s="298" t="s">
        <v>746</v>
      </c>
      <c r="H197" s="298" t="s">
        <v>1640</v>
      </c>
      <c r="I197" s="298" t="s">
        <v>746</v>
      </c>
      <c r="J197" s="298">
        <v>196</v>
      </c>
    </row>
    <row r="198" spans="1:10" x14ac:dyDescent="0.3">
      <c r="B198" s="298" t="s">
        <v>1886</v>
      </c>
      <c r="C198" s="298" t="s">
        <v>1887</v>
      </c>
      <c r="D198" s="298" t="s">
        <v>1888</v>
      </c>
      <c r="E198" s="298" t="s">
        <v>1889</v>
      </c>
      <c r="F198" s="298" t="s">
        <v>1641</v>
      </c>
      <c r="G198" s="298" t="s">
        <v>746</v>
      </c>
      <c r="H198" s="298" t="s">
        <v>1640</v>
      </c>
      <c r="I198" s="298" t="s">
        <v>746</v>
      </c>
      <c r="J198" s="298">
        <v>197</v>
      </c>
    </row>
    <row r="199" spans="1:10" x14ac:dyDescent="0.3">
      <c r="B199" s="298" t="s">
        <v>1890</v>
      </c>
      <c r="C199" s="298" t="s">
        <v>1891</v>
      </c>
      <c r="D199" s="298" t="s">
        <v>1888</v>
      </c>
      <c r="E199" s="298" t="s">
        <v>1889</v>
      </c>
      <c r="F199" s="298" t="s">
        <v>1641</v>
      </c>
      <c r="G199" s="298" t="s">
        <v>746</v>
      </c>
      <c r="H199" s="298" t="s">
        <v>1640</v>
      </c>
      <c r="I199" s="298" t="s">
        <v>746</v>
      </c>
      <c r="J199" s="298">
        <v>198</v>
      </c>
    </row>
    <row r="200" spans="1:10" x14ac:dyDescent="0.3">
      <c r="B200" s="298" t="s">
        <v>1892</v>
      </c>
      <c r="C200" s="298" t="s">
        <v>1893</v>
      </c>
      <c r="D200" s="298" t="s">
        <v>1888</v>
      </c>
      <c r="E200" s="298" t="s">
        <v>1889</v>
      </c>
      <c r="F200" s="298" t="s">
        <v>1641</v>
      </c>
      <c r="G200" s="298" t="s">
        <v>746</v>
      </c>
      <c r="H200" s="298" t="s">
        <v>1640</v>
      </c>
      <c r="I200" s="298" t="s">
        <v>746</v>
      </c>
      <c r="J200" s="298">
        <v>199</v>
      </c>
    </row>
    <row r="201" spans="1:10" x14ac:dyDescent="0.3">
      <c r="B201" s="298" t="s">
        <v>1894</v>
      </c>
      <c r="C201" s="298" t="s">
        <v>1895</v>
      </c>
      <c r="D201" s="298" t="s">
        <v>1888</v>
      </c>
      <c r="E201" s="298" t="s">
        <v>1889</v>
      </c>
      <c r="F201" s="298" t="s">
        <v>1641</v>
      </c>
      <c r="G201" s="298" t="s">
        <v>746</v>
      </c>
      <c r="H201" s="298" t="s">
        <v>1640</v>
      </c>
      <c r="I201" s="298" t="s">
        <v>746</v>
      </c>
      <c r="J201" s="298">
        <v>200</v>
      </c>
    </row>
    <row r="202" spans="1:10" x14ac:dyDescent="0.3">
      <c r="B202" s="298" t="s">
        <v>1896</v>
      </c>
      <c r="C202" s="298" t="s">
        <v>1897</v>
      </c>
      <c r="D202" s="298" t="s">
        <v>1888</v>
      </c>
      <c r="E202" s="298" t="s">
        <v>1889</v>
      </c>
      <c r="F202" s="298" t="s">
        <v>1641</v>
      </c>
      <c r="G202" s="298" t="s">
        <v>746</v>
      </c>
      <c r="H202" s="298" t="s">
        <v>1640</v>
      </c>
      <c r="I202" s="298" t="s">
        <v>746</v>
      </c>
      <c r="J202" s="298">
        <v>201</v>
      </c>
    </row>
    <row r="203" spans="1:10" x14ac:dyDescent="0.3">
      <c r="B203" s="298" t="s">
        <v>1898</v>
      </c>
      <c r="C203" s="298" t="s">
        <v>1899</v>
      </c>
      <c r="D203" s="298" t="s">
        <v>1900</v>
      </c>
      <c r="E203" s="298" t="s">
        <v>1901</v>
      </c>
      <c r="F203" s="298" t="s">
        <v>1641</v>
      </c>
      <c r="G203" s="298" t="s">
        <v>746</v>
      </c>
      <c r="H203" s="298" t="s">
        <v>1640</v>
      </c>
      <c r="I203" s="298" t="s">
        <v>746</v>
      </c>
      <c r="J203" s="298">
        <v>202</v>
      </c>
    </row>
    <row r="204" spans="1:10" x14ac:dyDescent="0.3">
      <c r="B204" s="298" t="s">
        <v>1902</v>
      </c>
      <c r="C204" s="298" t="s">
        <v>1903</v>
      </c>
      <c r="D204" s="298" t="s">
        <v>1900</v>
      </c>
      <c r="E204" s="298" t="s">
        <v>1901</v>
      </c>
      <c r="F204" s="298" t="s">
        <v>1641</v>
      </c>
      <c r="G204" s="298" t="s">
        <v>746</v>
      </c>
      <c r="H204" s="298" t="s">
        <v>1640</v>
      </c>
      <c r="I204" s="298" t="s">
        <v>746</v>
      </c>
      <c r="J204" s="298">
        <v>203</v>
      </c>
    </row>
    <row r="205" spans="1:10" x14ac:dyDescent="0.3">
      <c r="B205" s="298" t="s">
        <v>1904</v>
      </c>
      <c r="C205" s="298" t="s">
        <v>1905</v>
      </c>
      <c r="D205" s="298" t="s">
        <v>1900</v>
      </c>
      <c r="E205" s="298" t="s">
        <v>1901</v>
      </c>
      <c r="F205" s="298" t="s">
        <v>1641</v>
      </c>
      <c r="G205" s="298" t="s">
        <v>746</v>
      </c>
      <c r="H205" s="298" t="s">
        <v>1640</v>
      </c>
      <c r="I205" s="298" t="s">
        <v>746</v>
      </c>
      <c r="J205" s="298">
        <v>204</v>
      </c>
    </row>
    <row r="206" spans="1:10" x14ac:dyDescent="0.3">
      <c r="B206" s="298" t="s">
        <v>1906</v>
      </c>
      <c r="C206" s="298" t="s">
        <v>1907</v>
      </c>
      <c r="D206" s="298" t="s">
        <v>1900</v>
      </c>
      <c r="E206" s="298" t="s">
        <v>1901</v>
      </c>
      <c r="F206" s="298" t="s">
        <v>1641</v>
      </c>
      <c r="G206" s="298" t="s">
        <v>746</v>
      </c>
      <c r="H206" s="298" t="s">
        <v>1640</v>
      </c>
      <c r="I206" s="298" t="s">
        <v>746</v>
      </c>
      <c r="J206" s="298">
        <v>205</v>
      </c>
    </row>
    <row r="207" spans="1:10" x14ac:dyDescent="0.3">
      <c r="B207" s="298" t="s">
        <v>1908</v>
      </c>
      <c r="C207" s="298" t="s">
        <v>1909</v>
      </c>
      <c r="D207" s="298" t="s">
        <v>1900</v>
      </c>
      <c r="E207" s="298" t="s">
        <v>1901</v>
      </c>
      <c r="F207" s="298" t="s">
        <v>1641</v>
      </c>
      <c r="G207" s="298" t="s">
        <v>746</v>
      </c>
      <c r="H207" s="298" t="s">
        <v>1640</v>
      </c>
      <c r="I207" s="298" t="s">
        <v>746</v>
      </c>
      <c r="J207" s="298">
        <v>206</v>
      </c>
    </row>
    <row r="208" spans="1:10" x14ac:dyDescent="0.3">
      <c r="B208" s="298" t="s">
        <v>1910</v>
      </c>
      <c r="C208" s="298" t="s">
        <v>1911</v>
      </c>
      <c r="D208" s="298" t="s">
        <v>1900</v>
      </c>
      <c r="E208" s="298" t="s">
        <v>1901</v>
      </c>
      <c r="F208" s="298" t="s">
        <v>1641</v>
      </c>
      <c r="G208" s="298" t="s">
        <v>746</v>
      </c>
      <c r="H208" s="298" t="s">
        <v>1640</v>
      </c>
      <c r="I208" s="298" t="s">
        <v>746</v>
      </c>
      <c r="J208" s="298">
        <v>207</v>
      </c>
    </row>
    <row r="209" spans="1:10" x14ac:dyDescent="0.3">
      <c r="B209" s="298" t="s">
        <v>1912</v>
      </c>
      <c r="C209" s="298" t="s">
        <v>1913</v>
      </c>
      <c r="D209" s="298" t="s">
        <v>1900</v>
      </c>
      <c r="E209" s="298" t="s">
        <v>1901</v>
      </c>
      <c r="F209" s="298" t="s">
        <v>1641</v>
      </c>
      <c r="G209" s="298" t="s">
        <v>746</v>
      </c>
      <c r="H209" s="298" t="s">
        <v>1640</v>
      </c>
      <c r="I209" s="298" t="s">
        <v>746</v>
      </c>
      <c r="J209" s="298">
        <v>208</v>
      </c>
    </row>
    <row r="210" spans="1:10" x14ac:dyDescent="0.3">
      <c r="B210" s="298" t="s">
        <v>1914</v>
      </c>
      <c r="C210" s="298" t="s">
        <v>1915</v>
      </c>
      <c r="D210" s="298" t="s">
        <v>1916</v>
      </c>
      <c r="E210" s="298" t="s">
        <v>1917</v>
      </c>
      <c r="F210" s="298" t="s">
        <v>1641</v>
      </c>
      <c r="G210" s="298" t="s">
        <v>746</v>
      </c>
      <c r="H210" s="298" t="s">
        <v>1640</v>
      </c>
      <c r="I210" s="298" t="s">
        <v>746</v>
      </c>
      <c r="J210" s="298">
        <v>209</v>
      </c>
    </row>
    <row r="211" spans="1:10" x14ac:dyDescent="0.3">
      <c r="B211" s="298" t="s">
        <v>1918</v>
      </c>
      <c r="C211" s="298" t="s">
        <v>1919</v>
      </c>
      <c r="D211" s="298" t="s">
        <v>1916</v>
      </c>
      <c r="E211" s="298" t="s">
        <v>1917</v>
      </c>
      <c r="F211" s="298" t="s">
        <v>1641</v>
      </c>
      <c r="G211" s="298" t="s">
        <v>746</v>
      </c>
      <c r="H211" s="298" t="s">
        <v>1640</v>
      </c>
      <c r="I211" s="298" t="s">
        <v>746</v>
      </c>
      <c r="J211" s="298">
        <v>210</v>
      </c>
    </row>
    <row r="212" spans="1:10" x14ac:dyDescent="0.3">
      <c r="B212" s="298" t="s">
        <v>1920</v>
      </c>
      <c r="C212" s="298" t="s">
        <v>1921</v>
      </c>
      <c r="D212" s="298" t="s">
        <v>1916</v>
      </c>
      <c r="E212" s="298" t="s">
        <v>1917</v>
      </c>
      <c r="F212" s="298" t="s">
        <v>1641</v>
      </c>
      <c r="G212" s="298" t="s">
        <v>746</v>
      </c>
      <c r="H212" s="298" t="s">
        <v>1640</v>
      </c>
      <c r="I212" s="298" t="s">
        <v>746</v>
      </c>
      <c r="J212" s="298">
        <v>211</v>
      </c>
    </row>
    <row r="213" spans="1:10" x14ac:dyDescent="0.3">
      <c r="A213" s="298" t="s">
        <v>355</v>
      </c>
      <c r="B213" s="298" t="s">
        <v>1922</v>
      </c>
      <c r="C213" s="298" t="s">
        <v>356</v>
      </c>
      <c r="D213" s="298" t="s">
        <v>1435</v>
      </c>
      <c r="E213" s="298" t="s">
        <v>801</v>
      </c>
      <c r="F213" s="298" t="s">
        <v>1430</v>
      </c>
      <c r="G213" s="298" t="s">
        <v>1431</v>
      </c>
      <c r="H213" s="298" t="s">
        <v>1429</v>
      </c>
      <c r="I213" s="298" t="s">
        <v>65</v>
      </c>
      <c r="J213" s="298">
        <v>212</v>
      </c>
    </row>
    <row r="214" spans="1:10" x14ac:dyDescent="0.3">
      <c r="A214" s="298" t="s">
        <v>628</v>
      </c>
      <c r="B214" s="298" t="s">
        <v>1923</v>
      </c>
      <c r="C214" s="298" t="s">
        <v>629</v>
      </c>
      <c r="D214" s="298" t="s">
        <v>1561</v>
      </c>
      <c r="E214" s="298" t="s">
        <v>803</v>
      </c>
      <c r="F214" s="298" t="s">
        <v>1555</v>
      </c>
      <c r="G214" s="298" t="s">
        <v>1556</v>
      </c>
      <c r="H214" s="298" t="s">
        <v>1545</v>
      </c>
      <c r="I214" s="298" t="s">
        <v>1741</v>
      </c>
      <c r="J214" s="298">
        <v>213</v>
      </c>
    </row>
    <row r="215" spans="1:10" x14ac:dyDescent="0.3">
      <c r="A215" s="298" t="s">
        <v>418</v>
      </c>
      <c r="B215" s="298" t="s">
        <v>1924</v>
      </c>
      <c r="C215" s="298" t="s">
        <v>419</v>
      </c>
      <c r="D215" s="298" t="s">
        <v>1435</v>
      </c>
      <c r="E215" s="298" t="s">
        <v>801</v>
      </c>
      <c r="F215" s="298" t="s">
        <v>1430</v>
      </c>
      <c r="G215" s="298" t="s">
        <v>1431</v>
      </c>
      <c r="H215" s="298" t="s">
        <v>1429</v>
      </c>
      <c r="I215" s="298" t="s">
        <v>65</v>
      </c>
      <c r="J215" s="298">
        <v>214</v>
      </c>
    </row>
    <row r="216" spans="1:10" x14ac:dyDescent="0.3">
      <c r="A216" s="298" t="s">
        <v>697</v>
      </c>
      <c r="B216" s="298" t="s">
        <v>1925</v>
      </c>
      <c r="C216" s="298" t="s">
        <v>698</v>
      </c>
      <c r="D216" s="298" t="s">
        <v>1561</v>
      </c>
      <c r="E216" s="298" t="s">
        <v>803</v>
      </c>
      <c r="F216" s="298" t="s">
        <v>1555</v>
      </c>
      <c r="G216" s="298" t="s">
        <v>1556</v>
      </c>
      <c r="H216" s="298" t="s">
        <v>1545</v>
      </c>
      <c r="I216" s="298" t="s">
        <v>1741</v>
      </c>
      <c r="J216" s="298">
        <v>215</v>
      </c>
    </row>
    <row r="217" spans="1:10" x14ac:dyDescent="0.3">
      <c r="A217" s="298" t="s">
        <v>299</v>
      </c>
      <c r="B217" s="298" t="s">
        <v>1926</v>
      </c>
      <c r="C217" s="298" t="s">
        <v>300</v>
      </c>
      <c r="D217" s="298" t="s">
        <v>1529</v>
      </c>
      <c r="E217" s="298" t="s">
        <v>1530</v>
      </c>
      <c r="F217" s="298" t="s">
        <v>1524</v>
      </c>
      <c r="G217" s="298" t="s">
        <v>1525</v>
      </c>
      <c r="H217" s="298" t="s">
        <v>1502</v>
      </c>
      <c r="I217" s="298" t="s">
        <v>1664</v>
      </c>
      <c r="J217" s="298">
        <v>216</v>
      </c>
    </row>
    <row r="218" spans="1:10" x14ac:dyDescent="0.3">
      <c r="A218" s="298" t="s">
        <v>325</v>
      </c>
      <c r="B218" s="298" t="s">
        <v>1927</v>
      </c>
      <c r="C218" s="298" t="s">
        <v>326</v>
      </c>
      <c r="D218" s="298" t="s">
        <v>1498</v>
      </c>
      <c r="E218" s="298" t="s">
        <v>1499</v>
      </c>
      <c r="F218" s="298" t="s">
        <v>1493</v>
      </c>
      <c r="G218" s="298" t="s">
        <v>1494</v>
      </c>
      <c r="H218" s="298" t="s">
        <v>1459</v>
      </c>
      <c r="I218" s="298" t="s">
        <v>72</v>
      </c>
      <c r="J218" s="298">
        <v>217</v>
      </c>
    </row>
    <row r="219" spans="1:10" x14ac:dyDescent="0.3">
      <c r="A219" s="298" t="s">
        <v>214</v>
      </c>
      <c r="B219" s="298" t="s">
        <v>1928</v>
      </c>
      <c r="C219" s="298" t="s">
        <v>215</v>
      </c>
      <c r="D219" s="298" t="s">
        <v>1563</v>
      </c>
      <c r="E219" s="298" t="s">
        <v>1292</v>
      </c>
      <c r="F219" s="298" t="s">
        <v>1562</v>
      </c>
      <c r="G219" s="298" t="s">
        <v>1292</v>
      </c>
      <c r="H219" s="298" t="s">
        <v>1545</v>
      </c>
      <c r="I219" s="298" t="s">
        <v>1741</v>
      </c>
      <c r="J219" s="298">
        <v>218</v>
      </c>
    </row>
    <row r="220" spans="1:10" x14ac:dyDescent="0.3">
      <c r="A220" s="298" t="s">
        <v>592</v>
      </c>
      <c r="B220" s="298" t="s">
        <v>1929</v>
      </c>
      <c r="C220" s="298" t="s">
        <v>593</v>
      </c>
      <c r="D220" s="298" t="s">
        <v>1435</v>
      </c>
      <c r="E220" s="298" t="s">
        <v>801</v>
      </c>
      <c r="F220" s="298" t="s">
        <v>1430</v>
      </c>
      <c r="G220" s="298" t="s">
        <v>1431</v>
      </c>
      <c r="H220" s="298" t="s">
        <v>1429</v>
      </c>
      <c r="I220" s="298" t="s">
        <v>65</v>
      </c>
      <c r="J220" s="298">
        <v>219</v>
      </c>
    </row>
    <row r="221" spans="1:10" x14ac:dyDescent="0.3">
      <c r="A221" s="298" t="s">
        <v>343</v>
      </c>
      <c r="B221" s="298" t="s">
        <v>1930</v>
      </c>
      <c r="C221" s="298" t="s">
        <v>344</v>
      </c>
      <c r="D221" s="298" t="s">
        <v>1498</v>
      </c>
      <c r="E221" s="298" t="s">
        <v>1499</v>
      </c>
      <c r="F221" s="298" t="s">
        <v>1493</v>
      </c>
      <c r="G221" s="298" t="s">
        <v>1494</v>
      </c>
      <c r="H221" s="298" t="s">
        <v>1459</v>
      </c>
      <c r="I221" s="298" t="s">
        <v>72</v>
      </c>
      <c r="J221" s="298">
        <v>220</v>
      </c>
    </row>
    <row r="222" spans="1:10" x14ac:dyDescent="0.3">
      <c r="A222" s="298" t="s">
        <v>359</v>
      </c>
      <c r="B222" s="298" t="s">
        <v>1931</v>
      </c>
      <c r="C222" s="298" t="s">
        <v>360</v>
      </c>
      <c r="D222" s="298" t="s">
        <v>1563</v>
      </c>
      <c r="E222" s="298" t="s">
        <v>1292</v>
      </c>
      <c r="F222" s="298" t="s">
        <v>1562</v>
      </c>
      <c r="G222" s="298" t="s">
        <v>1292</v>
      </c>
      <c r="H222" s="298" t="s">
        <v>1545</v>
      </c>
      <c r="I222" s="298" t="s">
        <v>1741</v>
      </c>
      <c r="J222" s="298">
        <v>221</v>
      </c>
    </row>
    <row r="223" spans="1:10" x14ac:dyDescent="0.3">
      <c r="A223" s="298" t="s">
        <v>238</v>
      </c>
      <c r="B223" s="298" t="s">
        <v>1932</v>
      </c>
      <c r="C223" s="298" t="s">
        <v>239</v>
      </c>
      <c r="D223" s="298" t="s">
        <v>1374</v>
      </c>
      <c r="E223" s="298" t="s">
        <v>1375</v>
      </c>
      <c r="F223" s="298" t="s">
        <v>1373</v>
      </c>
      <c r="G223" s="298" t="s">
        <v>777</v>
      </c>
      <c r="H223" s="298" t="s">
        <v>1362</v>
      </c>
      <c r="I223" s="298" t="s">
        <v>1084</v>
      </c>
      <c r="J223" s="298">
        <v>222</v>
      </c>
    </row>
    <row r="224" spans="1:10" x14ac:dyDescent="0.3">
      <c r="A224" s="298" t="s">
        <v>349</v>
      </c>
      <c r="B224" s="298" t="s">
        <v>1933</v>
      </c>
      <c r="C224" s="298" t="s">
        <v>350</v>
      </c>
      <c r="D224" s="298" t="s">
        <v>1500</v>
      </c>
      <c r="E224" s="298" t="s">
        <v>1501</v>
      </c>
      <c r="F224" s="298" t="s">
        <v>1493</v>
      </c>
      <c r="G224" s="298" t="s">
        <v>1494</v>
      </c>
      <c r="H224" s="298" t="s">
        <v>1459</v>
      </c>
      <c r="I224" s="298" t="s">
        <v>72</v>
      </c>
      <c r="J224" s="298">
        <v>223</v>
      </c>
    </row>
    <row r="225" spans="1:10" x14ac:dyDescent="0.3">
      <c r="A225" s="298" t="s">
        <v>742</v>
      </c>
      <c r="B225" s="298" t="s">
        <v>1934</v>
      </c>
      <c r="C225" s="298" t="s">
        <v>743</v>
      </c>
      <c r="D225" s="298" t="s">
        <v>1435</v>
      </c>
      <c r="E225" s="298" t="s">
        <v>801</v>
      </c>
      <c r="F225" s="298" t="s">
        <v>1430</v>
      </c>
      <c r="G225" s="298" t="s">
        <v>1431</v>
      </c>
      <c r="H225" s="298" t="s">
        <v>1429</v>
      </c>
      <c r="I225" s="298" t="s">
        <v>65</v>
      </c>
      <c r="J225" s="298">
        <v>224</v>
      </c>
    </row>
    <row r="226" spans="1:10" x14ac:dyDescent="0.3">
      <c r="A226" s="298" t="s">
        <v>482</v>
      </c>
      <c r="B226" s="298" t="s">
        <v>1935</v>
      </c>
      <c r="C226" s="298" t="s">
        <v>483</v>
      </c>
      <c r="D226" s="298" t="s">
        <v>1565</v>
      </c>
      <c r="E226" s="298" t="s">
        <v>483</v>
      </c>
      <c r="F226" s="298" t="s">
        <v>1564</v>
      </c>
      <c r="G226" s="298" t="s">
        <v>789</v>
      </c>
      <c r="H226" s="298" t="s">
        <v>1545</v>
      </c>
      <c r="I226" s="298" t="s">
        <v>1741</v>
      </c>
      <c r="J226" s="298">
        <v>225</v>
      </c>
    </row>
    <row r="227" spans="1:10" x14ac:dyDescent="0.3">
      <c r="A227" s="298" t="s">
        <v>516</v>
      </c>
      <c r="B227" s="298" t="s">
        <v>1936</v>
      </c>
      <c r="C227" s="298" t="s">
        <v>517</v>
      </c>
      <c r="D227" s="298" t="s">
        <v>1374</v>
      </c>
      <c r="E227" s="298" t="s">
        <v>1375</v>
      </c>
      <c r="F227" s="298" t="s">
        <v>1373</v>
      </c>
      <c r="G227" s="298" t="s">
        <v>777</v>
      </c>
      <c r="H227" s="298" t="s">
        <v>1362</v>
      </c>
      <c r="I227" s="298" t="s">
        <v>1084</v>
      </c>
      <c r="J227" s="298">
        <v>226</v>
      </c>
    </row>
    <row r="228" spans="1:10" x14ac:dyDescent="0.3">
      <c r="A228" s="298" t="s">
        <v>504</v>
      </c>
      <c r="B228" s="298" t="s">
        <v>1937</v>
      </c>
      <c r="C228" s="298" t="s">
        <v>505</v>
      </c>
      <c r="D228" s="298" t="s">
        <v>1500</v>
      </c>
      <c r="E228" s="298" t="s">
        <v>1501</v>
      </c>
      <c r="F228" s="298" t="s">
        <v>1493</v>
      </c>
      <c r="G228" s="298" t="s">
        <v>1494</v>
      </c>
      <c r="H228" s="298" t="s">
        <v>1459</v>
      </c>
      <c r="I228" s="298" t="s">
        <v>72</v>
      </c>
      <c r="J228" s="298">
        <v>227</v>
      </c>
    </row>
    <row r="229" spans="1:10" x14ac:dyDescent="0.3">
      <c r="A229" s="298" t="s">
        <v>676</v>
      </c>
      <c r="B229" s="298" t="s">
        <v>1938</v>
      </c>
      <c r="C229" s="298" t="s">
        <v>744</v>
      </c>
      <c r="D229" s="298" t="s">
        <v>1435</v>
      </c>
      <c r="E229" s="298" t="s">
        <v>801</v>
      </c>
      <c r="F229" s="298" t="s">
        <v>1430</v>
      </c>
      <c r="G229" s="298" t="s">
        <v>1431</v>
      </c>
      <c r="H229" s="298" t="s">
        <v>1429</v>
      </c>
      <c r="I229" s="298" t="s">
        <v>65</v>
      </c>
      <c r="J229" s="298">
        <v>228</v>
      </c>
    </row>
    <row r="230" spans="1:10" x14ac:dyDescent="0.3">
      <c r="A230" s="298" t="s">
        <v>648</v>
      </c>
      <c r="B230" s="298" t="s">
        <v>1939</v>
      </c>
      <c r="C230" s="298" t="s">
        <v>649</v>
      </c>
      <c r="D230" s="298" t="s">
        <v>1566</v>
      </c>
      <c r="E230" s="298" t="s">
        <v>649</v>
      </c>
      <c r="F230" s="298" t="s">
        <v>1564</v>
      </c>
      <c r="G230" s="298" t="s">
        <v>789</v>
      </c>
      <c r="H230" s="298" t="s">
        <v>1545</v>
      </c>
      <c r="I230" s="298" t="s">
        <v>1741</v>
      </c>
      <c r="J230" s="298">
        <v>229</v>
      </c>
    </row>
    <row r="231" spans="1:10" x14ac:dyDescent="0.3">
      <c r="A231" s="298" t="s">
        <v>544</v>
      </c>
      <c r="B231" s="298" t="s">
        <v>1940</v>
      </c>
      <c r="C231" s="298" t="s">
        <v>545</v>
      </c>
      <c r="D231" s="298" t="s">
        <v>1376</v>
      </c>
      <c r="E231" s="298" t="s">
        <v>545</v>
      </c>
      <c r="F231" s="298" t="s">
        <v>1373</v>
      </c>
      <c r="G231" s="298" t="s">
        <v>777</v>
      </c>
      <c r="H231" s="298" t="s">
        <v>1362</v>
      </c>
      <c r="I231" s="298" t="s">
        <v>1084</v>
      </c>
      <c r="J231" s="298">
        <v>230</v>
      </c>
    </row>
    <row r="232" spans="1:10" x14ac:dyDescent="0.3">
      <c r="A232" s="298" t="s">
        <v>134</v>
      </c>
      <c r="B232" s="298" t="s">
        <v>1941</v>
      </c>
      <c r="C232" s="298" t="s">
        <v>135</v>
      </c>
      <c r="D232" s="298" t="s">
        <v>1505</v>
      </c>
      <c r="E232" s="298" t="s">
        <v>1506</v>
      </c>
      <c r="F232" s="298" t="s">
        <v>1503</v>
      </c>
      <c r="G232" s="298" t="s">
        <v>1504</v>
      </c>
      <c r="H232" s="298" t="s">
        <v>1502</v>
      </c>
      <c r="I232" s="298" t="s">
        <v>1664</v>
      </c>
      <c r="J232" s="298">
        <v>231</v>
      </c>
    </row>
    <row r="233" spans="1:10" x14ac:dyDescent="0.3">
      <c r="A233" s="298" t="s">
        <v>150</v>
      </c>
      <c r="B233" s="298" t="s">
        <v>1942</v>
      </c>
      <c r="C233" s="298" t="s">
        <v>151</v>
      </c>
      <c r="D233" s="298" t="s">
        <v>1436</v>
      </c>
      <c r="E233" s="298" t="s">
        <v>1437</v>
      </c>
      <c r="F233" s="298" t="s">
        <v>1430</v>
      </c>
      <c r="G233" s="298" t="s">
        <v>1431</v>
      </c>
      <c r="H233" s="298" t="s">
        <v>1429</v>
      </c>
      <c r="I233" s="298" t="s">
        <v>65</v>
      </c>
      <c r="J233" s="298">
        <v>232</v>
      </c>
    </row>
    <row r="234" spans="1:10" x14ac:dyDescent="0.3">
      <c r="A234" s="298" t="s">
        <v>250</v>
      </c>
      <c r="B234" s="298" t="s">
        <v>1943</v>
      </c>
      <c r="C234" s="298" t="s">
        <v>251</v>
      </c>
      <c r="D234" s="298" t="s">
        <v>1567</v>
      </c>
      <c r="E234" s="298" t="s">
        <v>1568</v>
      </c>
      <c r="F234" s="298" t="s">
        <v>1564</v>
      </c>
      <c r="G234" s="298" t="s">
        <v>789</v>
      </c>
      <c r="H234" s="298" t="s">
        <v>1545</v>
      </c>
      <c r="I234" s="298" t="s">
        <v>1741</v>
      </c>
      <c r="J234" s="298">
        <v>233</v>
      </c>
    </row>
    <row r="235" spans="1:10" x14ac:dyDescent="0.3">
      <c r="A235" s="298" t="s">
        <v>136</v>
      </c>
      <c r="B235" s="298" t="s">
        <v>1944</v>
      </c>
      <c r="C235" s="298" t="s">
        <v>137</v>
      </c>
      <c r="D235" s="298" t="s">
        <v>1378</v>
      </c>
      <c r="E235" s="298" t="s">
        <v>137</v>
      </c>
      <c r="F235" s="298" t="s">
        <v>1377</v>
      </c>
      <c r="G235" s="298" t="s">
        <v>780</v>
      </c>
      <c r="H235" s="298" t="s">
        <v>1362</v>
      </c>
      <c r="I235" s="298" t="s">
        <v>1084</v>
      </c>
      <c r="J235" s="298">
        <v>234</v>
      </c>
    </row>
    <row r="236" spans="1:10" x14ac:dyDescent="0.3">
      <c r="A236" s="298" t="s">
        <v>685</v>
      </c>
      <c r="B236" s="298" t="s">
        <v>1945</v>
      </c>
      <c r="C236" s="298" t="s">
        <v>686</v>
      </c>
      <c r="D236" s="298" t="s">
        <v>1505</v>
      </c>
      <c r="E236" s="298" t="s">
        <v>1506</v>
      </c>
      <c r="F236" s="298" t="s">
        <v>1503</v>
      </c>
      <c r="G236" s="298" t="s">
        <v>1504</v>
      </c>
      <c r="H236" s="298" t="s">
        <v>1502</v>
      </c>
      <c r="I236" s="298" t="s">
        <v>1664</v>
      </c>
      <c r="J236" s="298">
        <v>235</v>
      </c>
    </row>
    <row r="237" spans="1:10" x14ac:dyDescent="0.3">
      <c r="A237" s="298" t="s">
        <v>303</v>
      </c>
      <c r="B237" s="298" t="s">
        <v>1946</v>
      </c>
      <c r="C237" s="298" t="s">
        <v>304</v>
      </c>
      <c r="D237" s="298" t="s">
        <v>1436</v>
      </c>
      <c r="E237" s="298" t="s">
        <v>1437</v>
      </c>
      <c r="F237" s="298" t="s">
        <v>1430</v>
      </c>
      <c r="G237" s="298" t="s">
        <v>1431</v>
      </c>
      <c r="H237" s="298" t="s">
        <v>1429</v>
      </c>
      <c r="I237" s="298" t="s">
        <v>65</v>
      </c>
      <c r="J237" s="298">
        <v>236</v>
      </c>
    </row>
    <row r="238" spans="1:10" x14ac:dyDescent="0.3">
      <c r="A238" s="298" t="s">
        <v>282</v>
      </c>
      <c r="B238" s="298" t="s">
        <v>1947</v>
      </c>
      <c r="C238" s="298" t="s">
        <v>283</v>
      </c>
      <c r="D238" s="298" t="s">
        <v>1567</v>
      </c>
      <c r="E238" s="298" t="s">
        <v>1568</v>
      </c>
      <c r="F238" s="298" t="s">
        <v>1564</v>
      </c>
      <c r="G238" s="298" t="s">
        <v>789</v>
      </c>
      <c r="H238" s="298" t="s">
        <v>1545</v>
      </c>
      <c r="I238" s="298" t="s">
        <v>1741</v>
      </c>
      <c r="J238" s="298">
        <v>237</v>
      </c>
    </row>
    <row r="239" spans="1:10" x14ac:dyDescent="0.3">
      <c r="A239" s="298" t="s">
        <v>381</v>
      </c>
      <c r="B239" s="298" t="s">
        <v>1948</v>
      </c>
      <c r="C239" s="298" t="s">
        <v>382</v>
      </c>
      <c r="D239" s="298" t="s">
        <v>1379</v>
      </c>
      <c r="E239" s="298" t="s">
        <v>382</v>
      </c>
      <c r="F239" s="298" t="s">
        <v>1377</v>
      </c>
      <c r="G239" s="298" t="s">
        <v>780</v>
      </c>
      <c r="H239" s="298" t="s">
        <v>1362</v>
      </c>
      <c r="I239" s="298" t="s">
        <v>1084</v>
      </c>
      <c r="J239" s="298">
        <v>238</v>
      </c>
    </row>
    <row r="240" spans="1:10" x14ac:dyDescent="0.3">
      <c r="A240" s="298" t="s">
        <v>492</v>
      </c>
      <c r="B240" s="298" t="s">
        <v>1949</v>
      </c>
      <c r="C240" s="298" t="s">
        <v>493</v>
      </c>
      <c r="D240" s="298" t="s">
        <v>1505</v>
      </c>
      <c r="E240" s="298" t="s">
        <v>1506</v>
      </c>
      <c r="F240" s="298" t="s">
        <v>1503</v>
      </c>
      <c r="G240" s="298" t="s">
        <v>1504</v>
      </c>
      <c r="H240" s="298" t="s">
        <v>1502</v>
      </c>
      <c r="I240" s="298" t="s">
        <v>1664</v>
      </c>
      <c r="J240" s="298">
        <v>239</v>
      </c>
    </row>
    <row r="241" spans="1:10" x14ac:dyDescent="0.3">
      <c r="A241" s="298" t="s">
        <v>466</v>
      </c>
      <c r="B241" s="298" t="s">
        <v>1950</v>
      </c>
      <c r="C241" s="298" t="s">
        <v>467</v>
      </c>
      <c r="D241" s="298" t="s">
        <v>1436</v>
      </c>
      <c r="E241" s="298" t="s">
        <v>1437</v>
      </c>
      <c r="F241" s="298" t="s">
        <v>1430</v>
      </c>
      <c r="G241" s="298" t="s">
        <v>1431</v>
      </c>
      <c r="H241" s="298" t="s">
        <v>1429</v>
      </c>
      <c r="I241" s="298" t="s">
        <v>65</v>
      </c>
      <c r="J241" s="298">
        <v>240</v>
      </c>
    </row>
    <row r="242" spans="1:10" x14ac:dyDescent="0.3">
      <c r="A242" s="298" t="s">
        <v>416</v>
      </c>
      <c r="B242" s="298" t="s">
        <v>1951</v>
      </c>
      <c r="C242" s="298" t="s">
        <v>417</v>
      </c>
      <c r="D242" s="298" t="s">
        <v>1567</v>
      </c>
      <c r="E242" s="298" t="s">
        <v>1568</v>
      </c>
      <c r="F242" s="298" t="s">
        <v>1564</v>
      </c>
      <c r="G242" s="298" t="s">
        <v>789</v>
      </c>
      <c r="H242" s="298" t="s">
        <v>1545</v>
      </c>
      <c r="I242" s="298" t="s">
        <v>1741</v>
      </c>
      <c r="J242" s="298">
        <v>241</v>
      </c>
    </row>
    <row r="243" spans="1:10" x14ac:dyDescent="0.3">
      <c r="A243" s="298" t="s">
        <v>438</v>
      </c>
      <c r="B243" s="298" t="s">
        <v>1952</v>
      </c>
      <c r="C243" s="298" t="s">
        <v>439</v>
      </c>
      <c r="D243" s="298" t="s">
        <v>1567</v>
      </c>
      <c r="E243" s="298" t="s">
        <v>1568</v>
      </c>
      <c r="F243" s="298" t="s">
        <v>1564</v>
      </c>
      <c r="G243" s="298" t="s">
        <v>789</v>
      </c>
      <c r="H243" s="298" t="s">
        <v>1545</v>
      </c>
      <c r="I243" s="298" t="s">
        <v>1741</v>
      </c>
      <c r="J243" s="298">
        <v>242</v>
      </c>
    </row>
    <row r="244" spans="1:10" x14ac:dyDescent="0.3">
      <c r="A244" s="298" t="s">
        <v>560</v>
      </c>
      <c r="B244" s="298" t="s">
        <v>1953</v>
      </c>
      <c r="C244" s="298" t="s">
        <v>561</v>
      </c>
      <c r="D244" s="298" t="s">
        <v>1567</v>
      </c>
      <c r="E244" s="298" t="s">
        <v>1568</v>
      </c>
      <c r="F244" s="298" t="s">
        <v>1564</v>
      </c>
      <c r="G244" s="298" t="s">
        <v>789</v>
      </c>
      <c r="H244" s="298" t="s">
        <v>1545</v>
      </c>
      <c r="I244" s="298" t="s">
        <v>1741</v>
      </c>
      <c r="J244" s="298">
        <v>243</v>
      </c>
    </row>
    <row r="245" spans="1:10" x14ac:dyDescent="0.3">
      <c r="A245" s="298" t="s">
        <v>630</v>
      </c>
      <c r="B245" s="298" t="s">
        <v>1954</v>
      </c>
      <c r="C245" s="298" t="s">
        <v>631</v>
      </c>
      <c r="D245" s="298" t="s">
        <v>1567</v>
      </c>
      <c r="E245" s="298" t="s">
        <v>1568</v>
      </c>
      <c r="F245" s="298" t="s">
        <v>1564</v>
      </c>
      <c r="G245" s="298" t="s">
        <v>789</v>
      </c>
      <c r="H245" s="298" t="s">
        <v>1545</v>
      </c>
      <c r="I245" s="298" t="s">
        <v>1741</v>
      </c>
      <c r="J245" s="298">
        <v>244</v>
      </c>
    </row>
    <row r="246" spans="1:10" x14ac:dyDescent="0.3">
      <c r="A246" s="298" t="s">
        <v>650</v>
      </c>
      <c r="B246" s="298" t="s">
        <v>1955</v>
      </c>
      <c r="C246" s="298" t="s">
        <v>651</v>
      </c>
      <c r="D246" s="298" t="s">
        <v>1567</v>
      </c>
      <c r="E246" s="298" t="s">
        <v>1568</v>
      </c>
      <c r="F246" s="298" t="s">
        <v>1564</v>
      </c>
      <c r="G246" s="298" t="s">
        <v>789</v>
      </c>
      <c r="H246" s="298" t="s">
        <v>1545</v>
      </c>
      <c r="I246" s="298" t="s">
        <v>1741</v>
      </c>
      <c r="J246" s="298">
        <v>245</v>
      </c>
    </row>
    <row r="247" spans="1:10" x14ac:dyDescent="0.3">
      <c r="A247" s="298" t="s">
        <v>687</v>
      </c>
      <c r="B247" s="298" t="s">
        <v>1956</v>
      </c>
      <c r="C247" s="298" t="s">
        <v>688</v>
      </c>
      <c r="D247" s="298" t="s">
        <v>1567</v>
      </c>
      <c r="E247" s="298" t="s">
        <v>1568</v>
      </c>
      <c r="F247" s="298" t="s">
        <v>1564</v>
      </c>
      <c r="G247" s="298" t="s">
        <v>789</v>
      </c>
      <c r="H247" s="298" t="s">
        <v>1545</v>
      </c>
      <c r="I247" s="298" t="s">
        <v>1741</v>
      </c>
      <c r="J247" s="298">
        <v>246</v>
      </c>
    </row>
    <row r="248" spans="1:10" x14ac:dyDescent="0.3">
      <c r="A248" s="298" t="s">
        <v>1159</v>
      </c>
      <c r="B248" s="298" t="s">
        <v>1957</v>
      </c>
      <c r="C248" s="298" t="s">
        <v>814</v>
      </c>
      <c r="D248" s="298" t="s">
        <v>1572</v>
      </c>
      <c r="E248" s="298" t="s">
        <v>814</v>
      </c>
      <c r="F248" s="298" t="s">
        <v>1570</v>
      </c>
      <c r="G248" s="298" t="s">
        <v>1571</v>
      </c>
      <c r="H248" s="298" t="s">
        <v>1569</v>
      </c>
      <c r="I248" s="298" t="s">
        <v>745</v>
      </c>
      <c r="J248" s="298">
        <v>247</v>
      </c>
    </row>
    <row r="249" spans="1:10" x14ac:dyDescent="0.3">
      <c r="A249" s="298" t="s">
        <v>1168</v>
      </c>
      <c r="B249" s="298" t="s">
        <v>1958</v>
      </c>
      <c r="C249" s="298" t="s">
        <v>815</v>
      </c>
      <c r="D249" s="298" t="s">
        <v>1573</v>
      </c>
      <c r="E249" s="298" t="s">
        <v>815</v>
      </c>
      <c r="F249" s="298" t="s">
        <v>1570</v>
      </c>
      <c r="G249" s="298" t="s">
        <v>1571</v>
      </c>
      <c r="H249" s="298" t="s">
        <v>1569</v>
      </c>
      <c r="I249" s="298" t="s">
        <v>745</v>
      </c>
      <c r="J249" s="298">
        <v>248</v>
      </c>
    </row>
    <row r="250" spans="1:10" x14ac:dyDescent="0.3">
      <c r="A250" s="298" t="s">
        <v>1169</v>
      </c>
      <c r="B250" s="298" t="s">
        <v>1959</v>
      </c>
      <c r="C250" s="298" t="s">
        <v>816</v>
      </c>
      <c r="D250" s="298" t="s">
        <v>1574</v>
      </c>
      <c r="E250" s="298" t="s">
        <v>1575</v>
      </c>
      <c r="F250" s="298" t="s">
        <v>1570</v>
      </c>
      <c r="G250" s="298" t="s">
        <v>1571</v>
      </c>
      <c r="H250" s="298" t="s">
        <v>1569</v>
      </c>
      <c r="I250" s="298" t="s">
        <v>745</v>
      </c>
      <c r="J250" s="298">
        <v>249</v>
      </c>
    </row>
    <row r="251" spans="1:10" x14ac:dyDescent="0.3">
      <c r="A251" s="298" t="s">
        <v>1170</v>
      </c>
      <c r="B251" s="298" t="s">
        <v>1960</v>
      </c>
      <c r="C251" s="298" t="s">
        <v>817</v>
      </c>
      <c r="D251" s="298" t="s">
        <v>1574</v>
      </c>
      <c r="E251" s="298" t="s">
        <v>1575</v>
      </c>
      <c r="F251" s="298" t="s">
        <v>1570</v>
      </c>
      <c r="G251" s="298" t="s">
        <v>1571</v>
      </c>
      <c r="H251" s="298" t="s">
        <v>1569</v>
      </c>
      <c r="I251" s="298" t="s">
        <v>745</v>
      </c>
      <c r="J251" s="298">
        <v>250</v>
      </c>
    </row>
    <row r="252" spans="1:10" x14ac:dyDescent="0.3">
      <c r="A252" s="298" t="s">
        <v>1175</v>
      </c>
      <c r="B252" s="298" t="s">
        <v>1961</v>
      </c>
      <c r="C252" s="298" t="s">
        <v>820</v>
      </c>
      <c r="D252" s="298" t="s">
        <v>1576</v>
      </c>
      <c r="E252" s="298" t="s">
        <v>1577</v>
      </c>
      <c r="F252" s="298" t="s">
        <v>1570</v>
      </c>
      <c r="G252" s="298" t="s">
        <v>1571</v>
      </c>
      <c r="H252" s="298" t="s">
        <v>1569</v>
      </c>
      <c r="I252" s="298" t="s">
        <v>745</v>
      </c>
      <c r="J252" s="298">
        <v>251</v>
      </c>
    </row>
    <row r="253" spans="1:10" x14ac:dyDescent="0.3">
      <c r="A253" s="298" t="s">
        <v>1179</v>
      </c>
      <c r="B253" s="298" t="s">
        <v>1962</v>
      </c>
      <c r="C253" s="298" t="s">
        <v>821</v>
      </c>
      <c r="D253" s="298" t="s">
        <v>1576</v>
      </c>
      <c r="E253" s="298" t="s">
        <v>1577</v>
      </c>
      <c r="F253" s="298" t="s">
        <v>1570</v>
      </c>
      <c r="G253" s="298" t="s">
        <v>1571</v>
      </c>
      <c r="H253" s="298" t="s">
        <v>1569</v>
      </c>
      <c r="I253" s="298" t="s">
        <v>745</v>
      </c>
      <c r="J253" s="298">
        <v>252</v>
      </c>
    </row>
    <row r="254" spans="1:10" x14ac:dyDescent="0.3">
      <c r="A254" s="298" t="s">
        <v>1152</v>
      </c>
      <c r="B254" s="298" t="s">
        <v>1963</v>
      </c>
      <c r="C254" s="298" t="s">
        <v>822</v>
      </c>
      <c r="D254" s="298" t="s">
        <v>1576</v>
      </c>
      <c r="E254" s="298" t="s">
        <v>1577</v>
      </c>
      <c r="F254" s="298" t="s">
        <v>1570</v>
      </c>
      <c r="G254" s="298" t="s">
        <v>1571</v>
      </c>
      <c r="H254" s="298" t="s">
        <v>1569</v>
      </c>
      <c r="I254" s="298" t="s">
        <v>745</v>
      </c>
      <c r="J254" s="298">
        <v>253</v>
      </c>
    </row>
    <row r="255" spans="1:10" x14ac:dyDescent="0.3">
      <c r="A255" s="298" t="s">
        <v>1182</v>
      </c>
      <c r="B255" s="298" t="s">
        <v>1964</v>
      </c>
      <c r="C255" s="298" t="s">
        <v>828</v>
      </c>
      <c r="D255" s="298" t="s">
        <v>1578</v>
      </c>
      <c r="E255" s="298" t="s">
        <v>1579</v>
      </c>
      <c r="F255" s="298" t="s">
        <v>1570</v>
      </c>
      <c r="G255" s="298" t="s">
        <v>1571</v>
      </c>
      <c r="H255" s="298" t="s">
        <v>1569</v>
      </c>
      <c r="I255" s="298" t="s">
        <v>745</v>
      </c>
      <c r="J255" s="298">
        <v>254</v>
      </c>
    </row>
    <row r="256" spans="1:10" x14ac:dyDescent="0.3">
      <c r="A256" s="298" t="s">
        <v>1160</v>
      </c>
      <c r="B256" s="298" t="s">
        <v>1965</v>
      </c>
      <c r="C256" s="298" t="s">
        <v>813</v>
      </c>
      <c r="D256" s="298" t="s">
        <v>1578</v>
      </c>
      <c r="E256" s="298" t="s">
        <v>1579</v>
      </c>
      <c r="F256" s="298" t="s">
        <v>1570</v>
      </c>
      <c r="G256" s="298" t="s">
        <v>1571</v>
      </c>
      <c r="H256" s="298" t="s">
        <v>1569</v>
      </c>
      <c r="I256" s="298" t="s">
        <v>745</v>
      </c>
      <c r="J256" s="298">
        <v>255</v>
      </c>
    </row>
    <row r="257" spans="1:10" x14ac:dyDescent="0.3">
      <c r="A257" s="298" t="s">
        <v>1167</v>
      </c>
      <c r="B257" s="298" t="s">
        <v>1966</v>
      </c>
      <c r="C257" s="298" t="s">
        <v>829</v>
      </c>
      <c r="D257" s="298" t="s">
        <v>1580</v>
      </c>
      <c r="E257" s="298" t="s">
        <v>1581</v>
      </c>
      <c r="F257" s="298" t="s">
        <v>1570</v>
      </c>
      <c r="G257" s="298" t="s">
        <v>1571</v>
      </c>
      <c r="H257" s="298" t="s">
        <v>1569</v>
      </c>
      <c r="I257" s="298" t="s">
        <v>745</v>
      </c>
      <c r="J257" s="298">
        <v>256</v>
      </c>
    </row>
    <row r="258" spans="1:10" x14ac:dyDescent="0.3">
      <c r="A258" s="298" t="s">
        <v>1161</v>
      </c>
      <c r="B258" s="298" t="s">
        <v>1967</v>
      </c>
      <c r="C258" s="298" t="s">
        <v>830</v>
      </c>
      <c r="D258" s="298" t="s">
        <v>1580</v>
      </c>
      <c r="E258" s="298" t="s">
        <v>1581</v>
      </c>
      <c r="F258" s="298" t="s">
        <v>1570</v>
      </c>
      <c r="G258" s="298" t="s">
        <v>1571</v>
      </c>
      <c r="H258" s="298" t="s">
        <v>1569</v>
      </c>
      <c r="I258" s="298" t="s">
        <v>745</v>
      </c>
      <c r="J258" s="298">
        <v>257</v>
      </c>
    </row>
    <row r="259" spans="1:10" x14ac:dyDescent="0.3">
      <c r="A259" s="298" t="s">
        <v>1156</v>
      </c>
      <c r="B259" s="298" t="s">
        <v>1968</v>
      </c>
      <c r="C259" s="298" t="s">
        <v>831</v>
      </c>
      <c r="D259" s="298" t="s">
        <v>1580</v>
      </c>
      <c r="E259" s="298" t="s">
        <v>1581</v>
      </c>
      <c r="F259" s="298" t="s">
        <v>1570</v>
      </c>
      <c r="G259" s="298" t="s">
        <v>1571</v>
      </c>
      <c r="H259" s="298" t="s">
        <v>1569</v>
      </c>
      <c r="I259" s="298" t="s">
        <v>745</v>
      </c>
      <c r="J259" s="298">
        <v>258</v>
      </c>
    </row>
    <row r="260" spans="1:10" x14ac:dyDescent="0.3">
      <c r="A260" s="298" t="s">
        <v>1172</v>
      </c>
      <c r="B260" s="298" t="s">
        <v>1969</v>
      </c>
      <c r="C260" s="298" t="s">
        <v>824</v>
      </c>
      <c r="D260" s="298" t="s">
        <v>1582</v>
      </c>
      <c r="E260" s="298" t="s">
        <v>1583</v>
      </c>
      <c r="F260" s="298" t="s">
        <v>1570</v>
      </c>
      <c r="G260" s="298" t="s">
        <v>1571</v>
      </c>
      <c r="H260" s="298" t="s">
        <v>1569</v>
      </c>
      <c r="I260" s="298" t="s">
        <v>745</v>
      </c>
      <c r="J260" s="298">
        <v>259</v>
      </c>
    </row>
    <row r="261" spans="1:10" x14ac:dyDescent="0.3">
      <c r="A261" s="298" t="s">
        <v>1165</v>
      </c>
      <c r="B261" s="298" t="s">
        <v>1970</v>
      </c>
      <c r="C261" s="298" t="s">
        <v>825</v>
      </c>
      <c r="D261" s="298" t="s">
        <v>1582</v>
      </c>
      <c r="E261" s="298" t="s">
        <v>1583</v>
      </c>
      <c r="F261" s="298" t="s">
        <v>1570</v>
      </c>
      <c r="G261" s="298" t="s">
        <v>1571</v>
      </c>
      <c r="H261" s="298" t="s">
        <v>1569</v>
      </c>
      <c r="I261" s="298" t="s">
        <v>745</v>
      </c>
      <c r="J261" s="298">
        <v>260</v>
      </c>
    </row>
    <row r="262" spans="1:10" x14ac:dyDescent="0.3">
      <c r="A262" s="298" t="s">
        <v>1187</v>
      </c>
      <c r="B262" s="298" t="s">
        <v>1971</v>
      </c>
      <c r="C262" s="298" t="s">
        <v>823</v>
      </c>
      <c r="D262" s="298" t="s">
        <v>1584</v>
      </c>
      <c r="E262" s="298" t="s">
        <v>823</v>
      </c>
      <c r="F262" s="298" t="s">
        <v>1570</v>
      </c>
      <c r="G262" s="298" t="s">
        <v>1571</v>
      </c>
      <c r="H262" s="298" t="s">
        <v>1569</v>
      </c>
      <c r="I262" s="298" t="s">
        <v>745</v>
      </c>
      <c r="J262" s="298">
        <v>261</v>
      </c>
    </row>
    <row r="263" spans="1:10" x14ac:dyDescent="0.3">
      <c r="A263" s="298" t="s">
        <v>1171</v>
      </c>
      <c r="B263" s="298" t="s">
        <v>1972</v>
      </c>
      <c r="C263" s="298" t="s">
        <v>810</v>
      </c>
      <c r="D263" s="298" t="s">
        <v>1587</v>
      </c>
      <c r="E263" s="298" t="s">
        <v>1588</v>
      </c>
      <c r="F263" s="298" t="s">
        <v>1585</v>
      </c>
      <c r="G263" s="298" t="s">
        <v>1586</v>
      </c>
      <c r="H263" s="298" t="s">
        <v>1569</v>
      </c>
      <c r="I263" s="298" t="s">
        <v>745</v>
      </c>
      <c r="J263" s="298">
        <v>262</v>
      </c>
    </row>
    <row r="264" spans="1:10" x14ac:dyDescent="0.3">
      <c r="A264" s="298" t="s">
        <v>1173</v>
      </c>
      <c r="B264" s="298" t="s">
        <v>1973</v>
      </c>
      <c r="C264" s="298" t="s">
        <v>811</v>
      </c>
      <c r="D264" s="298" t="s">
        <v>1587</v>
      </c>
      <c r="E264" s="298" t="s">
        <v>1588</v>
      </c>
      <c r="F264" s="298" t="s">
        <v>1585</v>
      </c>
      <c r="G264" s="298" t="s">
        <v>1586</v>
      </c>
      <c r="H264" s="298" t="s">
        <v>1569</v>
      </c>
      <c r="I264" s="298" t="s">
        <v>745</v>
      </c>
      <c r="J264" s="298">
        <v>263</v>
      </c>
    </row>
    <row r="265" spans="1:10" x14ac:dyDescent="0.3">
      <c r="A265" s="298" t="s">
        <v>1157</v>
      </c>
      <c r="B265" s="298" t="s">
        <v>1974</v>
      </c>
      <c r="C265" s="298" t="s">
        <v>826</v>
      </c>
      <c r="D265" s="298" t="s">
        <v>1589</v>
      </c>
      <c r="E265" s="298" t="s">
        <v>1590</v>
      </c>
      <c r="F265" s="298" t="s">
        <v>1585</v>
      </c>
      <c r="G265" s="298" t="s">
        <v>1586</v>
      </c>
      <c r="H265" s="298" t="s">
        <v>1569</v>
      </c>
      <c r="I265" s="298" t="s">
        <v>745</v>
      </c>
      <c r="J265" s="298">
        <v>264</v>
      </c>
    </row>
    <row r="266" spans="1:10" x14ac:dyDescent="0.3">
      <c r="A266" s="298" t="s">
        <v>1174</v>
      </c>
      <c r="B266" s="298" t="s">
        <v>1975</v>
      </c>
      <c r="C266" s="298" t="s">
        <v>827</v>
      </c>
      <c r="D266" s="298" t="s">
        <v>1589</v>
      </c>
      <c r="E266" s="298" t="s">
        <v>1590</v>
      </c>
      <c r="F266" s="298" t="s">
        <v>1585</v>
      </c>
      <c r="G266" s="298" t="s">
        <v>1586</v>
      </c>
      <c r="H266" s="298" t="s">
        <v>1569</v>
      </c>
      <c r="I266" s="298" t="s">
        <v>745</v>
      </c>
      <c r="J266" s="298">
        <v>265</v>
      </c>
    </row>
    <row r="267" spans="1:10" x14ac:dyDescent="0.3">
      <c r="A267" s="298" t="s">
        <v>1183</v>
      </c>
      <c r="B267" s="298" t="s">
        <v>1976</v>
      </c>
      <c r="C267" s="298" t="s">
        <v>818</v>
      </c>
      <c r="D267" s="298" t="s">
        <v>1591</v>
      </c>
      <c r="E267" s="298" t="s">
        <v>1592</v>
      </c>
      <c r="F267" s="298" t="s">
        <v>1585</v>
      </c>
      <c r="G267" s="298" t="s">
        <v>1586</v>
      </c>
      <c r="H267" s="298" t="s">
        <v>1569</v>
      </c>
      <c r="I267" s="298" t="s">
        <v>745</v>
      </c>
      <c r="J267" s="298">
        <v>266</v>
      </c>
    </row>
    <row r="268" spans="1:10" x14ac:dyDescent="0.3">
      <c r="A268" s="298" t="s">
        <v>1189</v>
      </c>
      <c r="B268" s="298" t="s">
        <v>1977</v>
      </c>
      <c r="C268" s="298" t="s">
        <v>819</v>
      </c>
      <c r="D268" s="298" t="s">
        <v>1591</v>
      </c>
      <c r="E268" s="298" t="s">
        <v>1592</v>
      </c>
      <c r="F268" s="298" t="s">
        <v>1585</v>
      </c>
      <c r="G268" s="298" t="s">
        <v>1586</v>
      </c>
      <c r="H268" s="298" t="s">
        <v>1569</v>
      </c>
      <c r="I268" s="298" t="s">
        <v>745</v>
      </c>
      <c r="J268" s="298">
        <v>267</v>
      </c>
    </row>
    <row r="269" spans="1:10" x14ac:dyDescent="0.3">
      <c r="A269" s="298" t="s">
        <v>1180</v>
      </c>
      <c r="B269" s="298" t="s">
        <v>1978</v>
      </c>
      <c r="C269" s="298" t="s">
        <v>812</v>
      </c>
      <c r="D269" s="298" t="s">
        <v>1593</v>
      </c>
      <c r="E269" s="298" t="s">
        <v>812</v>
      </c>
      <c r="F269" s="298" t="s">
        <v>1585</v>
      </c>
      <c r="G269" s="298" t="s">
        <v>1586</v>
      </c>
      <c r="H269" s="298" t="s">
        <v>1569</v>
      </c>
      <c r="I269" s="298" t="s">
        <v>745</v>
      </c>
      <c r="J269" s="298">
        <v>268</v>
      </c>
    </row>
    <row r="270" spans="1:10" x14ac:dyDescent="0.3">
      <c r="A270" s="298" t="s">
        <v>1200</v>
      </c>
      <c r="B270" s="298" t="s">
        <v>1979</v>
      </c>
      <c r="C270" s="298" t="s">
        <v>759</v>
      </c>
      <c r="D270" s="298" t="s">
        <v>1980</v>
      </c>
      <c r="E270" s="298" t="s">
        <v>1613</v>
      </c>
      <c r="F270" s="298" t="s">
        <v>1771</v>
      </c>
      <c r="G270" s="298" t="s">
        <v>1611</v>
      </c>
      <c r="H270" s="298" t="s">
        <v>1594</v>
      </c>
      <c r="I270" s="298" t="s">
        <v>748</v>
      </c>
      <c r="J270" s="298">
        <v>269</v>
      </c>
    </row>
    <row r="271" spans="1:10" x14ac:dyDescent="0.3">
      <c r="A271" s="298" t="s">
        <v>1221</v>
      </c>
      <c r="B271" s="298" t="s">
        <v>1981</v>
      </c>
      <c r="C271" s="298" t="s">
        <v>1982</v>
      </c>
      <c r="D271" s="298" t="s">
        <v>1980</v>
      </c>
      <c r="E271" s="298" t="s">
        <v>1613</v>
      </c>
      <c r="F271" s="298" t="s">
        <v>1771</v>
      </c>
      <c r="G271" s="298" t="s">
        <v>1611</v>
      </c>
      <c r="H271" s="298" t="s">
        <v>1594</v>
      </c>
      <c r="I271" s="298" t="s">
        <v>748</v>
      </c>
      <c r="J271" s="298">
        <v>270</v>
      </c>
    </row>
    <row r="272" spans="1:10" x14ac:dyDescent="0.3">
      <c r="A272" s="298" t="s">
        <v>333</v>
      </c>
      <c r="B272" s="298" t="s">
        <v>1983</v>
      </c>
      <c r="C272" s="298" t="s">
        <v>334</v>
      </c>
      <c r="D272" s="298" t="s">
        <v>1529</v>
      </c>
      <c r="E272" s="298" t="s">
        <v>1530</v>
      </c>
      <c r="F272" s="298" t="s">
        <v>1524</v>
      </c>
      <c r="G272" s="298" t="s">
        <v>1525</v>
      </c>
      <c r="H272" s="298" t="s">
        <v>1502</v>
      </c>
      <c r="I272" s="298" t="s">
        <v>1664</v>
      </c>
      <c r="J272" s="298">
        <v>271</v>
      </c>
    </row>
    <row r="273" spans="1:10" x14ac:dyDescent="0.3">
      <c r="A273" s="298" t="s">
        <v>170</v>
      </c>
      <c r="B273" s="298" t="s">
        <v>1984</v>
      </c>
      <c r="C273" s="298" t="s">
        <v>171</v>
      </c>
      <c r="D273" s="298" t="s">
        <v>1380</v>
      </c>
      <c r="E273" s="298" t="s">
        <v>1381</v>
      </c>
      <c r="F273" s="298" t="s">
        <v>1377</v>
      </c>
      <c r="G273" s="298" t="s">
        <v>780</v>
      </c>
      <c r="H273" s="298" t="s">
        <v>1362</v>
      </c>
      <c r="I273" s="298" t="s">
        <v>1084</v>
      </c>
      <c r="J273" s="298">
        <v>272</v>
      </c>
    </row>
    <row r="274" spans="1:10" x14ac:dyDescent="0.3">
      <c r="A274" s="298" t="s">
        <v>254</v>
      </c>
      <c r="B274" s="298" t="s">
        <v>1985</v>
      </c>
      <c r="C274" s="298" t="s">
        <v>255</v>
      </c>
      <c r="D274" s="298" t="s">
        <v>1531</v>
      </c>
      <c r="E274" s="298" t="s">
        <v>1532</v>
      </c>
      <c r="F274" s="298" t="s">
        <v>1524</v>
      </c>
      <c r="G274" s="298" t="s">
        <v>1525</v>
      </c>
      <c r="H274" s="298" t="s">
        <v>1502</v>
      </c>
      <c r="I274" s="298" t="s">
        <v>1664</v>
      </c>
      <c r="J274" s="298">
        <v>273</v>
      </c>
    </row>
    <row r="275" spans="1:10" x14ac:dyDescent="0.3">
      <c r="A275" s="298" t="s">
        <v>373</v>
      </c>
      <c r="B275" s="298" t="s">
        <v>1986</v>
      </c>
      <c r="C275" s="298" t="s">
        <v>374</v>
      </c>
      <c r="D275" s="298" t="s">
        <v>1380</v>
      </c>
      <c r="E275" s="298" t="s">
        <v>1381</v>
      </c>
      <c r="F275" s="298" t="s">
        <v>1377</v>
      </c>
      <c r="G275" s="298" t="s">
        <v>780</v>
      </c>
      <c r="H275" s="298" t="s">
        <v>1362</v>
      </c>
      <c r="I275" s="298" t="s">
        <v>1084</v>
      </c>
      <c r="J275" s="298">
        <v>274</v>
      </c>
    </row>
    <row r="276" spans="1:10" x14ac:dyDescent="0.3">
      <c r="A276" s="298" t="s">
        <v>428</v>
      </c>
      <c r="B276" s="298" t="s">
        <v>1987</v>
      </c>
      <c r="C276" s="298" t="s">
        <v>429</v>
      </c>
      <c r="D276" s="298" t="s">
        <v>1531</v>
      </c>
      <c r="E276" s="298" t="s">
        <v>1532</v>
      </c>
      <c r="F276" s="298" t="s">
        <v>1524</v>
      </c>
      <c r="G276" s="298" t="s">
        <v>1525</v>
      </c>
      <c r="H276" s="298" t="s">
        <v>1502</v>
      </c>
      <c r="I276" s="298" t="s">
        <v>1664</v>
      </c>
      <c r="J276" s="298">
        <v>275</v>
      </c>
    </row>
    <row r="277" spans="1:10" x14ac:dyDescent="0.3">
      <c r="A277" s="298" t="s">
        <v>662</v>
      </c>
      <c r="B277" s="298" t="s">
        <v>1988</v>
      </c>
      <c r="C277" s="298" t="s">
        <v>663</v>
      </c>
      <c r="D277" s="298" t="s">
        <v>1382</v>
      </c>
      <c r="E277" s="298" t="s">
        <v>663</v>
      </c>
      <c r="F277" s="298" t="s">
        <v>1377</v>
      </c>
      <c r="G277" s="298" t="s">
        <v>780</v>
      </c>
      <c r="H277" s="298" t="s">
        <v>1362</v>
      </c>
      <c r="I277" s="298" t="s">
        <v>1084</v>
      </c>
      <c r="J277" s="298">
        <v>276</v>
      </c>
    </row>
    <row r="278" spans="1:10" x14ac:dyDescent="0.3">
      <c r="A278" s="298" t="s">
        <v>367</v>
      </c>
      <c r="B278" s="298" t="s">
        <v>1989</v>
      </c>
      <c r="C278" s="298" t="s">
        <v>1260</v>
      </c>
      <c r="D278" s="298" t="s">
        <v>1438</v>
      </c>
      <c r="E278" s="298" t="s">
        <v>1439</v>
      </c>
      <c r="F278" s="298" t="s">
        <v>1430</v>
      </c>
      <c r="G278" s="298" t="s">
        <v>1431</v>
      </c>
      <c r="H278" s="298" t="s">
        <v>1429</v>
      </c>
      <c r="I278" s="298" t="s">
        <v>65</v>
      </c>
      <c r="J278" s="298">
        <v>277</v>
      </c>
    </row>
    <row r="279" spans="1:10" x14ac:dyDescent="0.3">
      <c r="A279" s="298" t="s">
        <v>636</v>
      </c>
      <c r="B279" s="298" t="s">
        <v>1990</v>
      </c>
      <c r="C279" s="298" t="s">
        <v>637</v>
      </c>
      <c r="D279" s="298" t="s">
        <v>1531</v>
      </c>
      <c r="E279" s="298" t="s">
        <v>1532</v>
      </c>
      <c r="F279" s="298" t="s">
        <v>1524</v>
      </c>
      <c r="G279" s="298" t="s">
        <v>1525</v>
      </c>
      <c r="H279" s="298" t="s">
        <v>1502</v>
      </c>
      <c r="I279" s="298" t="s">
        <v>1664</v>
      </c>
      <c r="J279" s="298">
        <v>278</v>
      </c>
    </row>
    <row r="280" spans="1:10" x14ac:dyDescent="0.3">
      <c r="A280" s="298" t="s">
        <v>234</v>
      </c>
      <c r="B280" s="298" t="s">
        <v>1991</v>
      </c>
      <c r="C280" s="298" t="s">
        <v>235</v>
      </c>
      <c r="D280" s="298" t="s">
        <v>1386</v>
      </c>
      <c r="E280" s="298" t="s">
        <v>235</v>
      </c>
      <c r="F280" s="298" t="s">
        <v>1384</v>
      </c>
      <c r="G280" s="298" t="s">
        <v>1385</v>
      </c>
      <c r="H280" s="298" t="s">
        <v>1383</v>
      </c>
      <c r="I280" s="298" t="s">
        <v>1659</v>
      </c>
      <c r="J280" s="298">
        <v>279</v>
      </c>
    </row>
    <row r="281" spans="1:10" x14ac:dyDescent="0.3">
      <c r="A281" s="298" t="s">
        <v>122</v>
      </c>
      <c r="B281" s="298" t="s">
        <v>1992</v>
      </c>
      <c r="C281" s="298" t="s">
        <v>123</v>
      </c>
      <c r="D281" s="298" t="s">
        <v>1387</v>
      </c>
      <c r="E281" s="298" t="s">
        <v>1388</v>
      </c>
      <c r="F281" s="298" t="s">
        <v>1384</v>
      </c>
      <c r="G281" s="298" t="s">
        <v>1385</v>
      </c>
      <c r="H281" s="298" t="s">
        <v>1383</v>
      </c>
      <c r="I281" s="298" t="s">
        <v>1659</v>
      </c>
      <c r="J281" s="298">
        <v>280</v>
      </c>
    </row>
    <row r="282" spans="1:10" x14ac:dyDescent="0.3">
      <c r="A282" s="298" t="s">
        <v>198</v>
      </c>
      <c r="B282" s="298" t="s">
        <v>1993</v>
      </c>
      <c r="C282" s="298" t="s">
        <v>199</v>
      </c>
      <c r="D282" s="298" t="s">
        <v>1387</v>
      </c>
      <c r="E282" s="298" t="s">
        <v>1388</v>
      </c>
      <c r="F282" s="298" t="s">
        <v>1384</v>
      </c>
      <c r="G282" s="298" t="s">
        <v>1385</v>
      </c>
      <c r="H282" s="298" t="s">
        <v>1383</v>
      </c>
      <c r="I282" s="298" t="s">
        <v>1659</v>
      </c>
      <c r="J282" s="298">
        <v>281</v>
      </c>
    </row>
    <row r="283" spans="1:10" x14ac:dyDescent="0.3">
      <c r="A283" s="298" t="s">
        <v>442</v>
      </c>
      <c r="B283" s="298" t="s">
        <v>1994</v>
      </c>
      <c r="C283" s="298" t="s">
        <v>443</v>
      </c>
      <c r="D283" s="298" t="s">
        <v>1387</v>
      </c>
      <c r="E283" s="298" t="s">
        <v>1388</v>
      </c>
      <c r="F283" s="298" t="s">
        <v>1384</v>
      </c>
      <c r="G283" s="298" t="s">
        <v>1385</v>
      </c>
      <c r="H283" s="298" t="s">
        <v>1383</v>
      </c>
      <c r="I283" s="298" t="s">
        <v>1659</v>
      </c>
      <c r="J283" s="298">
        <v>282</v>
      </c>
    </row>
    <row r="284" spans="1:10" x14ac:dyDescent="0.3">
      <c r="A284" s="298" t="s">
        <v>70</v>
      </c>
      <c r="B284" s="298" t="s">
        <v>1995</v>
      </c>
      <c r="C284" s="298" t="s">
        <v>71</v>
      </c>
      <c r="D284" s="298" t="s">
        <v>1389</v>
      </c>
      <c r="E284" s="298" t="s">
        <v>1390</v>
      </c>
      <c r="F284" s="298" t="s">
        <v>1384</v>
      </c>
      <c r="G284" s="298" t="s">
        <v>1385</v>
      </c>
      <c r="H284" s="298" t="s">
        <v>1383</v>
      </c>
      <c r="I284" s="298" t="s">
        <v>1659</v>
      </c>
      <c r="J284" s="298">
        <v>283</v>
      </c>
    </row>
    <row r="285" spans="1:10" x14ac:dyDescent="0.3">
      <c r="A285" s="298" t="s">
        <v>236</v>
      </c>
      <c r="B285" s="298" t="s">
        <v>1996</v>
      </c>
      <c r="C285" s="298" t="s">
        <v>237</v>
      </c>
      <c r="D285" s="298" t="s">
        <v>1389</v>
      </c>
      <c r="E285" s="298" t="s">
        <v>1390</v>
      </c>
      <c r="F285" s="298" t="s">
        <v>1384</v>
      </c>
      <c r="G285" s="298" t="s">
        <v>1385</v>
      </c>
      <c r="H285" s="298" t="s">
        <v>1383</v>
      </c>
      <c r="I285" s="298" t="s">
        <v>1659</v>
      </c>
      <c r="J285" s="298">
        <v>284</v>
      </c>
    </row>
    <row r="286" spans="1:10" x14ac:dyDescent="0.3">
      <c r="A286" s="298" t="s">
        <v>280</v>
      </c>
      <c r="B286" s="298" t="s">
        <v>1997</v>
      </c>
      <c r="C286" s="298" t="s">
        <v>281</v>
      </c>
      <c r="D286" s="298" t="s">
        <v>1389</v>
      </c>
      <c r="E286" s="298" t="s">
        <v>1390</v>
      </c>
      <c r="F286" s="298" t="s">
        <v>1384</v>
      </c>
      <c r="G286" s="298" t="s">
        <v>1385</v>
      </c>
      <c r="H286" s="298" t="s">
        <v>1383</v>
      </c>
      <c r="I286" s="298" t="s">
        <v>1659</v>
      </c>
      <c r="J286" s="298">
        <v>285</v>
      </c>
    </row>
    <row r="287" spans="1:10" x14ac:dyDescent="0.3">
      <c r="A287" s="298" t="s">
        <v>341</v>
      </c>
      <c r="B287" s="298" t="s">
        <v>1998</v>
      </c>
      <c r="C287" s="298" t="s">
        <v>342</v>
      </c>
      <c r="D287" s="298" t="s">
        <v>1389</v>
      </c>
      <c r="E287" s="298" t="s">
        <v>1390</v>
      </c>
      <c r="F287" s="298" t="s">
        <v>1384</v>
      </c>
      <c r="G287" s="298" t="s">
        <v>1385</v>
      </c>
      <c r="H287" s="298" t="s">
        <v>1383</v>
      </c>
      <c r="I287" s="298" t="s">
        <v>1659</v>
      </c>
      <c r="J287" s="298">
        <v>286</v>
      </c>
    </row>
    <row r="288" spans="1:10" x14ac:dyDescent="0.3">
      <c r="A288" s="298" t="s">
        <v>556</v>
      </c>
      <c r="B288" s="298" t="s">
        <v>1999</v>
      </c>
      <c r="C288" s="298" t="s">
        <v>557</v>
      </c>
      <c r="D288" s="298" t="s">
        <v>1389</v>
      </c>
      <c r="E288" s="298" t="s">
        <v>1390</v>
      </c>
      <c r="F288" s="298" t="s">
        <v>1384</v>
      </c>
      <c r="G288" s="298" t="s">
        <v>1385</v>
      </c>
      <c r="H288" s="298" t="s">
        <v>1383</v>
      </c>
      <c r="I288" s="298" t="s">
        <v>1659</v>
      </c>
      <c r="J288" s="298">
        <v>287</v>
      </c>
    </row>
    <row r="289" spans="1:10" x14ac:dyDescent="0.3">
      <c r="A289" s="298" t="s">
        <v>468</v>
      </c>
      <c r="B289" s="298" t="s">
        <v>2000</v>
      </c>
      <c r="C289" s="298" t="s">
        <v>469</v>
      </c>
      <c r="D289" s="298" t="s">
        <v>1391</v>
      </c>
      <c r="E289" s="298" t="s">
        <v>469</v>
      </c>
      <c r="F289" s="298" t="s">
        <v>1384</v>
      </c>
      <c r="G289" s="298" t="s">
        <v>1385</v>
      </c>
      <c r="H289" s="298" t="s">
        <v>1383</v>
      </c>
      <c r="I289" s="298" t="s">
        <v>1659</v>
      </c>
      <c r="J289" s="298">
        <v>288</v>
      </c>
    </row>
    <row r="290" spans="1:10" x14ac:dyDescent="0.3">
      <c r="A290" s="298" t="s">
        <v>76</v>
      </c>
      <c r="B290" s="298" t="s">
        <v>2001</v>
      </c>
      <c r="C290" s="298" t="s">
        <v>77</v>
      </c>
      <c r="D290" s="298" t="s">
        <v>1392</v>
      </c>
      <c r="E290" s="298" t="s">
        <v>1393</v>
      </c>
      <c r="F290" s="298" t="s">
        <v>1384</v>
      </c>
      <c r="G290" s="298" t="s">
        <v>1385</v>
      </c>
      <c r="H290" s="298" t="s">
        <v>1383</v>
      </c>
      <c r="I290" s="298" t="s">
        <v>1659</v>
      </c>
      <c r="J290" s="298">
        <v>289</v>
      </c>
    </row>
    <row r="291" spans="1:10" x14ac:dyDescent="0.3">
      <c r="A291" s="298" t="s">
        <v>105</v>
      </c>
      <c r="B291" s="298" t="s">
        <v>2002</v>
      </c>
      <c r="C291" s="298" t="s">
        <v>106</v>
      </c>
      <c r="D291" s="298" t="s">
        <v>1392</v>
      </c>
      <c r="E291" s="298" t="s">
        <v>1393</v>
      </c>
      <c r="F291" s="298" t="s">
        <v>1384</v>
      </c>
      <c r="G291" s="298" t="s">
        <v>1385</v>
      </c>
      <c r="H291" s="298" t="s">
        <v>1383</v>
      </c>
      <c r="I291" s="298" t="s">
        <v>1659</v>
      </c>
      <c r="J291" s="298">
        <v>290</v>
      </c>
    </row>
    <row r="292" spans="1:10" x14ac:dyDescent="0.3">
      <c r="A292" s="298" t="s">
        <v>406</v>
      </c>
      <c r="B292" s="298" t="s">
        <v>2003</v>
      </c>
      <c r="C292" s="298" t="s">
        <v>407</v>
      </c>
      <c r="D292" s="298" t="s">
        <v>1392</v>
      </c>
      <c r="E292" s="298" t="s">
        <v>1393</v>
      </c>
      <c r="F292" s="298" t="s">
        <v>1384</v>
      </c>
      <c r="G292" s="298" t="s">
        <v>1385</v>
      </c>
      <c r="H292" s="298" t="s">
        <v>1383</v>
      </c>
      <c r="I292" s="298" t="s">
        <v>1659</v>
      </c>
      <c r="J292" s="298">
        <v>291</v>
      </c>
    </row>
    <row r="293" spans="1:10" x14ac:dyDescent="0.3">
      <c r="A293" s="298" t="s">
        <v>430</v>
      </c>
      <c r="B293" s="298" t="s">
        <v>2004</v>
      </c>
      <c r="C293" s="298" t="s">
        <v>1138</v>
      </c>
      <c r="D293" s="298" t="s">
        <v>1392</v>
      </c>
      <c r="E293" s="298" t="s">
        <v>1393</v>
      </c>
      <c r="F293" s="298" t="s">
        <v>1384</v>
      </c>
      <c r="G293" s="298" t="s">
        <v>1385</v>
      </c>
      <c r="H293" s="298" t="s">
        <v>1383</v>
      </c>
      <c r="I293" s="298" t="s">
        <v>1659</v>
      </c>
      <c r="J293" s="298">
        <v>292</v>
      </c>
    </row>
    <row r="294" spans="1:10" x14ac:dyDescent="0.3">
      <c r="A294" s="298" t="s">
        <v>164</v>
      </c>
      <c r="B294" s="298" t="s">
        <v>2005</v>
      </c>
      <c r="C294" s="298" t="s">
        <v>165</v>
      </c>
      <c r="D294" s="298" t="s">
        <v>1394</v>
      </c>
      <c r="E294" s="298" t="s">
        <v>1395</v>
      </c>
      <c r="F294" s="298" t="s">
        <v>1384</v>
      </c>
      <c r="G294" s="298" t="s">
        <v>1385</v>
      </c>
      <c r="H294" s="298" t="s">
        <v>1383</v>
      </c>
      <c r="I294" s="298" t="s">
        <v>1659</v>
      </c>
      <c r="J294" s="298">
        <v>293</v>
      </c>
    </row>
    <row r="295" spans="1:10" x14ac:dyDescent="0.3">
      <c r="A295" s="298" t="s">
        <v>295</v>
      </c>
      <c r="B295" s="298" t="s">
        <v>2006</v>
      </c>
      <c r="C295" s="298" t="s">
        <v>296</v>
      </c>
      <c r="D295" s="298" t="s">
        <v>1394</v>
      </c>
      <c r="E295" s="298" t="s">
        <v>1395</v>
      </c>
      <c r="F295" s="298" t="s">
        <v>1384</v>
      </c>
      <c r="G295" s="298" t="s">
        <v>1385</v>
      </c>
      <c r="H295" s="298" t="s">
        <v>1383</v>
      </c>
      <c r="I295" s="298" t="s">
        <v>1659</v>
      </c>
      <c r="J295" s="298">
        <v>294</v>
      </c>
    </row>
    <row r="296" spans="1:10" x14ac:dyDescent="0.3">
      <c r="A296" s="298" t="s">
        <v>522</v>
      </c>
      <c r="B296" s="298" t="s">
        <v>2007</v>
      </c>
      <c r="C296" s="298" t="s">
        <v>523</v>
      </c>
      <c r="D296" s="298" t="s">
        <v>1394</v>
      </c>
      <c r="E296" s="298" t="s">
        <v>1395</v>
      </c>
      <c r="F296" s="298" t="s">
        <v>1384</v>
      </c>
      <c r="G296" s="298" t="s">
        <v>1385</v>
      </c>
      <c r="H296" s="298" t="s">
        <v>1383</v>
      </c>
      <c r="I296" s="298" t="s">
        <v>1659</v>
      </c>
      <c r="J296" s="298">
        <v>295</v>
      </c>
    </row>
    <row r="297" spans="1:10" x14ac:dyDescent="0.3">
      <c r="A297" s="298" t="s">
        <v>383</v>
      </c>
      <c r="B297" s="298" t="s">
        <v>2008</v>
      </c>
      <c r="C297" s="298" t="s">
        <v>384</v>
      </c>
      <c r="D297" s="298" t="s">
        <v>1398</v>
      </c>
      <c r="E297" s="298" t="s">
        <v>384</v>
      </c>
      <c r="F297" s="298" t="s">
        <v>1396</v>
      </c>
      <c r="G297" s="298" t="s">
        <v>1397</v>
      </c>
      <c r="H297" s="298" t="s">
        <v>1383</v>
      </c>
      <c r="I297" s="298" t="s">
        <v>1659</v>
      </c>
      <c r="J297" s="298">
        <v>296</v>
      </c>
    </row>
    <row r="298" spans="1:10" x14ac:dyDescent="0.3">
      <c r="A298" s="298" t="s">
        <v>526</v>
      </c>
      <c r="B298" s="298" t="s">
        <v>2009</v>
      </c>
      <c r="C298" s="298" t="s">
        <v>527</v>
      </c>
      <c r="D298" s="298" t="s">
        <v>1399</v>
      </c>
      <c r="E298" s="298" t="s">
        <v>1400</v>
      </c>
      <c r="F298" s="298" t="s">
        <v>1396</v>
      </c>
      <c r="G298" s="298" t="s">
        <v>1397</v>
      </c>
      <c r="H298" s="298" t="s">
        <v>1383</v>
      </c>
      <c r="I298" s="298" t="s">
        <v>1659</v>
      </c>
      <c r="J298" s="298">
        <v>297</v>
      </c>
    </row>
    <row r="299" spans="1:10" x14ac:dyDescent="0.3">
      <c r="A299" s="298" t="s">
        <v>116</v>
      </c>
      <c r="B299" s="298" t="s">
        <v>2010</v>
      </c>
      <c r="C299" s="298" t="s">
        <v>117</v>
      </c>
      <c r="D299" s="298" t="s">
        <v>1399</v>
      </c>
      <c r="E299" s="298" t="s">
        <v>1400</v>
      </c>
      <c r="F299" s="298" t="s">
        <v>1396</v>
      </c>
      <c r="G299" s="298" t="s">
        <v>1397</v>
      </c>
      <c r="H299" s="298" t="s">
        <v>1383</v>
      </c>
      <c r="I299" s="298" t="s">
        <v>1659</v>
      </c>
      <c r="J299" s="298">
        <v>298</v>
      </c>
    </row>
    <row r="300" spans="1:10" x14ac:dyDescent="0.3">
      <c r="A300" s="298" t="s">
        <v>186</v>
      </c>
      <c r="B300" s="298" t="s">
        <v>2011</v>
      </c>
      <c r="C300" s="298" t="s">
        <v>187</v>
      </c>
      <c r="D300" s="298" t="s">
        <v>1399</v>
      </c>
      <c r="E300" s="298" t="s">
        <v>1400</v>
      </c>
      <c r="F300" s="298" t="s">
        <v>1396</v>
      </c>
      <c r="G300" s="298" t="s">
        <v>1397</v>
      </c>
      <c r="H300" s="298" t="s">
        <v>1383</v>
      </c>
      <c r="I300" s="298" t="s">
        <v>1659</v>
      </c>
      <c r="J300" s="298">
        <v>299</v>
      </c>
    </row>
    <row r="301" spans="1:10" x14ac:dyDescent="0.3">
      <c r="A301" s="298" t="s">
        <v>317</v>
      </c>
      <c r="B301" s="298" t="s">
        <v>2012</v>
      </c>
      <c r="C301" s="298" t="s">
        <v>318</v>
      </c>
      <c r="D301" s="298" t="s">
        <v>1399</v>
      </c>
      <c r="E301" s="298" t="s">
        <v>1400</v>
      </c>
      <c r="F301" s="298" t="s">
        <v>1396</v>
      </c>
      <c r="G301" s="298" t="s">
        <v>1397</v>
      </c>
      <c r="H301" s="298" t="s">
        <v>1383</v>
      </c>
      <c r="I301" s="298" t="s">
        <v>1659</v>
      </c>
      <c r="J301" s="298">
        <v>300</v>
      </c>
    </row>
    <row r="302" spans="1:10" x14ac:dyDescent="0.3">
      <c r="A302" s="298" t="s">
        <v>345</v>
      </c>
      <c r="B302" s="298" t="s">
        <v>2013</v>
      </c>
      <c r="C302" s="298" t="s">
        <v>1134</v>
      </c>
      <c r="D302" s="298" t="s">
        <v>1399</v>
      </c>
      <c r="E302" s="298" t="s">
        <v>1400</v>
      </c>
      <c r="F302" s="298" t="s">
        <v>1396</v>
      </c>
      <c r="G302" s="298" t="s">
        <v>1397</v>
      </c>
      <c r="H302" s="298" t="s">
        <v>1383</v>
      </c>
      <c r="I302" s="298" t="s">
        <v>1659</v>
      </c>
      <c r="J302" s="298">
        <v>301</v>
      </c>
    </row>
    <row r="303" spans="1:10" x14ac:dyDescent="0.3">
      <c r="A303" s="298" t="s">
        <v>410</v>
      </c>
      <c r="B303" s="298" t="s">
        <v>2014</v>
      </c>
      <c r="C303" s="298" t="s">
        <v>411</v>
      </c>
      <c r="D303" s="298" t="s">
        <v>1399</v>
      </c>
      <c r="E303" s="298" t="s">
        <v>1400</v>
      </c>
      <c r="F303" s="298" t="s">
        <v>1396</v>
      </c>
      <c r="G303" s="298" t="s">
        <v>1397</v>
      </c>
      <c r="H303" s="298" t="s">
        <v>1383</v>
      </c>
      <c r="I303" s="298" t="s">
        <v>1659</v>
      </c>
      <c r="J303" s="298">
        <v>302</v>
      </c>
    </row>
    <row r="304" spans="1:10" x14ac:dyDescent="0.3">
      <c r="A304" s="298" t="s">
        <v>460</v>
      </c>
      <c r="B304" s="298" t="s">
        <v>2015</v>
      </c>
      <c r="C304" s="298" t="s">
        <v>461</v>
      </c>
      <c r="D304" s="298" t="s">
        <v>1399</v>
      </c>
      <c r="E304" s="298" t="s">
        <v>1400</v>
      </c>
      <c r="F304" s="298" t="s">
        <v>1396</v>
      </c>
      <c r="G304" s="298" t="s">
        <v>1397</v>
      </c>
      <c r="H304" s="298" t="s">
        <v>1383</v>
      </c>
      <c r="I304" s="298" t="s">
        <v>1659</v>
      </c>
      <c r="J304" s="298">
        <v>303</v>
      </c>
    </row>
    <row r="305" spans="1:10" x14ac:dyDescent="0.3">
      <c r="A305" s="298" t="s">
        <v>472</v>
      </c>
      <c r="B305" s="298" t="s">
        <v>2016</v>
      </c>
      <c r="C305" s="298" t="s">
        <v>1140</v>
      </c>
      <c r="D305" s="298" t="s">
        <v>1399</v>
      </c>
      <c r="E305" s="298" t="s">
        <v>1400</v>
      </c>
      <c r="F305" s="298" t="s">
        <v>1396</v>
      </c>
      <c r="G305" s="298" t="s">
        <v>1397</v>
      </c>
      <c r="H305" s="298" t="s">
        <v>1383</v>
      </c>
      <c r="I305" s="298" t="s">
        <v>1659</v>
      </c>
      <c r="J305" s="298">
        <v>304</v>
      </c>
    </row>
    <row r="306" spans="1:10" x14ac:dyDescent="0.3">
      <c r="A306" s="298" t="s">
        <v>232</v>
      </c>
      <c r="B306" s="298" t="s">
        <v>2017</v>
      </c>
      <c r="C306" s="298" t="s">
        <v>233</v>
      </c>
      <c r="D306" s="298" t="s">
        <v>1401</v>
      </c>
      <c r="E306" s="298" t="s">
        <v>1402</v>
      </c>
      <c r="F306" s="298" t="s">
        <v>1396</v>
      </c>
      <c r="G306" s="298" t="s">
        <v>1397</v>
      </c>
      <c r="H306" s="298" t="s">
        <v>1383</v>
      </c>
      <c r="I306" s="298" t="s">
        <v>1659</v>
      </c>
      <c r="J306" s="298">
        <v>305</v>
      </c>
    </row>
    <row r="307" spans="1:10" x14ac:dyDescent="0.3">
      <c r="A307" s="298" t="s">
        <v>462</v>
      </c>
      <c r="B307" s="298" t="s">
        <v>2018</v>
      </c>
      <c r="C307" s="298" t="s">
        <v>463</v>
      </c>
      <c r="D307" s="298" t="s">
        <v>1401</v>
      </c>
      <c r="E307" s="298" t="s">
        <v>1402</v>
      </c>
      <c r="F307" s="298" t="s">
        <v>1396</v>
      </c>
      <c r="G307" s="298" t="s">
        <v>1397</v>
      </c>
      <c r="H307" s="298" t="s">
        <v>1383</v>
      </c>
      <c r="I307" s="298" t="s">
        <v>1659</v>
      </c>
      <c r="J307" s="298">
        <v>306</v>
      </c>
    </row>
    <row r="308" spans="1:10" x14ac:dyDescent="0.3">
      <c r="A308" s="298" t="s">
        <v>548</v>
      </c>
      <c r="B308" s="298" t="s">
        <v>2019</v>
      </c>
      <c r="C308" s="298" t="s">
        <v>549</v>
      </c>
      <c r="D308" s="298" t="s">
        <v>1505</v>
      </c>
      <c r="E308" s="298" t="s">
        <v>1506</v>
      </c>
      <c r="F308" s="298" t="s">
        <v>1503</v>
      </c>
      <c r="G308" s="298" t="s">
        <v>1504</v>
      </c>
      <c r="H308" s="298" t="s">
        <v>1502</v>
      </c>
      <c r="I308" s="298" t="s">
        <v>1664</v>
      </c>
      <c r="J308" s="298">
        <v>307</v>
      </c>
    </row>
    <row r="309" spans="1:10" x14ac:dyDescent="0.3">
      <c r="A309" s="298" t="s">
        <v>708</v>
      </c>
      <c r="B309" s="298" t="s">
        <v>2020</v>
      </c>
      <c r="C309" s="298" t="s">
        <v>709</v>
      </c>
      <c r="D309" s="298" t="s">
        <v>1531</v>
      </c>
      <c r="E309" s="298" t="s">
        <v>1532</v>
      </c>
      <c r="F309" s="298" t="s">
        <v>1524</v>
      </c>
      <c r="G309" s="298" t="s">
        <v>1525</v>
      </c>
      <c r="H309" s="298" t="s">
        <v>1502</v>
      </c>
      <c r="I309" s="298" t="s">
        <v>1664</v>
      </c>
      <c r="J309" s="298">
        <v>308</v>
      </c>
    </row>
    <row r="310" spans="1:10" x14ac:dyDescent="0.3">
      <c r="A310" s="298" t="s">
        <v>452</v>
      </c>
      <c r="B310" s="298" t="s">
        <v>2021</v>
      </c>
      <c r="C310" s="298" t="s">
        <v>453</v>
      </c>
      <c r="D310" s="298" t="s">
        <v>1438</v>
      </c>
      <c r="E310" s="298" t="s">
        <v>1439</v>
      </c>
      <c r="F310" s="298" t="s">
        <v>1430</v>
      </c>
      <c r="G310" s="298" t="s">
        <v>1431</v>
      </c>
      <c r="H310" s="298" t="s">
        <v>1429</v>
      </c>
      <c r="I310" s="298" t="s">
        <v>65</v>
      </c>
      <c r="J310" s="298">
        <v>309</v>
      </c>
    </row>
    <row r="311" spans="1:10" x14ac:dyDescent="0.3">
      <c r="A311" s="298" t="s">
        <v>710</v>
      </c>
      <c r="B311" s="298" t="s">
        <v>2022</v>
      </c>
      <c r="C311" s="298" t="s">
        <v>1188</v>
      </c>
      <c r="D311" s="298" t="s">
        <v>1505</v>
      </c>
      <c r="E311" s="298" t="s">
        <v>1506</v>
      </c>
      <c r="F311" s="298" t="s">
        <v>1503</v>
      </c>
      <c r="G311" s="298" t="s">
        <v>1504</v>
      </c>
      <c r="H311" s="298" t="s">
        <v>1502</v>
      </c>
      <c r="I311" s="298" t="s">
        <v>1664</v>
      </c>
      <c r="J311" s="298">
        <v>310</v>
      </c>
    </row>
    <row r="312" spans="1:10" x14ac:dyDescent="0.3">
      <c r="A312" s="298" t="s">
        <v>101</v>
      </c>
      <c r="B312" s="298" t="s">
        <v>2023</v>
      </c>
      <c r="C312" s="298" t="s">
        <v>1137</v>
      </c>
      <c r="D312" s="298" t="s">
        <v>1533</v>
      </c>
      <c r="E312" s="298" t="s">
        <v>1534</v>
      </c>
      <c r="F312" s="298" t="s">
        <v>1524</v>
      </c>
      <c r="G312" s="298" t="s">
        <v>1525</v>
      </c>
      <c r="H312" s="298" t="s">
        <v>1502</v>
      </c>
      <c r="I312" s="298" t="s">
        <v>1664</v>
      </c>
      <c r="J312" s="298">
        <v>311</v>
      </c>
    </row>
    <row r="313" spans="1:10" x14ac:dyDescent="0.3">
      <c r="A313" s="298" t="s">
        <v>140</v>
      </c>
      <c r="B313" s="298" t="s">
        <v>2024</v>
      </c>
      <c r="C313" s="298" t="s">
        <v>141</v>
      </c>
      <c r="D313" s="298" t="s">
        <v>1440</v>
      </c>
      <c r="E313" s="298" t="s">
        <v>1441</v>
      </c>
      <c r="F313" s="298" t="s">
        <v>1430</v>
      </c>
      <c r="G313" s="298" t="s">
        <v>1431</v>
      </c>
      <c r="H313" s="298" t="s">
        <v>1429</v>
      </c>
      <c r="I313" s="298" t="s">
        <v>65</v>
      </c>
      <c r="J313" s="298">
        <v>312</v>
      </c>
    </row>
    <row r="314" spans="1:10" x14ac:dyDescent="0.3">
      <c r="A314" s="298" t="s">
        <v>716</v>
      </c>
      <c r="B314" s="298" t="s">
        <v>2025</v>
      </c>
      <c r="C314" s="298" t="s">
        <v>717</v>
      </c>
      <c r="D314" s="298" t="s">
        <v>1505</v>
      </c>
      <c r="E314" s="298" t="s">
        <v>1506</v>
      </c>
      <c r="F314" s="298" t="s">
        <v>1503</v>
      </c>
      <c r="G314" s="298" t="s">
        <v>1504</v>
      </c>
      <c r="H314" s="298" t="s">
        <v>1502</v>
      </c>
      <c r="I314" s="298" t="s">
        <v>1664</v>
      </c>
      <c r="J314" s="298">
        <v>313</v>
      </c>
    </row>
    <row r="315" spans="1:10" x14ac:dyDescent="0.3">
      <c r="A315" s="298" t="s">
        <v>327</v>
      </c>
      <c r="B315" s="298" t="s">
        <v>2026</v>
      </c>
      <c r="C315" s="298" t="s">
        <v>328</v>
      </c>
      <c r="D315" s="298" t="s">
        <v>1533</v>
      </c>
      <c r="E315" s="298" t="s">
        <v>1534</v>
      </c>
      <c r="F315" s="298" t="s">
        <v>1524</v>
      </c>
      <c r="G315" s="298" t="s">
        <v>1525</v>
      </c>
      <c r="H315" s="298" t="s">
        <v>1502</v>
      </c>
      <c r="I315" s="298" t="s">
        <v>1664</v>
      </c>
      <c r="J315" s="298">
        <v>314</v>
      </c>
    </row>
    <row r="316" spans="1:10" x14ac:dyDescent="0.3">
      <c r="A316" s="298" t="s">
        <v>568</v>
      </c>
      <c r="B316" s="298" t="s">
        <v>2027</v>
      </c>
      <c r="C316" s="298" t="s">
        <v>569</v>
      </c>
      <c r="D316" s="298" t="s">
        <v>1440</v>
      </c>
      <c r="E316" s="298" t="s">
        <v>1441</v>
      </c>
      <c r="F316" s="298" t="s">
        <v>1430</v>
      </c>
      <c r="G316" s="298" t="s">
        <v>1431</v>
      </c>
      <c r="H316" s="298" t="s">
        <v>1429</v>
      </c>
      <c r="I316" s="298" t="s">
        <v>65</v>
      </c>
      <c r="J316" s="298">
        <v>315</v>
      </c>
    </row>
    <row r="317" spans="1:10" x14ac:dyDescent="0.3">
      <c r="A317" s="298" t="s">
        <v>424</v>
      </c>
      <c r="B317" s="298" t="s">
        <v>2028</v>
      </c>
      <c r="C317" s="298" t="s">
        <v>425</v>
      </c>
      <c r="D317" s="298" t="s">
        <v>1507</v>
      </c>
      <c r="E317" s="298" t="s">
        <v>425</v>
      </c>
      <c r="F317" s="298" t="s">
        <v>1503</v>
      </c>
      <c r="G317" s="298" t="s">
        <v>1504</v>
      </c>
      <c r="H317" s="298" t="s">
        <v>1502</v>
      </c>
      <c r="I317" s="298" t="s">
        <v>1664</v>
      </c>
      <c r="J317" s="298">
        <v>316</v>
      </c>
    </row>
    <row r="318" spans="1:10" x14ac:dyDescent="0.3">
      <c r="A318" s="298" t="s">
        <v>524</v>
      </c>
      <c r="B318" s="298" t="s">
        <v>2029</v>
      </c>
      <c r="C318" s="298" t="s">
        <v>525</v>
      </c>
      <c r="D318" s="298" t="s">
        <v>1533</v>
      </c>
      <c r="E318" s="298" t="s">
        <v>1534</v>
      </c>
      <c r="F318" s="298" t="s">
        <v>1524</v>
      </c>
      <c r="G318" s="298" t="s">
        <v>1525</v>
      </c>
      <c r="H318" s="298" t="s">
        <v>1502</v>
      </c>
      <c r="I318" s="298" t="s">
        <v>1664</v>
      </c>
      <c r="J318" s="298">
        <v>317</v>
      </c>
    </row>
    <row r="319" spans="1:10" x14ac:dyDescent="0.3">
      <c r="A319" s="298" t="s">
        <v>396</v>
      </c>
      <c r="B319" s="298" t="s">
        <v>2030</v>
      </c>
      <c r="C319" s="298" t="s">
        <v>397</v>
      </c>
      <c r="D319" s="298" t="s">
        <v>1444</v>
      </c>
      <c r="E319" s="298" t="s">
        <v>397</v>
      </c>
      <c r="F319" s="298" t="s">
        <v>1442</v>
      </c>
      <c r="G319" s="298" t="s">
        <v>1443</v>
      </c>
      <c r="H319" s="298" t="s">
        <v>1429</v>
      </c>
      <c r="I319" s="298" t="s">
        <v>65</v>
      </c>
      <c r="J319" s="298">
        <v>318</v>
      </c>
    </row>
    <row r="320" spans="1:10" x14ac:dyDescent="0.3">
      <c r="A320" s="298" t="s">
        <v>80</v>
      </c>
      <c r="B320" s="298" t="s">
        <v>2031</v>
      </c>
      <c r="C320" s="298" t="s">
        <v>81</v>
      </c>
      <c r="D320" s="298" t="s">
        <v>1508</v>
      </c>
      <c r="E320" s="298" t="s">
        <v>1509</v>
      </c>
      <c r="F320" s="298" t="s">
        <v>1503</v>
      </c>
      <c r="G320" s="298" t="s">
        <v>1504</v>
      </c>
      <c r="H320" s="298" t="s">
        <v>1502</v>
      </c>
      <c r="I320" s="298" t="s">
        <v>1664</v>
      </c>
      <c r="J320" s="298">
        <v>319</v>
      </c>
    </row>
    <row r="321" spans="1:10" x14ac:dyDescent="0.3">
      <c r="A321" s="298" t="s">
        <v>408</v>
      </c>
      <c r="B321" s="298" t="s">
        <v>2032</v>
      </c>
      <c r="C321" s="298" t="s">
        <v>409</v>
      </c>
      <c r="D321" s="298" t="s">
        <v>1536</v>
      </c>
      <c r="E321" s="298" t="s">
        <v>409</v>
      </c>
      <c r="F321" s="298" t="s">
        <v>1535</v>
      </c>
      <c r="G321" s="298" t="s">
        <v>796</v>
      </c>
      <c r="H321" s="298" t="s">
        <v>1502</v>
      </c>
      <c r="I321" s="298" t="s">
        <v>1664</v>
      </c>
      <c r="J321" s="298">
        <v>320</v>
      </c>
    </row>
    <row r="322" spans="1:10" x14ac:dyDescent="0.3">
      <c r="A322" s="298" t="s">
        <v>161</v>
      </c>
      <c r="B322" s="298" t="s">
        <v>2033</v>
      </c>
      <c r="C322" s="298" t="s">
        <v>162</v>
      </c>
      <c r="D322" s="298" t="s">
        <v>1445</v>
      </c>
      <c r="E322" s="298" t="s">
        <v>795</v>
      </c>
      <c r="F322" s="298" t="s">
        <v>1442</v>
      </c>
      <c r="G322" s="298" t="s">
        <v>1443</v>
      </c>
      <c r="H322" s="298" t="s">
        <v>1429</v>
      </c>
      <c r="I322" s="298" t="s">
        <v>65</v>
      </c>
      <c r="J322" s="298">
        <v>321</v>
      </c>
    </row>
    <row r="323" spans="1:10" x14ac:dyDescent="0.3">
      <c r="A323" s="298" t="s">
        <v>202</v>
      </c>
      <c r="B323" s="298" t="s">
        <v>2034</v>
      </c>
      <c r="C323" s="298" t="s">
        <v>203</v>
      </c>
      <c r="D323" s="298" t="s">
        <v>1508</v>
      </c>
      <c r="E323" s="298" t="s">
        <v>1509</v>
      </c>
      <c r="F323" s="298" t="s">
        <v>1503</v>
      </c>
      <c r="G323" s="298" t="s">
        <v>1504</v>
      </c>
      <c r="H323" s="298" t="s">
        <v>1502</v>
      </c>
      <c r="I323" s="298" t="s">
        <v>1664</v>
      </c>
      <c r="J323" s="298">
        <v>322</v>
      </c>
    </row>
    <row r="324" spans="1:10" x14ac:dyDescent="0.3">
      <c r="A324" s="298" t="s">
        <v>230</v>
      </c>
      <c r="B324" s="298" t="s">
        <v>2035</v>
      </c>
      <c r="C324" s="298" t="s">
        <v>231</v>
      </c>
      <c r="D324" s="298" t="s">
        <v>1537</v>
      </c>
      <c r="E324" s="298" t="s">
        <v>1538</v>
      </c>
      <c r="F324" s="298" t="s">
        <v>1535</v>
      </c>
      <c r="G324" s="298" t="s">
        <v>796</v>
      </c>
      <c r="H324" s="298" t="s">
        <v>1502</v>
      </c>
      <c r="I324" s="298" t="s">
        <v>1664</v>
      </c>
      <c r="J324" s="298">
        <v>323</v>
      </c>
    </row>
    <row r="325" spans="1:10" x14ac:dyDescent="0.3">
      <c r="A325" s="298" t="s">
        <v>226</v>
      </c>
      <c r="B325" s="298" t="s">
        <v>2036</v>
      </c>
      <c r="C325" s="298" t="s">
        <v>227</v>
      </c>
      <c r="D325" s="298" t="s">
        <v>1445</v>
      </c>
      <c r="E325" s="298" t="s">
        <v>795</v>
      </c>
      <c r="F325" s="298" t="s">
        <v>1442</v>
      </c>
      <c r="G325" s="298" t="s">
        <v>1443</v>
      </c>
      <c r="H325" s="298" t="s">
        <v>1429</v>
      </c>
      <c r="I325" s="298" t="s">
        <v>65</v>
      </c>
      <c r="J325" s="298">
        <v>324</v>
      </c>
    </row>
    <row r="326" spans="1:10" x14ac:dyDescent="0.3">
      <c r="A326" s="298" t="s">
        <v>552</v>
      </c>
      <c r="B326" s="298" t="s">
        <v>2037</v>
      </c>
      <c r="C326" s="298" t="s">
        <v>840</v>
      </c>
      <c r="D326" s="298" t="s">
        <v>1508</v>
      </c>
      <c r="E326" s="298" t="s">
        <v>1509</v>
      </c>
      <c r="F326" s="298" t="s">
        <v>1503</v>
      </c>
      <c r="G326" s="298" t="s">
        <v>1504</v>
      </c>
      <c r="H326" s="298" t="s">
        <v>1502</v>
      </c>
      <c r="I326" s="298" t="s">
        <v>1664</v>
      </c>
      <c r="J326" s="298">
        <v>325</v>
      </c>
    </row>
    <row r="327" spans="1:10" x14ac:dyDescent="0.3">
      <c r="A327" s="298" t="s">
        <v>726</v>
      </c>
      <c r="B327" s="298" t="s">
        <v>2038</v>
      </c>
      <c r="C327" s="298" t="s">
        <v>727</v>
      </c>
      <c r="D327" s="298" t="s">
        <v>1508</v>
      </c>
      <c r="E327" s="298" t="s">
        <v>1509</v>
      </c>
      <c r="F327" s="298" t="s">
        <v>1503</v>
      </c>
      <c r="G327" s="298" t="s">
        <v>1504</v>
      </c>
      <c r="H327" s="298" t="s">
        <v>1502</v>
      </c>
      <c r="I327" s="298" t="s">
        <v>1664</v>
      </c>
      <c r="J327" s="298">
        <v>326</v>
      </c>
    </row>
    <row r="328" spans="1:10" x14ac:dyDescent="0.3">
      <c r="A328" s="298" t="s">
        <v>192</v>
      </c>
      <c r="B328" s="298" t="s">
        <v>2039</v>
      </c>
      <c r="C328" s="298" t="s">
        <v>193</v>
      </c>
      <c r="D328" s="298" t="s">
        <v>1510</v>
      </c>
      <c r="E328" s="298" t="s">
        <v>804</v>
      </c>
      <c r="F328" s="298" t="s">
        <v>1503</v>
      </c>
      <c r="G328" s="298" t="s">
        <v>1504</v>
      </c>
      <c r="H328" s="298" t="s">
        <v>1502</v>
      </c>
      <c r="I328" s="298" t="s">
        <v>1664</v>
      </c>
      <c r="J328" s="298">
        <v>327</v>
      </c>
    </row>
    <row r="329" spans="1:10" x14ac:dyDescent="0.3">
      <c r="A329" s="298" t="s">
        <v>476</v>
      </c>
      <c r="B329" s="298" t="s">
        <v>2040</v>
      </c>
      <c r="C329" s="298" t="s">
        <v>477</v>
      </c>
      <c r="D329" s="298" t="s">
        <v>1510</v>
      </c>
      <c r="E329" s="298" t="s">
        <v>804</v>
      </c>
      <c r="F329" s="298" t="s">
        <v>1503</v>
      </c>
      <c r="G329" s="298" t="s">
        <v>1504</v>
      </c>
      <c r="H329" s="298" t="s">
        <v>1502</v>
      </c>
      <c r="I329" s="298" t="s">
        <v>1664</v>
      </c>
      <c r="J329" s="298">
        <v>328</v>
      </c>
    </row>
    <row r="330" spans="1:10" x14ac:dyDescent="0.3">
      <c r="A330" s="298" t="s">
        <v>572</v>
      </c>
      <c r="B330" s="298" t="s">
        <v>2041</v>
      </c>
      <c r="C330" s="298" t="s">
        <v>573</v>
      </c>
      <c r="D330" s="298" t="s">
        <v>1510</v>
      </c>
      <c r="E330" s="298" t="s">
        <v>804</v>
      </c>
      <c r="F330" s="298" t="s">
        <v>1503</v>
      </c>
      <c r="G330" s="298" t="s">
        <v>1504</v>
      </c>
      <c r="H330" s="298" t="s">
        <v>1502</v>
      </c>
      <c r="I330" s="298" t="s">
        <v>1664</v>
      </c>
      <c r="J330" s="298">
        <v>329</v>
      </c>
    </row>
    <row r="331" spans="1:10" x14ac:dyDescent="0.3">
      <c r="A331" s="298" t="s">
        <v>660</v>
      </c>
      <c r="B331" s="298" t="s">
        <v>2042</v>
      </c>
      <c r="C331" s="298" t="s">
        <v>661</v>
      </c>
      <c r="D331" s="298" t="s">
        <v>1510</v>
      </c>
      <c r="E331" s="298" t="s">
        <v>804</v>
      </c>
      <c r="F331" s="298" t="s">
        <v>1503</v>
      </c>
      <c r="G331" s="298" t="s">
        <v>1504</v>
      </c>
      <c r="H331" s="298" t="s">
        <v>1502</v>
      </c>
      <c r="I331" s="298" t="s">
        <v>1664</v>
      </c>
      <c r="J331" s="298">
        <v>330</v>
      </c>
    </row>
    <row r="332" spans="1:10" x14ac:dyDescent="0.3">
      <c r="A332" s="298" t="s">
        <v>695</v>
      </c>
      <c r="B332" s="298" t="s">
        <v>2043</v>
      </c>
      <c r="C332" s="298" t="s">
        <v>696</v>
      </c>
      <c r="D332" s="298" t="s">
        <v>1510</v>
      </c>
      <c r="E332" s="298" t="s">
        <v>804</v>
      </c>
      <c r="F332" s="298" t="s">
        <v>1503</v>
      </c>
      <c r="G332" s="298" t="s">
        <v>1504</v>
      </c>
      <c r="H332" s="298" t="s">
        <v>1502</v>
      </c>
      <c r="I332" s="298" t="s">
        <v>1664</v>
      </c>
      <c r="J332" s="298">
        <v>331</v>
      </c>
    </row>
    <row r="333" spans="1:10" x14ac:dyDescent="0.3">
      <c r="A333" s="298" t="s">
        <v>146</v>
      </c>
      <c r="B333" s="298" t="s">
        <v>2044</v>
      </c>
      <c r="C333" s="298" t="s">
        <v>1166</v>
      </c>
      <c r="D333" s="298" t="s">
        <v>1513</v>
      </c>
      <c r="E333" s="298" t="s">
        <v>1166</v>
      </c>
      <c r="F333" s="298" t="s">
        <v>1511</v>
      </c>
      <c r="G333" s="298" t="s">
        <v>1512</v>
      </c>
      <c r="H333" s="298" t="s">
        <v>1502</v>
      </c>
      <c r="I333" s="298" t="s">
        <v>1664</v>
      </c>
      <c r="J333" s="298">
        <v>332</v>
      </c>
    </row>
    <row r="334" spans="1:10" x14ac:dyDescent="0.3">
      <c r="A334" s="298" t="s">
        <v>266</v>
      </c>
      <c r="B334" s="298" t="s">
        <v>2045</v>
      </c>
      <c r="C334" s="298" t="s">
        <v>267</v>
      </c>
      <c r="D334" s="298" t="s">
        <v>1514</v>
      </c>
      <c r="E334" s="298" t="s">
        <v>1515</v>
      </c>
      <c r="F334" s="298" t="s">
        <v>1511</v>
      </c>
      <c r="G334" s="298" t="s">
        <v>1512</v>
      </c>
      <c r="H334" s="298" t="s">
        <v>1502</v>
      </c>
      <c r="I334" s="298" t="s">
        <v>1664</v>
      </c>
      <c r="J334" s="298">
        <v>333</v>
      </c>
    </row>
    <row r="335" spans="1:10" x14ac:dyDescent="0.3">
      <c r="A335" s="298" t="s">
        <v>331</v>
      </c>
      <c r="B335" s="298" t="s">
        <v>2046</v>
      </c>
      <c r="C335" s="298" t="s">
        <v>332</v>
      </c>
      <c r="D335" s="298" t="s">
        <v>1514</v>
      </c>
      <c r="E335" s="298" t="s">
        <v>1515</v>
      </c>
      <c r="F335" s="298" t="s">
        <v>1511</v>
      </c>
      <c r="G335" s="298" t="s">
        <v>1512</v>
      </c>
      <c r="H335" s="298" t="s">
        <v>1502</v>
      </c>
      <c r="I335" s="298" t="s">
        <v>1664</v>
      </c>
      <c r="J335" s="298">
        <v>334</v>
      </c>
    </row>
    <row r="336" spans="1:10" x14ac:dyDescent="0.3">
      <c r="A336" s="298" t="s">
        <v>385</v>
      </c>
      <c r="B336" s="298" t="s">
        <v>2047</v>
      </c>
      <c r="C336" s="298" t="s">
        <v>386</v>
      </c>
      <c r="D336" s="298" t="s">
        <v>1514</v>
      </c>
      <c r="E336" s="298" t="s">
        <v>1515</v>
      </c>
      <c r="F336" s="298" t="s">
        <v>1511</v>
      </c>
      <c r="G336" s="298" t="s">
        <v>1512</v>
      </c>
      <c r="H336" s="298" t="s">
        <v>1502</v>
      </c>
      <c r="I336" s="298" t="s">
        <v>1664</v>
      </c>
      <c r="J336" s="298">
        <v>335</v>
      </c>
    </row>
    <row r="337" spans="1:10" x14ac:dyDescent="0.3">
      <c r="A337" s="298" t="s">
        <v>514</v>
      </c>
      <c r="B337" s="298" t="s">
        <v>2048</v>
      </c>
      <c r="C337" s="298" t="s">
        <v>515</v>
      </c>
      <c r="D337" s="298" t="s">
        <v>1514</v>
      </c>
      <c r="E337" s="298" t="s">
        <v>1515</v>
      </c>
      <c r="F337" s="298" t="s">
        <v>1511</v>
      </c>
      <c r="G337" s="298" t="s">
        <v>1512</v>
      </c>
      <c r="H337" s="298" t="s">
        <v>1502</v>
      </c>
      <c r="I337" s="298" t="s">
        <v>1664</v>
      </c>
      <c r="J337" s="298">
        <v>336</v>
      </c>
    </row>
    <row r="338" spans="1:10" x14ac:dyDescent="0.3">
      <c r="A338" s="298" t="s">
        <v>679</v>
      </c>
      <c r="B338" s="298" t="s">
        <v>2049</v>
      </c>
      <c r="C338" s="298" t="s">
        <v>680</v>
      </c>
      <c r="D338" s="298" t="s">
        <v>1514</v>
      </c>
      <c r="E338" s="298" t="s">
        <v>1515</v>
      </c>
      <c r="F338" s="298" t="s">
        <v>1511</v>
      </c>
      <c r="G338" s="298" t="s">
        <v>1512</v>
      </c>
      <c r="H338" s="298" t="s">
        <v>1502</v>
      </c>
      <c r="I338" s="298" t="s">
        <v>1664</v>
      </c>
      <c r="J338" s="298">
        <v>337</v>
      </c>
    </row>
    <row r="339" spans="1:10" x14ac:dyDescent="0.3">
      <c r="A339" s="298" t="s">
        <v>272</v>
      </c>
      <c r="B339" s="298" t="s">
        <v>2050</v>
      </c>
      <c r="C339" s="298" t="s">
        <v>273</v>
      </c>
      <c r="D339" s="298" t="s">
        <v>1516</v>
      </c>
      <c r="E339" s="298" t="s">
        <v>1517</v>
      </c>
      <c r="F339" s="298" t="s">
        <v>1511</v>
      </c>
      <c r="G339" s="298" t="s">
        <v>1512</v>
      </c>
      <c r="H339" s="298" t="s">
        <v>1502</v>
      </c>
      <c r="I339" s="298" t="s">
        <v>1664</v>
      </c>
      <c r="J339" s="298">
        <v>338</v>
      </c>
    </row>
    <row r="340" spans="1:10" x14ac:dyDescent="0.3">
      <c r="A340" s="298" t="s">
        <v>307</v>
      </c>
      <c r="B340" s="298" t="s">
        <v>2051</v>
      </c>
      <c r="C340" s="298" t="s">
        <v>308</v>
      </c>
      <c r="D340" s="298" t="s">
        <v>1516</v>
      </c>
      <c r="E340" s="298" t="s">
        <v>1517</v>
      </c>
      <c r="F340" s="298" t="s">
        <v>1511</v>
      </c>
      <c r="G340" s="298" t="s">
        <v>1512</v>
      </c>
      <c r="H340" s="298" t="s">
        <v>1502</v>
      </c>
      <c r="I340" s="298" t="s">
        <v>1664</v>
      </c>
      <c r="J340" s="298">
        <v>339</v>
      </c>
    </row>
    <row r="341" spans="1:10" x14ac:dyDescent="0.3">
      <c r="A341" s="298" t="s">
        <v>520</v>
      </c>
      <c r="B341" s="298" t="s">
        <v>2052</v>
      </c>
      <c r="C341" s="298" t="s">
        <v>521</v>
      </c>
      <c r="D341" s="298" t="s">
        <v>1516</v>
      </c>
      <c r="E341" s="298" t="s">
        <v>1517</v>
      </c>
      <c r="F341" s="298" t="s">
        <v>1511</v>
      </c>
      <c r="G341" s="298" t="s">
        <v>1512</v>
      </c>
      <c r="H341" s="298" t="s">
        <v>1502</v>
      </c>
      <c r="I341" s="298" t="s">
        <v>1664</v>
      </c>
      <c r="J341" s="298">
        <v>340</v>
      </c>
    </row>
    <row r="342" spans="1:10" x14ac:dyDescent="0.3">
      <c r="A342" s="298" t="s">
        <v>588</v>
      </c>
      <c r="B342" s="298" t="s">
        <v>2053</v>
      </c>
      <c r="C342" s="298" t="s">
        <v>589</v>
      </c>
      <c r="D342" s="298" t="s">
        <v>1516</v>
      </c>
      <c r="E342" s="298" t="s">
        <v>1517</v>
      </c>
      <c r="F342" s="298" t="s">
        <v>1511</v>
      </c>
      <c r="G342" s="298" t="s">
        <v>1512</v>
      </c>
      <c r="H342" s="298" t="s">
        <v>1502</v>
      </c>
      <c r="I342" s="298" t="s">
        <v>1664</v>
      </c>
      <c r="J342" s="298">
        <v>341</v>
      </c>
    </row>
    <row r="343" spans="1:10" x14ac:dyDescent="0.3">
      <c r="A343" s="298" t="s">
        <v>614</v>
      </c>
      <c r="B343" s="298" t="s">
        <v>2054</v>
      </c>
      <c r="C343" s="298" t="s">
        <v>615</v>
      </c>
      <c r="D343" s="298" t="s">
        <v>1516</v>
      </c>
      <c r="E343" s="298" t="s">
        <v>1517</v>
      </c>
      <c r="F343" s="298" t="s">
        <v>1511</v>
      </c>
      <c r="G343" s="298" t="s">
        <v>1512</v>
      </c>
      <c r="H343" s="298" t="s">
        <v>1502</v>
      </c>
      <c r="I343" s="298" t="s">
        <v>1664</v>
      </c>
      <c r="J343" s="298">
        <v>342</v>
      </c>
    </row>
    <row r="344" spans="1:10" x14ac:dyDescent="0.3">
      <c r="A344" s="298" t="s">
        <v>677</v>
      </c>
      <c r="B344" s="298" t="s">
        <v>2055</v>
      </c>
      <c r="C344" s="298" t="s">
        <v>678</v>
      </c>
      <c r="D344" s="298" t="s">
        <v>1516</v>
      </c>
      <c r="E344" s="298" t="s">
        <v>1517</v>
      </c>
      <c r="F344" s="298" t="s">
        <v>1511</v>
      </c>
      <c r="G344" s="298" t="s">
        <v>1512</v>
      </c>
      <c r="H344" s="298" t="s">
        <v>1502</v>
      </c>
      <c r="I344" s="298" t="s">
        <v>1664</v>
      </c>
      <c r="J344" s="298">
        <v>343</v>
      </c>
    </row>
    <row r="345" spans="1:10" x14ac:dyDescent="0.3">
      <c r="A345" s="298" t="s">
        <v>256</v>
      </c>
      <c r="B345" s="298" t="s">
        <v>2056</v>
      </c>
      <c r="C345" s="298" t="s">
        <v>257</v>
      </c>
      <c r="D345" s="298" t="s">
        <v>1445</v>
      </c>
      <c r="E345" s="298" t="s">
        <v>795</v>
      </c>
      <c r="F345" s="298" t="s">
        <v>1442</v>
      </c>
      <c r="G345" s="298" t="s">
        <v>1443</v>
      </c>
      <c r="H345" s="298" t="s">
        <v>1429</v>
      </c>
      <c r="I345" s="298" t="s">
        <v>65</v>
      </c>
      <c r="J345" s="298">
        <v>344</v>
      </c>
    </row>
    <row r="346" spans="1:10" x14ac:dyDescent="0.3">
      <c r="A346" s="298" t="s">
        <v>339</v>
      </c>
      <c r="B346" s="298" t="s">
        <v>2057</v>
      </c>
      <c r="C346" s="298" t="s">
        <v>340</v>
      </c>
      <c r="D346" s="298" t="s">
        <v>1445</v>
      </c>
      <c r="E346" s="298" t="s">
        <v>795</v>
      </c>
      <c r="F346" s="298" t="s">
        <v>1442</v>
      </c>
      <c r="G346" s="298" t="s">
        <v>1443</v>
      </c>
      <c r="H346" s="298" t="s">
        <v>1429</v>
      </c>
      <c r="I346" s="298" t="s">
        <v>65</v>
      </c>
      <c r="J346" s="298">
        <v>345</v>
      </c>
    </row>
    <row r="347" spans="1:10" x14ac:dyDescent="0.3">
      <c r="A347" s="298" t="s">
        <v>446</v>
      </c>
      <c r="B347" s="298" t="s">
        <v>2058</v>
      </c>
      <c r="C347" s="298" t="s">
        <v>447</v>
      </c>
      <c r="D347" s="298" t="s">
        <v>1445</v>
      </c>
      <c r="E347" s="298" t="s">
        <v>795</v>
      </c>
      <c r="F347" s="298" t="s">
        <v>1442</v>
      </c>
      <c r="G347" s="298" t="s">
        <v>1443</v>
      </c>
      <c r="H347" s="298" t="s">
        <v>1429</v>
      </c>
      <c r="I347" s="298" t="s">
        <v>65</v>
      </c>
      <c r="J347" s="298">
        <v>346</v>
      </c>
    </row>
    <row r="348" spans="1:10" x14ac:dyDescent="0.3">
      <c r="A348" s="298" t="s">
        <v>590</v>
      </c>
      <c r="B348" s="298" t="s">
        <v>2059</v>
      </c>
      <c r="C348" s="298" t="s">
        <v>591</v>
      </c>
      <c r="D348" s="298" t="s">
        <v>1445</v>
      </c>
      <c r="E348" s="298" t="s">
        <v>795</v>
      </c>
      <c r="F348" s="298" t="s">
        <v>1442</v>
      </c>
      <c r="G348" s="298" t="s">
        <v>1443</v>
      </c>
      <c r="H348" s="298" t="s">
        <v>1429</v>
      </c>
      <c r="I348" s="298" t="s">
        <v>65</v>
      </c>
      <c r="J348" s="298">
        <v>347</v>
      </c>
    </row>
    <row r="349" spans="1:10" x14ac:dyDescent="0.3">
      <c r="A349" s="298" t="s">
        <v>600</v>
      </c>
      <c r="B349" s="298" t="s">
        <v>2060</v>
      </c>
      <c r="C349" s="298" t="s">
        <v>601</v>
      </c>
      <c r="D349" s="298" t="s">
        <v>1445</v>
      </c>
      <c r="E349" s="298" t="s">
        <v>795</v>
      </c>
      <c r="F349" s="298" t="s">
        <v>1442</v>
      </c>
      <c r="G349" s="298" t="s">
        <v>1443</v>
      </c>
      <c r="H349" s="298" t="s">
        <v>1429</v>
      </c>
      <c r="I349" s="298" t="s">
        <v>65</v>
      </c>
      <c r="J349" s="298">
        <v>348</v>
      </c>
    </row>
    <row r="350" spans="1:10" x14ac:dyDescent="0.3">
      <c r="A350" s="298" t="s">
        <v>642</v>
      </c>
      <c r="B350" s="298" t="s">
        <v>2061</v>
      </c>
      <c r="C350" s="298" t="s">
        <v>643</v>
      </c>
      <c r="D350" s="298" t="s">
        <v>1445</v>
      </c>
      <c r="E350" s="298" t="s">
        <v>795</v>
      </c>
      <c r="F350" s="298" t="s">
        <v>1442</v>
      </c>
      <c r="G350" s="298" t="s">
        <v>1443</v>
      </c>
      <c r="H350" s="298" t="s">
        <v>1429</v>
      </c>
      <c r="I350" s="298" t="s">
        <v>65</v>
      </c>
      <c r="J350" s="298">
        <v>349</v>
      </c>
    </row>
    <row r="351" spans="1:10" x14ac:dyDescent="0.3">
      <c r="A351" s="298" t="s">
        <v>674</v>
      </c>
      <c r="B351" s="298" t="s">
        <v>2062</v>
      </c>
      <c r="C351" s="298" t="s">
        <v>675</v>
      </c>
      <c r="D351" s="298" t="s">
        <v>1445</v>
      </c>
      <c r="E351" s="298" t="s">
        <v>795</v>
      </c>
      <c r="F351" s="298" t="s">
        <v>1442</v>
      </c>
      <c r="G351" s="298" t="s">
        <v>1443</v>
      </c>
      <c r="H351" s="298" t="s">
        <v>1429</v>
      </c>
      <c r="I351" s="298" t="s">
        <v>65</v>
      </c>
      <c r="J351" s="298">
        <v>350</v>
      </c>
    </row>
    <row r="352" spans="1:10" x14ac:dyDescent="0.3">
      <c r="A352" s="298" t="s">
        <v>683</v>
      </c>
      <c r="B352" s="298" t="s">
        <v>2063</v>
      </c>
      <c r="C352" s="298" t="s">
        <v>684</v>
      </c>
      <c r="D352" s="298" t="s">
        <v>1445</v>
      </c>
      <c r="E352" s="298" t="s">
        <v>795</v>
      </c>
      <c r="F352" s="298" t="s">
        <v>1442</v>
      </c>
      <c r="G352" s="298" t="s">
        <v>1443</v>
      </c>
      <c r="H352" s="298" t="s">
        <v>1429</v>
      </c>
      <c r="I352" s="298" t="s">
        <v>65</v>
      </c>
      <c r="J352" s="298">
        <v>351</v>
      </c>
    </row>
    <row r="353" spans="1:10" x14ac:dyDescent="0.3">
      <c r="A353" s="298" t="s">
        <v>110</v>
      </c>
      <c r="B353" s="298" t="s">
        <v>2064</v>
      </c>
      <c r="C353" s="298" t="s">
        <v>111</v>
      </c>
      <c r="D353" s="298" t="s">
        <v>1446</v>
      </c>
      <c r="E353" s="298" t="s">
        <v>111</v>
      </c>
      <c r="F353" s="298" t="s">
        <v>1442</v>
      </c>
      <c r="G353" s="298" t="s">
        <v>1443</v>
      </c>
      <c r="H353" s="298" t="s">
        <v>1429</v>
      </c>
      <c r="I353" s="298" t="s">
        <v>65</v>
      </c>
      <c r="J353" s="298">
        <v>352</v>
      </c>
    </row>
    <row r="354" spans="1:10" x14ac:dyDescent="0.3">
      <c r="A354" s="298" t="s">
        <v>184</v>
      </c>
      <c r="B354" s="298" t="s">
        <v>2065</v>
      </c>
      <c r="C354" s="298" t="s">
        <v>185</v>
      </c>
      <c r="D354" s="298" t="s">
        <v>1447</v>
      </c>
      <c r="E354" s="298" t="s">
        <v>185</v>
      </c>
      <c r="F354" s="298" t="s">
        <v>1442</v>
      </c>
      <c r="G354" s="298" t="s">
        <v>1443</v>
      </c>
      <c r="H354" s="298" t="s">
        <v>1429</v>
      </c>
      <c r="I354" s="298" t="s">
        <v>65</v>
      </c>
      <c r="J354" s="298">
        <v>353</v>
      </c>
    </row>
    <row r="355" spans="1:10" x14ac:dyDescent="0.3">
      <c r="A355" s="298" t="s">
        <v>584</v>
      </c>
      <c r="B355" s="298" t="s">
        <v>2066</v>
      </c>
      <c r="C355" s="298" t="s">
        <v>1184</v>
      </c>
      <c r="D355" s="298" t="s">
        <v>1449</v>
      </c>
      <c r="E355" s="298" t="s">
        <v>1184</v>
      </c>
      <c r="F355" s="298" t="s">
        <v>1448</v>
      </c>
      <c r="G355" s="298" t="s">
        <v>792</v>
      </c>
      <c r="H355" s="298" t="s">
        <v>1429</v>
      </c>
      <c r="I355" s="298" t="s">
        <v>65</v>
      </c>
      <c r="J355" s="298">
        <v>354</v>
      </c>
    </row>
    <row r="356" spans="1:10" x14ac:dyDescent="0.3">
      <c r="A356" s="298" t="s">
        <v>644</v>
      </c>
      <c r="B356" s="298" t="s">
        <v>2067</v>
      </c>
      <c r="C356" s="298" t="s">
        <v>645</v>
      </c>
      <c r="D356" s="298" t="s">
        <v>1450</v>
      </c>
      <c r="E356" s="298" t="s">
        <v>645</v>
      </c>
      <c r="F356" s="298" t="s">
        <v>1448</v>
      </c>
      <c r="G356" s="298" t="s">
        <v>792</v>
      </c>
      <c r="H356" s="298" t="s">
        <v>1429</v>
      </c>
      <c r="I356" s="298" t="s">
        <v>65</v>
      </c>
      <c r="J356" s="298">
        <v>355</v>
      </c>
    </row>
    <row r="357" spans="1:10" x14ac:dyDescent="0.3">
      <c r="A357" s="298" t="s">
        <v>138</v>
      </c>
      <c r="B357" s="298" t="s">
        <v>2068</v>
      </c>
      <c r="C357" s="298" t="s">
        <v>139</v>
      </c>
      <c r="D357" s="298" t="s">
        <v>1451</v>
      </c>
      <c r="E357" s="298" t="s">
        <v>1452</v>
      </c>
      <c r="F357" s="298" t="s">
        <v>1448</v>
      </c>
      <c r="G357" s="298" t="s">
        <v>792</v>
      </c>
      <c r="H357" s="298" t="s">
        <v>1429</v>
      </c>
      <c r="I357" s="298" t="s">
        <v>65</v>
      </c>
      <c r="J357" s="298">
        <v>356</v>
      </c>
    </row>
    <row r="358" spans="1:10" x14ac:dyDescent="0.3">
      <c r="A358" s="298" t="s">
        <v>208</v>
      </c>
      <c r="B358" s="298" t="s">
        <v>2069</v>
      </c>
      <c r="C358" s="298" t="s">
        <v>209</v>
      </c>
      <c r="D358" s="298" t="s">
        <v>1451</v>
      </c>
      <c r="E358" s="298" t="s">
        <v>1452</v>
      </c>
      <c r="F358" s="298" t="s">
        <v>1448</v>
      </c>
      <c r="G358" s="298" t="s">
        <v>792</v>
      </c>
      <c r="H358" s="298" t="s">
        <v>1429</v>
      </c>
      <c r="I358" s="298" t="s">
        <v>65</v>
      </c>
      <c r="J358" s="298">
        <v>357</v>
      </c>
    </row>
    <row r="359" spans="1:10" x14ac:dyDescent="0.3">
      <c r="A359" s="298" t="s">
        <v>634</v>
      </c>
      <c r="B359" s="298" t="s">
        <v>2070</v>
      </c>
      <c r="C359" s="298" t="s">
        <v>635</v>
      </c>
      <c r="D359" s="298" t="s">
        <v>1451</v>
      </c>
      <c r="E359" s="298" t="s">
        <v>1452</v>
      </c>
      <c r="F359" s="298" t="s">
        <v>1448</v>
      </c>
      <c r="G359" s="298" t="s">
        <v>792</v>
      </c>
      <c r="H359" s="298" t="s">
        <v>1429</v>
      </c>
      <c r="I359" s="298" t="s">
        <v>65</v>
      </c>
      <c r="J359" s="298">
        <v>358</v>
      </c>
    </row>
    <row r="360" spans="1:10" x14ac:dyDescent="0.3">
      <c r="A360" s="298" t="s">
        <v>276</v>
      </c>
      <c r="B360" s="298" t="s">
        <v>2071</v>
      </c>
      <c r="C360" s="298" t="s">
        <v>277</v>
      </c>
      <c r="D360" s="298" t="s">
        <v>1453</v>
      </c>
      <c r="E360" s="298" t="s">
        <v>1454</v>
      </c>
      <c r="F360" s="298" t="s">
        <v>1448</v>
      </c>
      <c r="G360" s="298" t="s">
        <v>792</v>
      </c>
      <c r="H360" s="298" t="s">
        <v>1429</v>
      </c>
      <c r="I360" s="298" t="s">
        <v>65</v>
      </c>
      <c r="J360" s="298">
        <v>359</v>
      </c>
    </row>
    <row r="361" spans="1:10" x14ac:dyDescent="0.3">
      <c r="A361" s="298" t="s">
        <v>321</v>
      </c>
      <c r="B361" s="298" t="s">
        <v>2072</v>
      </c>
      <c r="C361" s="298" t="s">
        <v>322</v>
      </c>
      <c r="D361" s="298" t="s">
        <v>1453</v>
      </c>
      <c r="E361" s="298" t="s">
        <v>1454</v>
      </c>
      <c r="F361" s="298" t="s">
        <v>1448</v>
      </c>
      <c r="G361" s="298" t="s">
        <v>792</v>
      </c>
      <c r="H361" s="298" t="s">
        <v>1429</v>
      </c>
      <c r="I361" s="298" t="s">
        <v>65</v>
      </c>
      <c r="J361" s="298">
        <v>360</v>
      </c>
    </row>
    <row r="362" spans="1:10" x14ac:dyDescent="0.3">
      <c r="A362" s="298" t="s">
        <v>658</v>
      </c>
      <c r="B362" s="298" t="s">
        <v>2073</v>
      </c>
      <c r="C362" s="298" t="s">
        <v>659</v>
      </c>
      <c r="D362" s="298" t="s">
        <v>1453</v>
      </c>
      <c r="E362" s="298" t="s">
        <v>1454</v>
      </c>
      <c r="F362" s="298" t="s">
        <v>1448</v>
      </c>
      <c r="G362" s="298" t="s">
        <v>792</v>
      </c>
      <c r="H362" s="298" t="s">
        <v>1429</v>
      </c>
      <c r="I362" s="298" t="s">
        <v>65</v>
      </c>
      <c r="J362" s="298">
        <v>361</v>
      </c>
    </row>
    <row r="363" spans="1:10" x14ac:dyDescent="0.3">
      <c r="A363" s="298" t="s">
        <v>144</v>
      </c>
      <c r="B363" s="298" t="s">
        <v>2074</v>
      </c>
      <c r="C363" s="298" t="s">
        <v>145</v>
      </c>
      <c r="D363" s="298" t="s">
        <v>1455</v>
      </c>
      <c r="E363" s="298" t="s">
        <v>1456</v>
      </c>
      <c r="F363" s="298" t="s">
        <v>1448</v>
      </c>
      <c r="G363" s="298" t="s">
        <v>792</v>
      </c>
      <c r="H363" s="298" t="s">
        <v>1429</v>
      </c>
      <c r="I363" s="298" t="s">
        <v>65</v>
      </c>
      <c r="J363" s="298">
        <v>362</v>
      </c>
    </row>
    <row r="364" spans="1:10" x14ac:dyDescent="0.3">
      <c r="A364" s="298" t="s">
        <v>188</v>
      </c>
      <c r="B364" s="298" t="s">
        <v>2075</v>
      </c>
      <c r="C364" s="298" t="s">
        <v>189</v>
      </c>
      <c r="D364" s="298" t="s">
        <v>1455</v>
      </c>
      <c r="E364" s="298" t="s">
        <v>1456</v>
      </c>
      <c r="F364" s="298" t="s">
        <v>1448</v>
      </c>
      <c r="G364" s="298" t="s">
        <v>792</v>
      </c>
      <c r="H364" s="298" t="s">
        <v>1429</v>
      </c>
      <c r="I364" s="298" t="s">
        <v>65</v>
      </c>
      <c r="J364" s="298">
        <v>363</v>
      </c>
    </row>
    <row r="365" spans="1:10" x14ac:dyDescent="0.3">
      <c r="A365" s="298" t="s">
        <v>400</v>
      </c>
      <c r="B365" s="298" t="s">
        <v>2076</v>
      </c>
      <c r="C365" s="298" t="s">
        <v>401</v>
      </c>
      <c r="D365" s="298" t="s">
        <v>1455</v>
      </c>
      <c r="E365" s="298" t="s">
        <v>1456</v>
      </c>
      <c r="F365" s="298" t="s">
        <v>1448</v>
      </c>
      <c r="G365" s="298" t="s">
        <v>792</v>
      </c>
      <c r="H365" s="298" t="s">
        <v>1429</v>
      </c>
      <c r="I365" s="298" t="s">
        <v>65</v>
      </c>
      <c r="J365" s="298">
        <v>364</v>
      </c>
    </row>
    <row r="366" spans="1:10" x14ac:dyDescent="0.3">
      <c r="A366" s="298" t="s">
        <v>95</v>
      </c>
      <c r="B366" s="298" t="s">
        <v>2077</v>
      </c>
      <c r="C366" s="298" t="s">
        <v>96</v>
      </c>
      <c r="D366" s="298" t="s">
        <v>1457</v>
      </c>
      <c r="E366" s="298" t="s">
        <v>1458</v>
      </c>
      <c r="F366" s="298" t="s">
        <v>1448</v>
      </c>
      <c r="G366" s="298" t="s">
        <v>792</v>
      </c>
      <c r="H366" s="298" t="s">
        <v>1429</v>
      </c>
      <c r="I366" s="298" t="s">
        <v>65</v>
      </c>
      <c r="J366" s="298">
        <v>365</v>
      </c>
    </row>
    <row r="367" spans="1:10" x14ac:dyDescent="0.3">
      <c r="A367" s="298" t="s">
        <v>182</v>
      </c>
      <c r="B367" s="298" t="s">
        <v>2078</v>
      </c>
      <c r="C367" s="298" t="s">
        <v>183</v>
      </c>
      <c r="D367" s="298" t="s">
        <v>1457</v>
      </c>
      <c r="E367" s="298" t="s">
        <v>1458</v>
      </c>
      <c r="F367" s="298" t="s">
        <v>1448</v>
      </c>
      <c r="G367" s="298" t="s">
        <v>792</v>
      </c>
      <c r="H367" s="298" t="s">
        <v>1429</v>
      </c>
      <c r="I367" s="298" t="s">
        <v>65</v>
      </c>
      <c r="J367" s="298">
        <v>366</v>
      </c>
    </row>
    <row r="368" spans="1:10" x14ac:dyDescent="0.3">
      <c r="A368" s="298" t="s">
        <v>510</v>
      </c>
      <c r="B368" s="298" t="s">
        <v>2079</v>
      </c>
      <c r="C368" s="298" t="s">
        <v>511</v>
      </c>
      <c r="D368" s="298" t="s">
        <v>1457</v>
      </c>
      <c r="E368" s="298" t="s">
        <v>1458</v>
      </c>
      <c r="F368" s="298" t="s">
        <v>1448</v>
      </c>
      <c r="G368" s="298" t="s">
        <v>792</v>
      </c>
      <c r="H368" s="298" t="s">
        <v>1429</v>
      </c>
      <c r="I368" s="298" t="s">
        <v>65</v>
      </c>
      <c r="J368" s="298">
        <v>367</v>
      </c>
    </row>
    <row r="369" spans="1:10" x14ac:dyDescent="0.3">
      <c r="A369" s="298" t="s">
        <v>395</v>
      </c>
      <c r="B369" s="298" t="s">
        <v>2080</v>
      </c>
      <c r="C369" s="298" t="s">
        <v>835</v>
      </c>
      <c r="D369" s="298" t="s">
        <v>1462</v>
      </c>
      <c r="E369" s="298" t="s">
        <v>1463</v>
      </c>
      <c r="F369" s="298" t="s">
        <v>1460</v>
      </c>
      <c r="G369" s="298" t="s">
        <v>1461</v>
      </c>
      <c r="H369" s="298" t="s">
        <v>1459</v>
      </c>
      <c r="I369" s="298" t="s">
        <v>72</v>
      </c>
      <c r="J369" s="298">
        <v>368</v>
      </c>
    </row>
    <row r="370" spans="1:10" x14ac:dyDescent="0.3">
      <c r="A370" s="298" t="s">
        <v>174</v>
      </c>
      <c r="B370" s="298" t="s">
        <v>2081</v>
      </c>
      <c r="C370" s="298" t="s">
        <v>175</v>
      </c>
      <c r="D370" s="298" t="s">
        <v>1462</v>
      </c>
      <c r="E370" s="298" t="s">
        <v>1463</v>
      </c>
      <c r="F370" s="298" t="s">
        <v>1460</v>
      </c>
      <c r="G370" s="298" t="s">
        <v>1461</v>
      </c>
      <c r="H370" s="298" t="s">
        <v>1459</v>
      </c>
      <c r="I370" s="298" t="s">
        <v>72</v>
      </c>
      <c r="J370" s="298">
        <v>369</v>
      </c>
    </row>
    <row r="371" spans="1:10" x14ac:dyDescent="0.3">
      <c r="A371" s="298" t="s">
        <v>700</v>
      </c>
      <c r="B371" s="298" t="s">
        <v>2082</v>
      </c>
      <c r="C371" s="298" t="s">
        <v>701</v>
      </c>
      <c r="D371" s="298" t="s">
        <v>1464</v>
      </c>
      <c r="E371" s="298" t="s">
        <v>701</v>
      </c>
      <c r="F371" s="298" t="s">
        <v>1460</v>
      </c>
      <c r="G371" s="298" t="s">
        <v>1461</v>
      </c>
      <c r="H371" s="298" t="s">
        <v>1459</v>
      </c>
      <c r="I371" s="298" t="s">
        <v>72</v>
      </c>
      <c r="J371" s="298">
        <v>370</v>
      </c>
    </row>
    <row r="372" spans="1:10" x14ac:dyDescent="0.3">
      <c r="A372" s="298" t="s">
        <v>315</v>
      </c>
      <c r="B372" s="298" t="s">
        <v>2083</v>
      </c>
      <c r="C372" s="298" t="s">
        <v>1132</v>
      </c>
      <c r="D372" s="298" t="s">
        <v>1465</v>
      </c>
      <c r="E372" s="298" t="s">
        <v>1466</v>
      </c>
      <c r="F372" s="298" t="s">
        <v>1460</v>
      </c>
      <c r="G372" s="298" t="s">
        <v>1461</v>
      </c>
      <c r="H372" s="298" t="s">
        <v>1459</v>
      </c>
      <c r="I372" s="298" t="s">
        <v>72</v>
      </c>
      <c r="J372" s="298">
        <v>371</v>
      </c>
    </row>
    <row r="373" spans="1:10" x14ac:dyDescent="0.3">
      <c r="A373" s="298" t="s">
        <v>363</v>
      </c>
      <c r="B373" s="298" t="s">
        <v>2084</v>
      </c>
      <c r="C373" s="298" t="s">
        <v>1130</v>
      </c>
      <c r="D373" s="298" t="s">
        <v>1465</v>
      </c>
      <c r="E373" s="298" t="s">
        <v>1466</v>
      </c>
      <c r="F373" s="298" t="s">
        <v>1460</v>
      </c>
      <c r="G373" s="298" t="s">
        <v>1461</v>
      </c>
      <c r="H373" s="298" t="s">
        <v>1459</v>
      </c>
      <c r="I373" s="298" t="s">
        <v>72</v>
      </c>
      <c r="J373" s="298">
        <v>372</v>
      </c>
    </row>
    <row r="374" spans="1:10" x14ac:dyDescent="0.3">
      <c r="A374" s="298" t="s">
        <v>668</v>
      </c>
      <c r="B374" s="298" t="s">
        <v>2085</v>
      </c>
      <c r="C374" s="298" t="s">
        <v>669</v>
      </c>
      <c r="D374" s="298" t="s">
        <v>1467</v>
      </c>
      <c r="E374" s="298" t="s">
        <v>669</v>
      </c>
      <c r="F374" s="298" t="s">
        <v>1460</v>
      </c>
      <c r="G374" s="298" t="s">
        <v>1461</v>
      </c>
      <c r="H374" s="298" t="s">
        <v>1459</v>
      </c>
      <c r="I374" s="298" t="s">
        <v>72</v>
      </c>
      <c r="J374" s="298">
        <v>373</v>
      </c>
    </row>
    <row r="375" spans="1:10" x14ac:dyDescent="0.3">
      <c r="A375" s="298" t="s">
        <v>309</v>
      </c>
      <c r="B375" s="298" t="s">
        <v>2086</v>
      </c>
      <c r="C375" s="298" t="s">
        <v>310</v>
      </c>
      <c r="D375" s="298" t="s">
        <v>1470</v>
      </c>
      <c r="E375" s="298" t="s">
        <v>1471</v>
      </c>
      <c r="F375" s="298" t="s">
        <v>1468</v>
      </c>
      <c r="G375" s="298" t="s">
        <v>1469</v>
      </c>
      <c r="H375" s="298" t="s">
        <v>1459</v>
      </c>
      <c r="I375" s="298" t="s">
        <v>72</v>
      </c>
      <c r="J375" s="298">
        <v>374</v>
      </c>
    </row>
    <row r="376" spans="1:10" x14ac:dyDescent="0.3">
      <c r="A376" s="298" t="s">
        <v>436</v>
      </c>
      <c r="B376" s="298" t="s">
        <v>2087</v>
      </c>
      <c r="C376" s="298" t="s">
        <v>437</v>
      </c>
      <c r="D376" s="298" t="s">
        <v>1470</v>
      </c>
      <c r="E376" s="298" t="s">
        <v>1471</v>
      </c>
      <c r="F376" s="298" t="s">
        <v>1468</v>
      </c>
      <c r="G376" s="298" t="s">
        <v>1469</v>
      </c>
      <c r="H376" s="298" t="s">
        <v>1459</v>
      </c>
      <c r="I376" s="298" t="s">
        <v>72</v>
      </c>
      <c r="J376" s="298">
        <v>375</v>
      </c>
    </row>
    <row r="377" spans="1:10" x14ac:dyDescent="0.3">
      <c r="A377" s="298" t="s">
        <v>652</v>
      </c>
      <c r="B377" s="298" t="s">
        <v>2088</v>
      </c>
      <c r="C377" s="298" t="s">
        <v>653</v>
      </c>
      <c r="D377" s="298" t="s">
        <v>1472</v>
      </c>
      <c r="E377" s="298" t="s">
        <v>653</v>
      </c>
      <c r="F377" s="298" t="s">
        <v>1468</v>
      </c>
      <c r="G377" s="298" t="s">
        <v>1469</v>
      </c>
      <c r="H377" s="298" t="s">
        <v>1459</v>
      </c>
      <c r="I377" s="298" t="s">
        <v>72</v>
      </c>
      <c r="J377" s="298">
        <v>376</v>
      </c>
    </row>
    <row r="378" spans="1:10" x14ac:dyDescent="0.3">
      <c r="A378" s="298" t="s">
        <v>319</v>
      </c>
      <c r="B378" s="298" t="s">
        <v>2089</v>
      </c>
      <c r="C378" s="298" t="s">
        <v>320</v>
      </c>
      <c r="D378" s="298" t="s">
        <v>1473</v>
      </c>
      <c r="E378" s="298" t="s">
        <v>1474</v>
      </c>
      <c r="F378" s="298" t="s">
        <v>1468</v>
      </c>
      <c r="G378" s="298" t="s">
        <v>1469</v>
      </c>
      <c r="H378" s="298" t="s">
        <v>1459</v>
      </c>
      <c r="I378" s="298" t="s">
        <v>72</v>
      </c>
      <c r="J378" s="298">
        <v>377</v>
      </c>
    </row>
    <row r="379" spans="1:10" x14ac:dyDescent="0.3">
      <c r="A379" s="298" t="s">
        <v>361</v>
      </c>
      <c r="B379" s="298" t="s">
        <v>2090</v>
      </c>
      <c r="C379" s="298" t="s">
        <v>362</v>
      </c>
      <c r="D379" s="298" t="s">
        <v>1473</v>
      </c>
      <c r="E379" s="298" t="s">
        <v>1474</v>
      </c>
      <c r="F379" s="298" t="s">
        <v>1468</v>
      </c>
      <c r="G379" s="298" t="s">
        <v>1469</v>
      </c>
      <c r="H379" s="298" t="s">
        <v>1459</v>
      </c>
      <c r="I379" s="298" t="s">
        <v>72</v>
      </c>
      <c r="J379" s="298">
        <v>378</v>
      </c>
    </row>
    <row r="380" spans="1:10" x14ac:dyDescent="0.3">
      <c r="A380" s="298" t="s">
        <v>301</v>
      </c>
      <c r="B380" s="298" t="s">
        <v>2091</v>
      </c>
      <c r="C380" s="298" t="s">
        <v>302</v>
      </c>
      <c r="D380" s="298" t="s">
        <v>1537</v>
      </c>
      <c r="E380" s="298" t="s">
        <v>1538</v>
      </c>
      <c r="F380" s="298" t="s">
        <v>1535</v>
      </c>
      <c r="G380" s="298" t="s">
        <v>796</v>
      </c>
      <c r="H380" s="298" t="s">
        <v>1502</v>
      </c>
      <c r="I380" s="298" t="s">
        <v>1664</v>
      </c>
      <c r="J380" s="298">
        <v>379</v>
      </c>
    </row>
    <row r="381" spans="1:10" x14ac:dyDescent="0.3">
      <c r="A381" s="298" t="s">
        <v>618</v>
      </c>
      <c r="B381" s="298" t="s">
        <v>2092</v>
      </c>
      <c r="C381" s="298" t="s">
        <v>619</v>
      </c>
      <c r="D381" s="298" t="s">
        <v>1537</v>
      </c>
      <c r="E381" s="298" t="s">
        <v>1538</v>
      </c>
      <c r="F381" s="298" t="s">
        <v>1535</v>
      </c>
      <c r="G381" s="298" t="s">
        <v>796</v>
      </c>
      <c r="H381" s="298" t="s">
        <v>1502</v>
      </c>
      <c r="I381" s="298" t="s">
        <v>1664</v>
      </c>
      <c r="J381" s="298">
        <v>380</v>
      </c>
    </row>
    <row r="382" spans="1:10" x14ac:dyDescent="0.3">
      <c r="A382" s="298" t="s">
        <v>178</v>
      </c>
      <c r="B382" s="298" t="s">
        <v>2093</v>
      </c>
      <c r="C382" s="298" t="s">
        <v>179</v>
      </c>
      <c r="D382" s="298" t="s">
        <v>1539</v>
      </c>
      <c r="E382" s="298" t="s">
        <v>1540</v>
      </c>
      <c r="F382" s="298" t="s">
        <v>1535</v>
      </c>
      <c r="G382" s="298" t="s">
        <v>796</v>
      </c>
      <c r="H382" s="298" t="s">
        <v>1502</v>
      </c>
      <c r="I382" s="298" t="s">
        <v>1664</v>
      </c>
      <c r="J382" s="298">
        <v>381</v>
      </c>
    </row>
    <row r="383" spans="1:10" x14ac:dyDescent="0.3">
      <c r="A383" s="298" t="s">
        <v>240</v>
      </c>
      <c r="B383" s="298" t="s">
        <v>2094</v>
      </c>
      <c r="C383" s="298" t="s">
        <v>241</v>
      </c>
      <c r="D383" s="298" t="s">
        <v>1539</v>
      </c>
      <c r="E383" s="298" t="s">
        <v>1540</v>
      </c>
      <c r="F383" s="298" t="s">
        <v>1535</v>
      </c>
      <c r="G383" s="298" t="s">
        <v>796</v>
      </c>
      <c r="H383" s="298" t="s">
        <v>1502</v>
      </c>
      <c r="I383" s="298" t="s">
        <v>1664</v>
      </c>
      <c r="J383" s="298">
        <v>382</v>
      </c>
    </row>
    <row r="384" spans="1:10" x14ac:dyDescent="0.3">
      <c r="A384" s="298" t="s">
        <v>1150</v>
      </c>
      <c r="B384" s="298" t="s">
        <v>2095</v>
      </c>
      <c r="C384" s="298" t="s">
        <v>2096</v>
      </c>
      <c r="D384" s="298" t="s">
        <v>1539</v>
      </c>
      <c r="E384" s="298" t="s">
        <v>1540</v>
      </c>
      <c r="F384" s="298" t="s">
        <v>1535</v>
      </c>
      <c r="G384" s="298" t="s">
        <v>796</v>
      </c>
      <c r="H384" s="298" t="s">
        <v>1502</v>
      </c>
      <c r="I384" s="298" t="s">
        <v>1664</v>
      </c>
      <c r="J384" s="298">
        <v>383</v>
      </c>
    </row>
    <row r="385" spans="1:10" x14ac:dyDescent="0.3">
      <c r="A385" s="298" t="s">
        <v>640</v>
      </c>
      <c r="B385" s="298" t="s">
        <v>2097</v>
      </c>
      <c r="C385" s="298" t="s">
        <v>641</v>
      </c>
      <c r="D385" s="298" t="s">
        <v>1539</v>
      </c>
      <c r="E385" s="298" t="s">
        <v>1540</v>
      </c>
      <c r="F385" s="298" t="s">
        <v>1535</v>
      </c>
      <c r="G385" s="298" t="s">
        <v>796</v>
      </c>
      <c r="H385" s="298" t="s">
        <v>1502</v>
      </c>
      <c r="I385" s="298" t="s">
        <v>1664</v>
      </c>
      <c r="J385" s="298">
        <v>384</v>
      </c>
    </row>
    <row r="386" spans="1:10" x14ac:dyDescent="0.3">
      <c r="A386" s="298" t="s">
        <v>78</v>
      </c>
      <c r="B386" s="298" t="s">
        <v>2098</v>
      </c>
      <c r="C386" s="298" t="s">
        <v>79</v>
      </c>
      <c r="D386" s="298" t="s">
        <v>1541</v>
      </c>
      <c r="E386" s="298" t="s">
        <v>1542</v>
      </c>
      <c r="F386" s="298" t="s">
        <v>1535</v>
      </c>
      <c r="G386" s="298" t="s">
        <v>796</v>
      </c>
      <c r="H386" s="298" t="s">
        <v>1502</v>
      </c>
      <c r="I386" s="298" t="s">
        <v>1664</v>
      </c>
      <c r="J386" s="298">
        <v>385</v>
      </c>
    </row>
    <row r="387" spans="1:10" x14ac:dyDescent="0.3">
      <c r="A387" s="298" t="s">
        <v>398</v>
      </c>
      <c r="B387" s="298" t="s">
        <v>2099</v>
      </c>
      <c r="C387" s="298" t="s">
        <v>399</v>
      </c>
      <c r="D387" s="298" t="s">
        <v>1541</v>
      </c>
      <c r="E387" s="298" t="s">
        <v>1542</v>
      </c>
      <c r="F387" s="298" t="s">
        <v>1535</v>
      </c>
      <c r="G387" s="298" t="s">
        <v>796</v>
      </c>
      <c r="H387" s="298" t="s">
        <v>1502</v>
      </c>
      <c r="I387" s="298" t="s">
        <v>1664</v>
      </c>
      <c r="J387" s="298">
        <v>386</v>
      </c>
    </row>
    <row r="388" spans="1:10" x14ac:dyDescent="0.3">
      <c r="A388" s="298" t="s">
        <v>542</v>
      </c>
      <c r="B388" s="298" t="s">
        <v>2100</v>
      </c>
      <c r="C388" s="298" t="s">
        <v>543</v>
      </c>
      <c r="D388" s="298" t="s">
        <v>1543</v>
      </c>
      <c r="E388" s="298" t="s">
        <v>1544</v>
      </c>
      <c r="F388" s="298" t="s">
        <v>1535</v>
      </c>
      <c r="G388" s="298" t="s">
        <v>796</v>
      </c>
      <c r="H388" s="298" t="s">
        <v>1502</v>
      </c>
      <c r="I388" s="298" t="s">
        <v>1664</v>
      </c>
      <c r="J388" s="298">
        <v>387</v>
      </c>
    </row>
    <row r="389" spans="1:10" x14ac:dyDescent="0.3">
      <c r="A389" s="298" t="s">
        <v>646</v>
      </c>
      <c r="B389" s="298" t="s">
        <v>2101</v>
      </c>
      <c r="C389" s="298" t="s">
        <v>1151</v>
      </c>
      <c r="D389" s="298" t="s">
        <v>1543</v>
      </c>
      <c r="E389" s="298" t="s">
        <v>1544</v>
      </c>
      <c r="F389" s="298" t="s">
        <v>1535</v>
      </c>
      <c r="G389" s="298" t="s">
        <v>796</v>
      </c>
      <c r="H389" s="298" t="s">
        <v>1502</v>
      </c>
      <c r="I389" s="298" t="s">
        <v>1664</v>
      </c>
      <c r="J389" s="298">
        <v>388</v>
      </c>
    </row>
    <row r="390" spans="1:10" x14ac:dyDescent="0.3">
      <c r="A390" s="298" t="s">
        <v>656</v>
      </c>
      <c r="B390" s="298" t="s">
        <v>2102</v>
      </c>
      <c r="C390" s="298" t="s">
        <v>657</v>
      </c>
      <c r="D390" s="298" t="s">
        <v>1543</v>
      </c>
      <c r="E390" s="298" t="s">
        <v>1544</v>
      </c>
      <c r="F390" s="298" t="s">
        <v>1535</v>
      </c>
      <c r="G390" s="298" t="s">
        <v>796</v>
      </c>
      <c r="H390" s="298" t="s">
        <v>1502</v>
      </c>
      <c r="I390" s="298" t="s">
        <v>1664</v>
      </c>
      <c r="J390" s="298">
        <v>389</v>
      </c>
    </row>
    <row r="391" spans="1:10" x14ac:dyDescent="0.3">
      <c r="A391" s="298" t="s">
        <v>148</v>
      </c>
      <c r="B391" s="298" t="s">
        <v>2103</v>
      </c>
      <c r="C391" s="298" t="s">
        <v>1549</v>
      </c>
      <c r="D391" s="298" t="s">
        <v>1548</v>
      </c>
      <c r="E391" s="298" t="s">
        <v>1549</v>
      </c>
      <c r="F391" s="298" t="s">
        <v>1546</v>
      </c>
      <c r="G391" s="298" t="s">
        <v>1547</v>
      </c>
      <c r="H391" s="298" t="s">
        <v>1545</v>
      </c>
      <c r="I391" s="298" t="s">
        <v>1741</v>
      </c>
      <c r="J391" s="298">
        <v>390</v>
      </c>
    </row>
    <row r="392" spans="1:10" x14ac:dyDescent="0.3">
      <c r="A392" s="298" t="s">
        <v>108</v>
      </c>
      <c r="B392" s="298" t="s">
        <v>2104</v>
      </c>
      <c r="C392" s="298" t="s">
        <v>1154</v>
      </c>
      <c r="D392" s="298" t="s">
        <v>1550</v>
      </c>
      <c r="E392" s="298" t="s">
        <v>1551</v>
      </c>
      <c r="F392" s="298" t="s">
        <v>1546</v>
      </c>
      <c r="G392" s="298" t="s">
        <v>1547</v>
      </c>
      <c r="H392" s="298" t="s">
        <v>1545</v>
      </c>
      <c r="I392" s="298" t="s">
        <v>1741</v>
      </c>
      <c r="J392" s="298">
        <v>391</v>
      </c>
    </row>
    <row r="393" spans="1:10" x14ac:dyDescent="0.3">
      <c r="A393" s="298" t="s">
        <v>454</v>
      </c>
      <c r="B393" s="298" t="s">
        <v>2105</v>
      </c>
      <c r="C393" s="298" t="s">
        <v>455</v>
      </c>
      <c r="D393" s="298" t="s">
        <v>1550</v>
      </c>
      <c r="E393" s="298" t="s">
        <v>1551</v>
      </c>
      <c r="F393" s="298" t="s">
        <v>1546</v>
      </c>
      <c r="G393" s="298" t="s">
        <v>1547</v>
      </c>
      <c r="H393" s="298" t="s">
        <v>1545</v>
      </c>
      <c r="I393" s="298" t="s">
        <v>1741</v>
      </c>
      <c r="J393" s="298">
        <v>392</v>
      </c>
    </row>
    <row r="394" spans="1:10" x14ac:dyDescent="0.3">
      <c r="A394" s="298" t="s">
        <v>558</v>
      </c>
      <c r="B394" s="298" t="s">
        <v>2106</v>
      </c>
      <c r="C394" s="298" t="s">
        <v>559</v>
      </c>
      <c r="D394" s="298" t="s">
        <v>1550</v>
      </c>
      <c r="E394" s="298" t="s">
        <v>1551</v>
      </c>
      <c r="F394" s="298" t="s">
        <v>1546</v>
      </c>
      <c r="G394" s="298" t="s">
        <v>1547</v>
      </c>
      <c r="H394" s="298" t="s">
        <v>1545</v>
      </c>
      <c r="I394" s="298" t="s">
        <v>1741</v>
      </c>
      <c r="J394" s="298">
        <v>393</v>
      </c>
    </row>
    <row r="395" spans="1:10" x14ac:dyDescent="0.3">
      <c r="A395" s="298" t="s">
        <v>190</v>
      </c>
      <c r="B395" s="298" t="s">
        <v>2107</v>
      </c>
      <c r="C395" s="298" t="s">
        <v>191</v>
      </c>
      <c r="D395" s="298" t="s">
        <v>1552</v>
      </c>
      <c r="E395" s="298" t="s">
        <v>793</v>
      </c>
      <c r="F395" s="298" t="s">
        <v>1546</v>
      </c>
      <c r="G395" s="298" t="s">
        <v>1547</v>
      </c>
      <c r="H395" s="298" t="s">
        <v>1545</v>
      </c>
      <c r="I395" s="298" t="s">
        <v>1741</v>
      </c>
      <c r="J395" s="298">
        <v>394</v>
      </c>
    </row>
    <row r="396" spans="1:10" x14ac:dyDescent="0.3">
      <c r="A396" s="298" t="s">
        <v>216</v>
      </c>
      <c r="B396" s="298" t="s">
        <v>2108</v>
      </c>
      <c r="C396" s="298" t="s">
        <v>217</v>
      </c>
      <c r="D396" s="298" t="s">
        <v>1552</v>
      </c>
      <c r="E396" s="298" t="s">
        <v>793</v>
      </c>
      <c r="F396" s="298" t="s">
        <v>1546</v>
      </c>
      <c r="G396" s="298" t="s">
        <v>1547</v>
      </c>
      <c r="H396" s="298" t="s">
        <v>1545</v>
      </c>
      <c r="I396" s="298" t="s">
        <v>1741</v>
      </c>
      <c r="J396" s="298">
        <v>395</v>
      </c>
    </row>
    <row r="397" spans="1:10" x14ac:dyDescent="0.3">
      <c r="A397" s="298" t="s">
        <v>289</v>
      </c>
      <c r="B397" s="298" t="s">
        <v>2109</v>
      </c>
      <c r="C397" s="298" t="s">
        <v>290</v>
      </c>
      <c r="D397" s="298" t="s">
        <v>1552</v>
      </c>
      <c r="E397" s="298" t="s">
        <v>793</v>
      </c>
      <c r="F397" s="298" t="s">
        <v>1546</v>
      </c>
      <c r="G397" s="298" t="s">
        <v>1547</v>
      </c>
      <c r="H397" s="298" t="s">
        <v>1545</v>
      </c>
      <c r="I397" s="298" t="s">
        <v>1741</v>
      </c>
      <c r="J397" s="298">
        <v>396</v>
      </c>
    </row>
    <row r="398" spans="1:10" x14ac:dyDescent="0.3">
      <c r="A398" s="298" t="s">
        <v>297</v>
      </c>
      <c r="B398" s="298" t="s">
        <v>2110</v>
      </c>
      <c r="C398" s="298" t="s">
        <v>298</v>
      </c>
      <c r="D398" s="298" t="s">
        <v>1552</v>
      </c>
      <c r="E398" s="298" t="s">
        <v>793</v>
      </c>
      <c r="F398" s="298" t="s">
        <v>1546</v>
      </c>
      <c r="G398" s="298" t="s">
        <v>1547</v>
      </c>
      <c r="H398" s="298" t="s">
        <v>1545</v>
      </c>
      <c r="I398" s="298" t="s">
        <v>1741</v>
      </c>
      <c r="J398" s="298">
        <v>397</v>
      </c>
    </row>
    <row r="399" spans="1:10" x14ac:dyDescent="0.3">
      <c r="A399" s="298" t="s">
        <v>610</v>
      </c>
      <c r="B399" s="298" t="s">
        <v>2111</v>
      </c>
      <c r="C399" s="298" t="s">
        <v>611</v>
      </c>
      <c r="D399" s="298" t="s">
        <v>1552</v>
      </c>
      <c r="E399" s="298" t="s">
        <v>793</v>
      </c>
      <c r="F399" s="298" t="s">
        <v>1546</v>
      </c>
      <c r="G399" s="298" t="s">
        <v>1547</v>
      </c>
      <c r="H399" s="298" t="s">
        <v>1545</v>
      </c>
      <c r="I399" s="298" t="s">
        <v>1741</v>
      </c>
      <c r="J399" s="298">
        <v>398</v>
      </c>
    </row>
    <row r="400" spans="1:10" x14ac:dyDescent="0.3">
      <c r="A400" s="298" t="s">
        <v>638</v>
      </c>
      <c r="B400" s="298" t="s">
        <v>2112</v>
      </c>
      <c r="C400" s="298" t="s">
        <v>639</v>
      </c>
      <c r="D400" s="298" t="s">
        <v>1552</v>
      </c>
      <c r="E400" s="298" t="s">
        <v>793</v>
      </c>
      <c r="F400" s="298" t="s">
        <v>1546</v>
      </c>
      <c r="G400" s="298" t="s">
        <v>1547</v>
      </c>
      <c r="H400" s="298" t="s">
        <v>1545</v>
      </c>
      <c r="I400" s="298" t="s">
        <v>1741</v>
      </c>
      <c r="J400" s="298">
        <v>399</v>
      </c>
    </row>
    <row r="401" spans="1:10" x14ac:dyDescent="0.3">
      <c r="A401" s="298" t="s">
        <v>620</v>
      </c>
      <c r="B401" s="298" t="s">
        <v>2113</v>
      </c>
      <c r="C401" s="298" t="s">
        <v>621</v>
      </c>
      <c r="D401" s="298" t="s">
        <v>1553</v>
      </c>
      <c r="E401" s="298" t="s">
        <v>621</v>
      </c>
      <c r="F401" s="298" t="s">
        <v>1546</v>
      </c>
      <c r="G401" s="298" t="s">
        <v>1547</v>
      </c>
      <c r="H401" s="298" t="s">
        <v>1545</v>
      </c>
      <c r="I401" s="298" t="s">
        <v>1741</v>
      </c>
      <c r="J401" s="298">
        <v>400</v>
      </c>
    </row>
    <row r="402" spans="1:10" x14ac:dyDescent="0.3">
      <c r="B402" s="298" t="s">
        <v>2114</v>
      </c>
      <c r="C402" s="298" t="s">
        <v>2115</v>
      </c>
      <c r="D402" s="298" t="s">
        <v>1916</v>
      </c>
      <c r="E402" s="298" t="s">
        <v>1917</v>
      </c>
      <c r="F402" s="298" t="s">
        <v>1641</v>
      </c>
      <c r="G402" s="298" t="s">
        <v>746</v>
      </c>
      <c r="H402" s="298" t="s">
        <v>1640</v>
      </c>
      <c r="I402" s="298" t="s">
        <v>746</v>
      </c>
      <c r="J402" s="298">
        <v>401</v>
      </c>
    </row>
    <row r="403" spans="1:10" x14ac:dyDescent="0.3">
      <c r="B403" s="298" t="s">
        <v>2116</v>
      </c>
      <c r="C403" s="298" t="s">
        <v>2117</v>
      </c>
      <c r="D403" s="298" t="s">
        <v>1916</v>
      </c>
      <c r="E403" s="298" t="s">
        <v>1917</v>
      </c>
      <c r="F403" s="298" t="s">
        <v>1641</v>
      </c>
      <c r="G403" s="298" t="s">
        <v>746</v>
      </c>
      <c r="H403" s="298" t="s">
        <v>1640</v>
      </c>
      <c r="I403" s="298" t="s">
        <v>746</v>
      </c>
      <c r="J403" s="298">
        <v>402</v>
      </c>
    </row>
    <row r="404" spans="1:10" x14ac:dyDescent="0.3">
      <c r="B404" s="298" t="s">
        <v>2118</v>
      </c>
      <c r="C404" s="298" t="s">
        <v>2119</v>
      </c>
      <c r="D404" s="298" t="s">
        <v>1916</v>
      </c>
      <c r="E404" s="298" t="s">
        <v>1917</v>
      </c>
      <c r="F404" s="298" t="s">
        <v>1641</v>
      </c>
      <c r="G404" s="298" t="s">
        <v>746</v>
      </c>
      <c r="H404" s="298" t="s">
        <v>1640</v>
      </c>
      <c r="I404" s="298" t="s">
        <v>746</v>
      </c>
      <c r="J404" s="298">
        <v>403</v>
      </c>
    </row>
    <row r="405" spans="1:10" x14ac:dyDescent="0.3">
      <c r="B405" s="298" t="s">
        <v>2120</v>
      </c>
      <c r="C405" s="298" t="s">
        <v>2121</v>
      </c>
      <c r="D405" s="298" t="s">
        <v>2122</v>
      </c>
      <c r="E405" s="298" t="s">
        <v>2123</v>
      </c>
      <c r="F405" s="298" t="s">
        <v>1641</v>
      </c>
      <c r="G405" s="298" t="s">
        <v>746</v>
      </c>
      <c r="H405" s="298" t="s">
        <v>1640</v>
      </c>
      <c r="I405" s="298" t="s">
        <v>746</v>
      </c>
      <c r="J405" s="298">
        <v>404</v>
      </c>
    </row>
    <row r="406" spans="1:10" x14ac:dyDescent="0.3">
      <c r="B406" s="298" t="s">
        <v>2124</v>
      </c>
      <c r="C406" s="298" t="s">
        <v>2125</v>
      </c>
      <c r="D406" s="298" t="s">
        <v>2122</v>
      </c>
      <c r="E406" s="298" t="s">
        <v>2123</v>
      </c>
      <c r="F406" s="298" t="s">
        <v>1641</v>
      </c>
      <c r="G406" s="298" t="s">
        <v>746</v>
      </c>
      <c r="H406" s="298" t="s">
        <v>1640</v>
      </c>
      <c r="I406" s="298" t="s">
        <v>746</v>
      </c>
      <c r="J406" s="298">
        <v>405</v>
      </c>
    </row>
    <row r="407" spans="1:10" x14ac:dyDescent="0.3">
      <c r="B407" s="298" t="s">
        <v>2126</v>
      </c>
      <c r="C407" s="298" t="s">
        <v>2127</v>
      </c>
      <c r="D407" s="298" t="s">
        <v>2122</v>
      </c>
      <c r="E407" s="298" t="s">
        <v>2123</v>
      </c>
      <c r="F407" s="298" t="s">
        <v>1641</v>
      </c>
      <c r="G407" s="298" t="s">
        <v>746</v>
      </c>
      <c r="H407" s="298" t="s">
        <v>1640</v>
      </c>
      <c r="I407" s="298" t="s">
        <v>746</v>
      </c>
      <c r="J407" s="298">
        <v>406</v>
      </c>
    </row>
    <row r="408" spans="1:10" x14ac:dyDescent="0.3">
      <c r="B408" s="298" t="s">
        <v>2128</v>
      </c>
      <c r="C408" s="298" t="s">
        <v>2129</v>
      </c>
      <c r="D408" s="298" t="s">
        <v>2122</v>
      </c>
      <c r="E408" s="298" t="s">
        <v>2123</v>
      </c>
      <c r="F408" s="298" t="s">
        <v>1641</v>
      </c>
      <c r="G408" s="298" t="s">
        <v>746</v>
      </c>
      <c r="H408" s="298" t="s">
        <v>1640</v>
      </c>
      <c r="I408" s="298" t="s">
        <v>746</v>
      </c>
      <c r="J408" s="298">
        <v>407</v>
      </c>
    </row>
    <row r="409" spans="1:10" x14ac:dyDescent="0.3">
      <c r="B409" s="298" t="s">
        <v>2130</v>
      </c>
      <c r="C409" s="298" t="s">
        <v>2131</v>
      </c>
      <c r="D409" s="298" t="s">
        <v>2122</v>
      </c>
      <c r="E409" s="298" t="s">
        <v>2123</v>
      </c>
      <c r="F409" s="298" t="s">
        <v>1641</v>
      </c>
      <c r="G409" s="298" t="s">
        <v>746</v>
      </c>
      <c r="H409" s="298" t="s">
        <v>1640</v>
      </c>
      <c r="I409" s="298" t="s">
        <v>746</v>
      </c>
      <c r="J409" s="298">
        <v>408</v>
      </c>
    </row>
    <row r="410" spans="1:10" x14ac:dyDescent="0.3">
      <c r="B410" s="298" t="s">
        <v>2132</v>
      </c>
      <c r="C410" s="298" t="s">
        <v>2133</v>
      </c>
      <c r="D410" s="298" t="s">
        <v>2122</v>
      </c>
      <c r="E410" s="298" t="s">
        <v>2123</v>
      </c>
      <c r="F410" s="298" t="s">
        <v>1641</v>
      </c>
      <c r="G410" s="298" t="s">
        <v>746</v>
      </c>
      <c r="H410" s="298" t="s">
        <v>1640</v>
      </c>
      <c r="I410" s="298" t="s">
        <v>746</v>
      </c>
      <c r="J410" s="298">
        <v>409</v>
      </c>
    </row>
    <row r="411" spans="1:10" x14ac:dyDescent="0.3">
      <c r="B411" s="298" t="s">
        <v>2134</v>
      </c>
      <c r="C411" s="298" t="s">
        <v>2135</v>
      </c>
      <c r="D411" s="298" t="s">
        <v>2122</v>
      </c>
      <c r="E411" s="298" t="s">
        <v>2123</v>
      </c>
      <c r="F411" s="298" t="s">
        <v>1641</v>
      </c>
      <c r="G411" s="298" t="s">
        <v>746</v>
      </c>
      <c r="H411" s="298" t="s">
        <v>1640</v>
      </c>
      <c r="I411" s="298" t="s">
        <v>746</v>
      </c>
      <c r="J411" s="298">
        <v>410</v>
      </c>
    </row>
    <row r="412" spans="1:10" x14ac:dyDescent="0.3">
      <c r="A412" s="298" t="s">
        <v>1191</v>
      </c>
      <c r="C412" s="385" t="s">
        <v>2156</v>
      </c>
      <c r="D412" s="385" t="s">
        <v>1559</v>
      </c>
    </row>
    <row r="413" spans="1:10" x14ac:dyDescent="0.3">
      <c r="A413" s="298" t="s">
        <v>1158</v>
      </c>
      <c r="C413" s="385" t="s">
        <v>790</v>
      </c>
      <c r="D413" s="385" t="s">
        <v>1559</v>
      </c>
    </row>
    <row r="414" spans="1:10" x14ac:dyDescent="0.3">
      <c r="A414" s="298" t="s">
        <v>1146</v>
      </c>
      <c r="C414" s="385" t="s">
        <v>1145</v>
      </c>
      <c r="D414" s="385" t="s">
        <v>1561</v>
      </c>
    </row>
    <row r="415" spans="1:10" x14ac:dyDescent="0.3">
      <c r="A415" s="298" t="s">
        <v>2155</v>
      </c>
      <c r="C415" s="385" t="s">
        <v>2157</v>
      </c>
      <c r="D415" s="385" t="s">
        <v>1508</v>
      </c>
    </row>
    <row r="416" spans="1:10" x14ac:dyDescent="0.3">
      <c r="A416" s="298" t="s">
        <v>740</v>
      </c>
      <c r="C416" s="385" t="s">
        <v>699</v>
      </c>
      <c r="D416" s="385" t="s">
        <v>1435</v>
      </c>
    </row>
    <row r="417" spans="1:4" x14ac:dyDescent="0.3">
      <c r="A417" s="298" t="s">
        <v>742</v>
      </c>
      <c r="C417" s="385" t="s">
        <v>1147</v>
      </c>
      <c r="D417" s="385" t="s">
        <v>1435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D1000"/>
  <sheetViews>
    <sheetView workbookViewId="0">
      <pane ySplit="2" topLeftCell="A3" activePane="bottomLeft" state="frozen"/>
      <selection pane="bottomLeft" activeCell="E131" sqref="E131"/>
    </sheetView>
  </sheetViews>
  <sheetFormatPr defaultColWidth="11.26953125" defaultRowHeight="15" customHeight="1" x14ac:dyDescent="0.25"/>
  <cols>
    <col min="1" max="1" width="21.08984375" customWidth="1"/>
    <col min="2" max="2" width="13.26953125" customWidth="1"/>
    <col min="3" max="3" width="30.26953125" customWidth="1"/>
    <col min="4" max="4" width="17.08984375" customWidth="1"/>
    <col min="5" max="6" width="16.26953125" customWidth="1"/>
    <col min="7" max="7" width="16.26953125" style="194" customWidth="1"/>
    <col min="8" max="30" width="16.26953125" customWidth="1"/>
    <col min="31" max="33" width="15.7265625" customWidth="1"/>
    <col min="34" max="34" width="25.26953125" customWidth="1"/>
    <col min="35" max="35" width="27.26953125" customWidth="1"/>
    <col min="36" max="37" width="15.453125" customWidth="1"/>
    <col min="38" max="38" width="10.7265625" customWidth="1"/>
    <col min="39" max="39" width="13.26953125" customWidth="1"/>
    <col min="40" max="40" width="17.54296875" customWidth="1"/>
    <col min="41" max="42" width="8.54296875" customWidth="1"/>
    <col min="43" max="43" width="11.26953125" customWidth="1"/>
    <col min="44" max="44" width="13.7265625" customWidth="1"/>
    <col min="45" max="45" width="8.54296875" customWidth="1"/>
    <col min="46" max="47" width="11.26953125" customWidth="1"/>
    <col min="48" max="48" width="13.7265625" customWidth="1"/>
    <col min="49" max="56" width="8.54296875" customWidth="1"/>
  </cols>
  <sheetData>
    <row r="1" spans="1:56" ht="15.6" x14ac:dyDescent="0.3">
      <c r="C1" s="1"/>
      <c r="D1" s="1">
        <f>((E4*50)/2)-870967.74</f>
        <v>2057603.6885714286</v>
      </c>
      <c r="F1" s="2" t="s">
        <v>0</v>
      </c>
      <c r="G1" s="2"/>
      <c r="H1" s="3" t="s">
        <v>1</v>
      </c>
      <c r="I1" s="3" t="s">
        <v>2</v>
      </c>
      <c r="J1" s="3" t="s">
        <v>3</v>
      </c>
      <c r="K1" s="3" t="s">
        <v>4</v>
      </c>
      <c r="L1" s="3" t="s">
        <v>5</v>
      </c>
      <c r="M1" s="3" t="s">
        <v>6</v>
      </c>
      <c r="N1" s="3" t="s">
        <v>7</v>
      </c>
      <c r="O1" s="3" t="s">
        <v>8</v>
      </c>
      <c r="P1" s="3" t="s">
        <v>9</v>
      </c>
      <c r="Q1" s="3" t="s">
        <v>10</v>
      </c>
      <c r="R1" s="3" t="s">
        <v>11</v>
      </c>
      <c r="S1" s="3" t="s">
        <v>12</v>
      </c>
      <c r="T1" s="3" t="s">
        <v>13</v>
      </c>
      <c r="U1" s="3" t="s">
        <v>14</v>
      </c>
      <c r="V1" s="3" t="s">
        <v>15</v>
      </c>
      <c r="W1" s="3" t="s">
        <v>16</v>
      </c>
      <c r="X1" s="3" t="s">
        <v>17</v>
      </c>
      <c r="Y1" s="3" t="s">
        <v>18</v>
      </c>
      <c r="Z1" s="3" t="s">
        <v>19</v>
      </c>
      <c r="AA1" s="3" t="s">
        <v>20</v>
      </c>
      <c r="AB1" s="3" t="s">
        <v>21</v>
      </c>
      <c r="AC1" s="3" t="s">
        <v>22</v>
      </c>
      <c r="AD1" s="3" t="s">
        <v>23</v>
      </c>
      <c r="AE1" s="3" t="s">
        <v>24</v>
      </c>
      <c r="AF1" s="3"/>
      <c r="AG1" s="3"/>
      <c r="AJ1" s="435" t="s">
        <v>25</v>
      </c>
      <c r="AK1" s="436"/>
      <c r="AL1" s="435" t="s">
        <v>26</v>
      </c>
      <c r="AM1" s="436"/>
      <c r="AN1" s="4"/>
    </row>
    <row r="2" spans="1:56" ht="109.2" x14ac:dyDescent="0.3">
      <c r="A2" s="5" t="s">
        <v>27</v>
      </c>
      <c r="B2" s="5" t="s">
        <v>28</v>
      </c>
      <c r="C2" s="5" t="s">
        <v>29</v>
      </c>
      <c r="D2" s="6" t="s">
        <v>30</v>
      </c>
      <c r="E2" s="6" t="s">
        <v>31</v>
      </c>
      <c r="F2" s="7" t="s">
        <v>32</v>
      </c>
      <c r="G2" s="7"/>
      <c r="H2" s="8" t="s">
        <v>33</v>
      </c>
      <c r="I2" s="8" t="s">
        <v>34</v>
      </c>
      <c r="J2" s="8" t="s">
        <v>35</v>
      </c>
      <c r="K2" s="8" t="s">
        <v>36</v>
      </c>
      <c r="L2" s="8" t="s">
        <v>34</v>
      </c>
      <c r="M2" s="8" t="s">
        <v>37</v>
      </c>
      <c r="N2" s="8" t="s">
        <v>38</v>
      </c>
      <c r="O2" s="8" t="s">
        <v>39</v>
      </c>
      <c r="P2" s="8" t="s">
        <v>40</v>
      </c>
      <c r="Q2" s="8" t="s">
        <v>41</v>
      </c>
      <c r="R2" s="8" t="s">
        <v>42</v>
      </c>
      <c r="S2" s="8" t="s">
        <v>43</v>
      </c>
      <c r="T2" s="8" t="s">
        <v>44</v>
      </c>
      <c r="U2" s="8" t="s">
        <v>45</v>
      </c>
      <c r="V2" s="8" t="s">
        <v>46</v>
      </c>
      <c r="W2" s="8" t="s">
        <v>47</v>
      </c>
      <c r="X2" s="8" t="s">
        <v>48</v>
      </c>
      <c r="Y2" s="8" t="s">
        <v>49</v>
      </c>
      <c r="Z2" s="8" t="s">
        <v>50</v>
      </c>
      <c r="AA2" s="8" t="s">
        <v>51</v>
      </c>
      <c r="AB2" s="8" t="s">
        <v>52</v>
      </c>
      <c r="AC2" s="8" t="s">
        <v>53</v>
      </c>
      <c r="AD2" s="8" t="s">
        <v>54</v>
      </c>
      <c r="AE2" s="8" t="s">
        <v>55</v>
      </c>
      <c r="AF2" s="8" t="s">
        <v>56</v>
      </c>
      <c r="AG2" s="9"/>
      <c r="AH2" s="8"/>
      <c r="AI2" s="10" t="s">
        <v>27</v>
      </c>
      <c r="AJ2" s="11" t="s">
        <v>57</v>
      </c>
      <c r="AK2" s="11" t="s">
        <v>58</v>
      </c>
      <c r="AL2" s="12" t="s">
        <v>57</v>
      </c>
      <c r="AM2" s="12" t="s">
        <v>58</v>
      </c>
      <c r="AN2" s="7" t="s">
        <v>59</v>
      </c>
    </row>
    <row r="3" spans="1:56" ht="15.6" x14ac:dyDescent="0.3">
      <c r="A3" s="5"/>
      <c r="B3" s="5"/>
      <c r="C3" s="5" t="s">
        <v>60</v>
      </c>
      <c r="D3" s="8"/>
      <c r="E3" s="8"/>
      <c r="F3" s="7"/>
      <c r="G3" s="7"/>
      <c r="H3" s="8"/>
      <c r="I3" s="8"/>
      <c r="J3" s="8"/>
      <c r="K3" s="8"/>
      <c r="L3" s="8"/>
      <c r="M3" s="8"/>
      <c r="N3" s="8"/>
      <c r="O3" s="8"/>
      <c r="P3" s="8"/>
      <c r="Q3" s="8"/>
      <c r="R3" s="8"/>
      <c r="S3" s="8"/>
      <c r="T3" s="8"/>
      <c r="U3" s="8"/>
      <c r="V3" s="8"/>
      <c r="W3" s="8"/>
      <c r="X3" s="8"/>
      <c r="Y3" s="8"/>
      <c r="Z3" s="8"/>
      <c r="AA3" s="8"/>
      <c r="AB3" s="8"/>
      <c r="AC3" s="8"/>
      <c r="AD3" s="8"/>
      <c r="AE3" s="8"/>
      <c r="AF3" s="8"/>
      <c r="AG3" s="9"/>
      <c r="AI3" s="13"/>
      <c r="AJ3" s="8"/>
      <c r="AK3" s="8"/>
      <c r="AL3" s="8"/>
      <c r="AM3" s="8"/>
      <c r="AN3" s="7"/>
      <c r="AQ3" s="14" t="s">
        <v>61</v>
      </c>
    </row>
    <row r="4" spans="1:56" ht="15.6" x14ac:dyDescent="0.3">
      <c r="A4" s="14" t="s">
        <v>62</v>
      </c>
      <c r="B4" s="14" t="s">
        <v>63</v>
      </c>
      <c r="C4" s="14" t="s">
        <v>64</v>
      </c>
      <c r="D4" s="15">
        <v>4100000</v>
      </c>
      <c r="E4" s="16">
        <f t="shared" ref="E4:E328" si="0">IF(A4="London",D4/117,D4/35)</f>
        <v>117142.85714285714</v>
      </c>
      <c r="F4" s="17" t="e">
        <f t="shared" ref="F4:F328" si="1">INDEX($AN$4:$AN$12,MATCH(A4,$AI$4:$AI$12,0))</f>
        <v>#REF!</v>
      </c>
      <c r="G4" s="17"/>
      <c r="H4" s="15" t="e">
        <f>E4-F4</f>
        <v>#REF!</v>
      </c>
      <c r="I4" s="15" t="e">
        <f t="shared" ref="I4:AD4" si="2">H4*1.05</f>
        <v>#REF!</v>
      </c>
      <c r="J4" s="15" t="e">
        <f t="shared" si="2"/>
        <v>#REF!</v>
      </c>
      <c r="K4" s="15" t="e">
        <f t="shared" si="2"/>
        <v>#REF!</v>
      </c>
      <c r="L4" s="15" t="e">
        <f t="shared" si="2"/>
        <v>#REF!</v>
      </c>
      <c r="M4" s="15" t="e">
        <f t="shared" si="2"/>
        <v>#REF!</v>
      </c>
      <c r="N4" s="15" t="e">
        <f t="shared" si="2"/>
        <v>#REF!</v>
      </c>
      <c r="O4" s="15" t="e">
        <f t="shared" si="2"/>
        <v>#REF!</v>
      </c>
      <c r="P4" s="15" t="e">
        <f t="shared" si="2"/>
        <v>#REF!</v>
      </c>
      <c r="Q4" s="15" t="e">
        <f t="shared" si="2"/>
        <v>#REF!</v>
      </c>
      <c r="R4" s="15" t="e">
        <f t="shared" si="2"/>
        <v>#REF!</v>
      </c>
      <c r="S4" s="15" t="e">
        <f t="shared" si="2"/>
        <v>#REF!</v>
      </c>
      <c r="T4" s="15" t="e">
        <f t="shared" si="2"/>
        <v>#REF!</v>
      </c>
      <c r="U4" s="15" t="e">
        <f t="shared" si="2"/>
        <v>#REF!</v>
      </c>
      <c r="V4" s="15" t="e">
        <f t="shared" si="2"/>
        <v>#REF!</v>
      </c>
      <c r="W4" s="15" t="e">
        <f t="shared" si="2"/>
        <v>#REF!</v>
      </c>
      <c r="X4" s="15" t="e">
        <f t="shared" si="2"/>
        <v>#REF!</v>
      </c>
      <c r="Y4" s="15" t="e">
        <f t="shared" si="2"/>
        <v>#REF!</v>
      </c>
      <c r="Z4" s="15" t="e">
        <f t="shared" si="2"/>
        <v>#REF!</v>
      </c>
      <c r="AA4" s="15" t="e">
        <f t="shared" si="2"/>
        <v>#REF!</v>
      </c>
      <c r="AB4" s="15" t="e">
        <f t="shared" si="2"/>
        <v>#REF!</v>
      </c>
      <c r="AC4" s="15" t="e">
        <f t="shared" si="2"/>
        <v>#REF!</v>
      </c>
      <c r="AD4" s="15" t="e">
        <f t="shared" si="2"/>
        <v>#REF!</v>
      </c>
      <c r="AE4" s="16" t="e">
        <f t="array" ref="AE4">INDEX(#REF!,MATCH($B4,#REF!,0))</f>
        <v>#REF!</v>
      </c>
      <c r="AF4" s="18">
        <v>0</v>
      </c>
      <c r="AG4" s="16"/>
      <c r="AH4" s="16"/>
      <c r="AI4" s="19" t="s">
        <v>65</v>
      </c>
      <c r="AJ4" s="20">
        <v>22750</v>
      </c>
      <c r="AK4" s="21">
        <v>845700</v>
      </c>
      <c r="AL4" s="1">
        <f>AJ4/AY18</f>
        <v>791.304347826087</v>
      </c>
      <c r="AM4" s="1">
        <f t="shared" ref="AM4:AM12" si="3">AK4/AT18</f>
        <v>21824.516129032258</v>
      </c>
      <c r="AN4" s="22" t="e">
        <f>(AL4*#REF!+AM4*#REF!)/#REF!</f>
        <v>#REF!</v>
      </c>
      <c r="AQ4" s="20">
        <v>23500</v>
      </c>
      <c r="AR4" s="20">
        <v>675000</v>
      </c>
      <c r="AS4" s="21">
        <f t="shared" ref="AS4:AS12" si="4">AQ4/AY18</f>
        <v>817.39130434782612</v>
      </c>
      <c r="AT4" s="21">
        <f t="shared" ref="AT4:AT12" si="5">AR4/AT18</f>
        <v>17419.354838709678</v>
      </c>
      <c r="AU4" s="23" t="e">
        <f>AS4*#REF!+'LVU Data (old)'!AT4*#REF!</f>
        <v>#REF!</v>
      </c>
      <c r="AV4" s="21"/>
    </row>
    <row r="5" spans="1:56" ht="15.6" x14ac:dyDescent="0.3">
      <c r="A5" s="14" t="s">
        <v>66</v>
      </c>
      <c r="B5" s="14" t="s">
        <v>67</v>
      </c>
      <c r="C5" s="14" t="s">
        <v>68</v>
      </c>
      <c r="D5" s="15">
        <v>370000</v>
      </c>
      <c r="E5" s="16">
        <f t="shared" si="0"/>
        <v>10571.428571428571</v>
      </c>
      <c r="F5" s="17" t="e">
        <f t="shared" si="1"/>
        <v>#REF!</v>
      </c>
      <c r="G5" s="17"/>
      <c r="H5" s="15" t="e">
        <f t="shared" ref="H5:H328" si="6">E5-F5</f>
        <v>#REF!</v>
      </c>
      <c r="I5" s="15" t="e">
        <f t="shared" ref="I5:AD5" si="7">H5*1.05</f>
        <v>#REF!</v>
      </c>
      <c r="J5" s="15" t="e">
        <f t="shared" si="7"/>
        <v>#REF!</v>
      </c>
      <c r="K5" s="15" t="e">
        <f t="shared" si="7"/>
        <v>#REF!</v>
      </c>
      <c r="L5" s="15" t="e">
        <f t="shared" si="7"/>
        <v>#REF!</v>
      </c>
      <c r="M5" s="15" t="e">
        <f t="shared" si="7"/>
        <v>#REF!</v>
      </c>
      <c r="N5" s="15" t="e">
        <f t="shared" si="7"/>
        <v>#REF!</v>
      </c>
      <c r="O5" s="15" t="e">
        <f t="shared" si="7"/>
        <v>#REF!</v>
      </c>
      <c r="P5" s="15" t="e">
        <f t="shared" si="7"/>
        <v>#REF!</v>
      </c>
      <c r="Q5" s="15" t="e">
        <f t="shared" si="7"/>
        <v>#REF!</v>
      </c>
      <c r="R5" s="15" t="e">
        <f t="shared" si="7"/>
        <v>#REF!</v>
      </c>
      <c r="S5" s="15" t="e">
        <f t="shared" si="7"/>
        <v>#REF!</v>
      </c>
      <c r="T5" s="15" t="e">
        <f t="shared" si="7"/>
        <v>#REF!</v>
      </c>
      <c r="U5" s="15" t="e">
        <f t="shared" si="7"/>
        <v>#REF!</v>
      </c>
      <c r="V5" s="15" t="e">
        <f t="shared" si="7"/>
        <v>#REF!</v>
      </c>
      <c r="W5" s="15" t="e">
        <f t="shared" si="7"/>
        <v>#REF!</v>
      </c>
      <c r="X5" s="15" t="e">
        <f t="shared" si="7"/>
        <v>#REF!</v>
      </c>
      <c r="Y5" s="15" t="e">
        <f t="shared" si="7"/>
        <v>#REF!</v>
      </c>
      <c r="Z5" s="15" t="e">
        <f t="shared" si="7"/>
        <v>#REF!</v>
      </c>
      <c r="AA5" s="15" t="e">
        <f t="shared" si="7"/>
        <v>#REF!</v>
      </c>
      <c r="AB5" s="15" t="e">
        <f t="shared" si="7"/>
        <v>#REF!</v>
      </c>
      <c r="AC5" s="15" t="e">
        <f t="shared" si="7"/>
        <v>#REF!</v>
      </c>
      <c r="AD5" s="15" t="e">
        <f t="shared" si="7"/>
        <v>#REF!</v>
      </c>
      <c r="AE5" s="16" t="e">
        <f t="array" ref="AE5">INDEX(#REF!,MATCH(B5,#REF!,0))</f>
        <v>#REF!</v>
      </c>
      <c r="AF5" s="18">
        <f>VLOOKUP(C5,'Apr 19 data'!A:C,3,0)</f>
        <v>-2.3E-2</v>
      </c>
      <c r="AG5" s="16"/>
      <c r="AH5" s="16"/>
      <c r="AI5" s="19" t="s">
        <v>69</v>
      </c>
      <c r="AJ5" s="20">
        <v>21250</v>
      </c>
      <c r="AK5" s="21">
        <v>494864.86486486485</v>
      </c>
      <c r="AL5" s="1">
        <f t="shared" ref="AL5:AL12" si="8">AJ5/AY19</f>
        <v>708.33333333333337</v>
      </c>
      <c r="AM5" s="1">
        <f t="shared" si="3"/>
        <v>12528.224426958604</v>
      </c>
      <c r="AN5" s="22" t="e">
        <f>(AL5*#REF!+AM5*#REF!)/#REF!</f>
        <v>#REF!</v>
      </c>
      <c r="AQ5" s="20">
        <v>22850</v>
      </c>
      <c r="AR5" s="20">
        <v>450000</v>
      </c>
      <c r="AS5" s="21">
        <f t="shared" si="4"/>
        <v>761.66666666666663</v>
      </c>
      <c r="AT5" s="21">
        <f t="shared" si="5"/>
        <v>11392.405063291139</v>
      </c>
      <c r="AU5" s="23" t="e">
        <f>AS5*#REF!+'LVU Data (old)'!AT5*#REF!</f>
        <v>#REF!</v>
      </c>
      <c r="AV5" s="21"/>
    </row>
    <row r="6" spans="1:56" ht="15.6" x14ac:dyDescent="0.3">
      <c r="A6" s="14" t="s">
        <v>69</v>
      </c>
      <c r="B6" s="14" t="s">
        <v>70</v>
      </c>
      <c r="C6" s="14" t="s">
        <v>71</v>
      </c>
      <c r="D6" s="15">
        <v>550000</v>
      </c>
      <c r="E6" s="16">
        <f t="shared" si="0"/>
        <v>15714.285714285714</v>
      </c>
      <c r="F6" s="17" t="e">
        <f t="shared" si="1"/>
        <v>#REF!</v>
      </c>
      <c r="G6" s="17"/>
      <c r="H6" s="15" t="e">
        <f t="shared" si="6"/>
        <v>#REF!</v>
      </c>
      <c r="I6" s="15" t="e">
        <f t="shared" ref="I6:AD6" si="9">H6*1.05</f>
        <v>#REF!</v>
      </c>
      <c r="J6" s="15" t="e">
        <f t="shared" si="9"/>
        <v>#REF!</v>
      </c>
      <c r="K6" s="15" t="e">
        <f t="shared" si="9"/>
        <v>#REF!</v>
      </c>
      <c r="L6" s="15" t="e">
        <f t="shared" si="9"/>
        <v>#REF!</v>
      </c>
      <c r="M6" s="15" t="e">
        <f t="shared" si="9"/>
        <v>#REF!</v>
      </c>
      <c r="N6" s="15" t="e">
        <f t="shared" si="9"/>
        <v>#REF!</v>
      </c>
      <c r="O6" s="15" t="e">
        <f t="shared" si="9"/>
        <v>#REF!</v>
      </c>
      <c r="P6" s="15" t="e">
        <f t="shared" si="9"/>
        <v>#REF!</v>
      </c>
      <c r="Q6" s="15" t="e">
        <f t="shared" si="9"/>
        <v>#REF!</v>
      </c>
      <c r="R6" s="15" t="e">
        <f t="shared" si="9"/>
        <v>#REF!</v>
      </c>
      <c r="S6" s="15" t="e">
        <f t="shared" si="9"/>
        <v>#REF!</v>
      </c>
      <c r="T6" s="15" t="e">
        <f t="shared" si="9"/>
        <v>#REF!</v>
      </c>
      <c r="U6" s="15" t="e">
        <f t="shared" si="9"/>
        <v>#REF!</v>
      </c>
      <c r="V6" s="15" t="e">
        <f t="shared" si="9"/>
        <v>#REF!</v>
      </c>
      <c r="W6" s="15" t="e">
        <f t="shared" si="9"/>
        <v>#REF!</v>
      </c>
      <c r="X6" s="15" t="e">
        <f t="shared" si="9"/>
        <v>#REF!</v>
      </c>
      <c r="Y6" s="15" t="e">
        <f t="shared" si="9"/>
        <v>#REF!</v>
      </c>
      <c r="Z6" s="15" t="e">
        <f t="shared" si="9"/>
        <v>#REF!</v>
      </c>
      <c r="AA6" s="15" t="e">
        <f t="shared" si="9"/>
        <v>#REF!</v>
      </c>
      <c r="AB6" s="15" t="e">
        <f t="shared" si="9"/>
        <v>#REF!</v>
      </c>
      <c r="AC6" s="15" t="e">
        <f t="shared" si="9"/>
        <v>#REF!</v>
      </c>
      <c r="AD6" s="15" t="e">
        <f t="shared" si="9"/>
        <v>#REF!</v>
      </c>
      <c r="AE6" s="16" t="e">
        <f t="array" ref="AE6">INDEX(#REF!,MATCH(B6,#REF!,0))</f>
        <v>#REF!</v>
      </c>
      <c r="AF6" s="18">
        <f>VLOOKUP(C6,'Apr 19 data'!A:C,3,0)</f>
        <v>8.0000000000000002E-3</v>
      </c>
      <c r="AG6" s="16"/>
      <c r="AH6" s="16"/>
      <c r="AI6" s="19" t="s">
        <v>72</v>
      </c>
      <c r="AJ6" s="20">
        <v>25000</v>
      </c>
      <c r="AK6" s="21">
        <v>5083333.333333333</v>
      </c>
      <c r="AL6" s="1">
        <f t="shared" si="8"/>
        <v>278.55153203342616</v>
      </c>
      <c r="AM6" s="1">
        <f t="shared" si="3"/>
        <v>41924.398625429552</v>
      </c>
      <c r="AN6" s="22" t="e">
        <f>(AL6*#REF!+AM6*#REF!)/#REF!</f>
        <v>#REF!</v>
      </c>
      <c r="AQ6" s="20">
        <v>18490</v>
      </c>
      <c r="AR6" s="20">
        <v>2733333.3333333335</v>
      </c>
      <c r="AS6" s="21">
        <f t="shared" si="4"/>
        <v>206.01671309192201</v>
      </c>
      <c r="AT6" s="21">
        <f t="shared" si="5"/>
        <v>22542.955326460484</v>
      </c>
      <c r="AU6" s="23" t="e">
        <f>AS6*#REF!+'LVU Data (old)'!AT6*#REF!</f>
        <v>#REF!</v>
      </c>
      <c r="AV6" s="21"/>
    </row>
    <row r="7" spans="1:56" ht="15.6" x14ac:dyDescent="0.3">
      <c r="A7" s="14" t="s">
        <v>62</v>
      </c>
      <c r="B7" s="14" t="s">
        <v>73</v>
      </c>
      <c r="C7" s="14" t="s">
        <v>74</v>
      </c>
      <c r="D7" s="15">
        <v>3350000</v>
      </c>
      <c r="E7" s="16">
        <f t="shared" si="0"/>
        <v>95714.28571428571</v>
      </c>
      <c r="F7" s="17" t="e">
        <f t="shared" si="1"/>
        <v>#REF!</v>
      </c>
      <c r="G7" s="17"/>
      <c r="H7" s="15" t="e">
        <f t="shared" si="6"/>
        <v>#REF!</v>
      </c>
      <c r="I7" s="15" t="e">
        <f t="shared" ref="I7:AD7" si="10">H7*1.05</f>
        <v>#REF!</v>
      </c>
      <c r="J7" s="15" t="e">
        <f t="shared" si="10"/>
        <v>#REF!</v>
      </c>
      <c r="K7" s="15" t="e">
        <f t="shared" si="10"/>
        <v>#REF!</v>
      </c>
      <c r="L7" s="15" t="e">
        <f t="shared" si="10"/>
        <v>#REF!</v>
      </c>
      <c r="M7" s="15" t="e">
        <f t="shared" si="10"/>
        <v>#REF!</v>
      </c>
      <c r="N7" s="15" t="e">
        <f t="shared" si="10"/>
        <v>#REF!</v>
      </c>
      <c r="O7" s="15" t="e">
        <f t="shared" si="10"/>
        <v>#REF!</v>
      </c>
      <c r="P7" s="15" t="e">
        <f t="shared" si="10"/>
        <v>#REF!</v>
      </c>
      <c r="Q7" s="15" t="e">
        <f t="shared" si="10"/>
        <v>#REF!</v>
      </c>
      <c r="R7" s="15" t="e">
        <f t="shared" si="10"/>
        <v>#REF!</v>
      </c>
      <c r="S7" s="15" t="e">
        <f t="shared" si="10"/>
        <v>#REF!</v>
      </c>
      <c r="T7" s="15" t="e">
        <f t="shared" si="10"/>
        <v>#REF!</v>
      </c>
      <c r="U7" s="15" t="e">
        <f t="shared" si="10"/>
        <v>#REF!</v>
      </c>
      <c r="V7" s="15" t="e">
        <f t="shared" si="10"/>
        <v>#REF!</v>
      </c>
      <c r="W7" s="15" t="e">
        <f t="shared" si="10"/>
        <v>#REF!</v>
      </c>
      <c r="X7" s="15" t="e">
        <f t="shared" si="10"/>
        <v>#REF!</v>
      </c>
      <c r="Y7" s="15" t="e">
        <f t="shared" si="10"/>
        <v>#REF!</v>
      </c>
      <c r="Z7" s="15" t="e">
        <f t="shared" si="10"/>
        <v>#REF!</v>
      </c>
      <c r="AA7" s="15" t="e">
        <f t="shared" si="10"/>
        <v>#REF!</v>
      </c>
      <c r="AB7" s="15" t="e">
        <f t="shared" si="10"/>
        <v>#REF!</v>
      </c>
      <c r="AC7" s="15" t="e">
        <f t="shared" si="10"/>
        <v>#REF!</v>
      </c>
      <c r="AD7" s="15" t="e">
        <f t="shared" si="10"/>
        <v>#REF!</v>
      </c>
      <c r="AE7" s="16" t="e">
        <f t="array" ref="AE7">INDEX(#REF!,MATCH(B7,#REF!,0))</f>
        <v>#REF!</v>
      </c>
      <c r="AF7" s="18">
        <f>VLOOKUP(C7,'Apr 19 data'!A:C,3,0)</f>
        <v>-5.0000000000000001E-3</v>
      </c>
      <c r="AG7" s="16"/>
      <c r="AH7" s="16"/>
      <c r="AI7" s="19" t="s">
        <v>75</v>
      </c>
      <c r="AJ7" s="20">
        <v>16000</v>
      </c>
      <c r="AK7" s="21">
        <v>190416.66666666666</v>
      </c>
      <c r="AL7" s="1">
        <f t="shared" si="8"/>
        <v>503.93700787401576</v>
      </c>
      <c r="AM7" s="1">
        <f t="shared" si="3"/>
        <v>4279.0262172284638</v>
      </c>
      <c r="AN7" s="22" t="e">
        <f>(AL7*#REF!+AM7*#REF!)/#REF!</f>
        <v>#REF!</v>
      </c>
      <c r="AQ7" s="20">
        <v>23500</v>
      </c>
      <c r="AR7" s="20">
        <v>180000</v>
      </c>
      <c r="AS7" s="21">
        <f t="shared" si="4"/>
        <v>740.15748031496059</v>
      </c>
      <c r="AT7" s="21">
        <f t="shared" si="5"/>
        <v>4044.9438202247193</v>
      </c>
      <c r="AU7" s="23" t="e">
        <f>AS7*#REF!+'LVU Data (old)'!AT7*#REF!</f>
        <v>#REF!</v>
      </c>
      <c r="AV7" s="21"/>
    </row>
    <row r="8" spans="1:56" ht="15.6" x14ac:dyDescent="0.3">
      <c r="A8" s="14" t="s">
        <v>69</v>
      </c>
      <c r="B8" s="14" t="s">
        <v>76</v>
      </c>
      <c r="C8" s="14" t="s">
        <v>77</v>
      </c>
      <c r="D8" s="15">
        <v>400000</v>
      </c>
      <c r="E8" s="16">
        <f t="shared" si="0"/>
        <v>11428.571428571429</v>
      </c>
      <c r="F8" s="17" t="e">
        <f t="shared" si="1"/>
        <v>#REF!</v>
      </c>
      <c r="G8" s="17"/>
      <c r="H8" s="15" t="e">
        <f t="shared" si="6"/>
        <v>#REF!</v>
      </c>
      <c r="I8" s="15" t="e">
        <f t="shared" ref="I8:AD8" si="11">H8*1.05</f>
        <v>#REF!</v>
      </c>
      <c r="J8" s="15" t="e">
        <f t="shared" si="11"/>
        <v>#REF!</v>
      </c>
      <c r="K8" s="15" t="e">
        <f t="shared" si="11"/>
        <v>#REF!</v>
      </c>
      <c r="L8" s="15" t="e">
        <f t="shared" si="11"/>
        <v>#REF!</v>
      </c>
      <c r="M8" s="15" t="e">
        <f t="shared" si="11"/>
        <v>#REF!</v>
      </c>
      <c r="N8" s="15" t="e">
        <f t="shared" si="11"/>
        <v>#REF!</v>
      </c>
      <c r="O8" s="15" t="e">
        <f t="shared" si="11"/>
        <v>#REF!</v>
      </c>
      <c r="P8" s="15" t="e">
        <f t="shared" si="11"/>
        <v>#REF!</v>
      </c>
      <c r="Q8" s="15" t="e">
        <f t="shared" si="11"/>
        <v>#REF!</v>
      </c>
      <c r="R8" s="15" t="e">
        <f t="shared" si="11"/>
        <v>#REF!</v>
      </c>
      <c r="S8" s="15" t="e">
        <f t="shared" si="11"/>
        <v>#REF!</v>
      </c>
      <c r="T8" s="15" t="e">
        <f t="shared" si="11"/>
        <v>#REF!</v>
      </c>
      <c r="U8" s="15" t="e">
        <f t="shared" si="11"/>
        <v>#REF!</v>
      </c>
      <c r="V8" s="15" t="e">
        <f t="shared" si="11"/>
        <v>#REF!</v>
      </c>
      <c r="W8" s="15" t="e">
        <f t="shared" si="11"/>
        <v>#REF!</v>
      </c>
      <c r="X8" s="15" t="e">
        <f t="shared" si="11"/>
        <v>#REF!</v>
      </c>
      <c r="Y8" s="15" t="e">
        <f t="shared" si="11"/>
        <v>#REF!</v>
      </c>
      <c r="Z8" s="15" t="e">
        <f t="shared" si="11"/>
        <v>#REF!</v>
      </c>
      <c r="AA8" s="15" t="e">
        <f t="shared" si="11"/>
        <v>#REF!</v>
      </c>
      <c r="AB8" s="15" t="e">
        <f t="shared" si="11"/>
        <v>#REF!</v>
      </c>
      <c r="AC8" s="15" t="e">
        <f t="shared" si="11"/>
        <v>#REF!</v>
      </c>
      <c r="AD8" s="15" t="e">
        <f t="shared" si="11"/>
        <v>#REF!</v>
      </c>
      <c r="AE8" s="16" t="e">
        <f t="array" ref="AE8">INDEX(#REF!,MATCH(B8,#REF!,0))</f>
        <v>#REF!</v>
      </c>
      <c r="AF8" s="18">
        <f>VLOOKUP(C8,'Apr 19 data'!A:C,3,0)</f>
        <v>5.3999999999999999E-2</v>
      </c>
      <c r="AG8" s="16"/>
      <c r="AH8" s="16"/>
      <c r="AI8" s="19" t="s">
        <v>66</v>
      </c>
      <c r="AJ8" s="20">
        <v>24000</v>
      </c>
      <c r="AK8" s="21">
        <v>467179.48717948719</v>
      </c>
      <c r="AL8" s="1">
        <f t="shared" si="8"/>
        <v>827.58620689655174</v>
      </c>
      <c r="AM8" s="1">
        <f t="shared" si="3"/>
        <v>9485.8779122738524</v>
      </c>
      <c r="AN8" s="22" t="e">
        <f>(AL8*#REF!+AM8*#REF!)/#REF!</f>
        <v>#REF!</v>
      </c>
      <c r="AQ8" s="20">
        <v>21500</v>
      </c>
      <c r="AR8" s="20">
        <v>400000</v>
      </c>
      <c r="AS8" s="21">
        <f t="shared" si="4"/>
        <v>741.37931034482756</v>
      </c>
      <c r="AT8" s="21">
        <f t="shared" si="5"/>
        <v>8121.8274111675128</v>
      </c>
      <c r="AU8" s="23" t="e">
        <f>AS8*#REF!+'LVU Data (old)'!AT8*#REF!</f>
        <v>#REF!</v>
      </c>
      <c r="AV8" s="21"/>
    </row>
    <row r="9" spans="1:56" ht="15.6" x14ac:dyDescent="0.3">
      <c r="A9" s="14" t="s">
        <v>62</v>
      </c>
      <c r="B9" s="14" t="s">
        <v>78</v>
      </c>
      <c r="C9" s="14" t="s">
        <v>79</v>
      </c>
      <c r="D9" s="15">
        <v>2510000</v>
      </c>
      <c r="E9" s="16">
        <f t="shared" si="0"/>
        <v>71714.28571428571</v>
      </c>
      <c r="F9" s="17" t="e">
        <f t="shared" si="1"/>
        <v>#REF!</v>
      </c>
      <c r="G9" s="17"/>
      <c r="H9" s="15" t="e">
        <f t="shared" si="6"/>
        <v>#REF!</v>
      </c>
      <c r="I9" s="15" t="e">
        <f t="shared" ref="I9:AD9" si="12">H9*1.05</f>
        <v>#REF!</v>
      </c>
      <c r="J9" s="15" t="e">
        <f t="shared" si="12"/>
        <v>#REF!</v>
      </c>
      <c r="K9" s="15" t="e">
        <f t="shared" si="12"/>
        <v>#REF!</v>
      </c>
      <c r="L9" s="15" t="e">
        <f t="shared" si="12"/>
        <v>#REF!</v>
      </c>
      <c r="M9" s="15" t="e">
        <f t="shared" si="12"/>
        <v>#REF!</v>
      </c>
      <c r="N9" s="15" t="e">
        <f t="shared" si="12"/>
        <v>#REF!</v>
      </c>
      <c r="O9" s="15" t="e">
        <f t="shared" si="12"/>
        <v>#REF!</v>
      </c>
      <c r="P9" s="15" t="e">
        <f t="shared" si="12"/>
        <v>#REF!</v>
      </c>
      <c r="Q9" s="15" t="e">
        <f t="shared" si="12"/>
        <v>#REF!</v>
      </c>
      <c r="R9" s="15" t="e">
        <f t="shared" si="12"/>
        <v>#REF!</v>
      </c>
      <c r="S9" s="15" t="e">
        <f t="shared" si="12"/>
        <v>#REF!</v>
      </c>
      <c r="T9" s="15" t="e">
        <f t="shared" si="12"/>
        <v>#REF!</v>
      </c>
      <c r="U9" s="15" t="e">
        <f t="shared" si="12"/>
        <v>#REF!</v>
      </c>
      <c r="V9" s="15" t="e">
        <f t="shared" si="12"/>
        <v>#REF!</v>
      </c>
      <c r="W9" s="15" t="e">
        <f t="shared" si="12"/>
        <v>#REF!</v>
      </c>
      <c r="X9" s="15" t="e">
        <f t="shared" si="12"/>
        <v>#REF!</v>
      </c>
      <c r="Y9" s="15" t="e">
        <f t="shared" si="12"/>
        <v>#REF!</v>
      </c>
      <c r="Z9" s="15" t="e">
        <f t="shared" si="12"/>
        <v>#REF!</v>
      </c>
      <c r="AA9" s="15" t="e">
        <f t="shared" si="12"/>
        <v>#REF!</v>
      </c>
      <c r="AB9" s="15" t="e">
        <f t="shared" si="12"/>
        <v>#REF!</v>
      </c>
      <c r="AC9" s="15" t="e">
        <f t="shared" si="12"/>
        <v>#REF!</v>
      </c>
      <c r="AD9" s="15" t="e">
        <f t="shared" si="12"/>
        <v>#REF!</v>
      </c>
      <c r="AE9" s="16" t="e">
        <f t="array" ref="AE9">INDEX(#REF!,MATCH(B9,#REF!,0))</f>
        <v>#REF!</v>
      </c>
      <c r="AF9" s="18">
        <f>VLOOKUP(C9,'Apr 19 data'!A:C,3,0)</f>
        <v>-2.1999999999999999E-2</v>
      </c>
      <c r="AG9" s="16"/>
      <c r="AH9" s="16"/>
      <c r="AI9" s="19" t="s">
        <v>62</v>
      </c>
      <c r="AJ9" s="20">
        <v>25600</v>
      </c>
      <c r="AK9" s="21">
        <v>1554104.4776119404</v>
      </c>
      <c r="AL9" s="1">
        <f t="shared" si="8"/>
        <v>787.69230769230774</v>
      </c>
      <c r="AM9" s="1">
        <f t="shared" si="3"/>
        <v>39595.018537883829</v>
      </c>
      <c r="AN9" s="22" t="e">
        <f>(AL9*#REF!+AM9*#REF!)/#REF!</f>
        <v>#REF!</v>
      </c>
      <c r="AQ9" s="20">
        <v>21500</v>
      </c>
      <c r="AR9" s="20">
        <v>1100000</v>
      </c>
      <c r="AS9" s="21">
        <f t="shared" si="4"/>
        <v>661.53846153846155</v>
      </c>
      <c r="AT9" s="21">
        <f t="shared" si="5"/>
        <v>28025.477707006368</v>
      </c>
      <c r="AU9" s="23" t="e">
        <f>AS9*#REF!+'LVU Data (old)'!AT9*#REF!</f>
        <v>#REF!</v>
      </c>
      <c r="AV9" s="21"/>
    </row>
    <row r="10" spans="1:56" ht="15.6" x14ac:dyDescent="0.3">
      <c r="A10" s="14" t="s">
        <v>62</v>
      </c>
      <c r="B10" s="14" t="s">
        <v>80</v>
      </c>
      <c r="C10" s="14" t="s">
        <v>81</v>
      </c>
      <c r="D10" s="15">
        <v>3450000</v>
      </c>
      <c r="E10" s="16">
        <f t="shared" si="0"/>
        <v>98571.428571428565</v>
      </c>
      <c r="F10" s="17" t="e">
        <f t="shared" si="1"/>
        <v>#REF!</v>
      </c>
      <c r="G10" s="17"/>
      <c r="H10" s="15" t="e">
        <f t="shared" si="6"/>
        <v>#REF!</v>
      </c>
      <c r="I10" s="15" t="e">
        <f t="shared" ref="I10:AD10" si="13">H10*1.05</f>
        <v>#REF!</v>
      </c>
      <c r="J10" s="15" t="e">
        <f t="shared" si="13"/>
        <v>#REF!</v>
      </c>
      <c r="K10" s="15" t="e">
        <f t="shared" si="13"/>
        <v>#REF!</v>
      </c>
      <c r="L10" s="15" t="e">
        <f t="shared" si="13"/>
        <v>#REF!</v>
      </c>
      <c r="M10" s="15" t="e">
        <f t="shared" si="13"/>
        <v>#REF!</v>
      </c>
      <c r="N10" s="15" t="e">
        <f t="shared" si="13"/>
        <v>#REF!</v>
      </c>
      <c r="O10" s="15" t="e">
        <f t="shared" si="13"/>
        <v>#REF!</v>
      </c>
      <c r="P10" s="15" t="e">
        <f t="shared" si="13"/>
        <v>#REF!</v>
      </c>
      <c r="Q10" s="15" t="e">
        <f t="shared" si="13"/>
        <v>#REF!</v>
      </c>
      <c r="R10" s="15" t="e">
        <f t="shared" si="13"/>
        <v>#REF!</v>
      </c>
      <c r="S10" s="15" t="e">
        <f t="shared" si="13"/>
        <v>#REF!</v>
      </c>
      <c r="T10" s="15" t="e">
        <f t="shared" si="13"/>
        <v>#REF!</v>
      </c>
      <c r="U10" s="15" t="e">
        <f t="shared" si="13"/>
        <v>#REF!</v>
      </c>
      <c r="V10" s="15" t="e">
        <f t="shared" si="13"/>
        <v>#REF!</v>
      </c>
      <c r="W10" s="15" t="e">
        <f t="shared" si="13"/>
        <v>#REF!</v>
      </c>
      <c r="X10" s="15" t="e">
        <f t="shared" si="13"/>
        <v>#REF!</v>
      </c>
      <c r="Y10" s="15" t="e">
        <f t="shared" si="13"/>
        <v>#REF!</v>
      </c>
      <c r="Z10" s="15" t="e">
        <f t="shared" si="13"/>
        <v>#REF!</v>
      </c>
      <c r="AA10" s="15" t="e">
        <f t="shared" si="13"/>
        <v>#REF!</v>
      </c>
      <c r="AB10" s="15" t="e">
        <f t="shared" si="13"/>
        <v>#REF!</v>
      </c>
      <c r="AC10" s="15" t="e">
        <f t="shared" si="13"/>
        <v>#REF!</v>
      </c>
      <c r="AD10" s="15" t="e">
        <f t="shared" si="13"/>
        <v>#REF!</v>
      </c>
      <c r="AE10" s="16" t="e">
        <f t="array" ref="AE10">INDEX(#REF!,MATCH(B10,#REF!,0))</f>
        <v>#REF!</v>
      </c>
      <c r="AF10" s="18">
        <f>VLOOKUP(C10,'Apr 19 data'!A:C,3,0)</f>
        <v>1E-3</v>
      </c>
      <c r="AG10" s="16"/>
      <c r="AH10" s="16"/>
      <c r="AI10" s="19" t="s">
        <v>82</v>
      </c>
      <c r="AJ10" s="20">
        <v>23678.571428571428</v>
      </c>
      <c r="AK10" s="21">
        <v>686891.89189189184</v>
      </c>
      <c r="AL10" s="1">
        <f t="shared" si="8"/>
        <v>795.91836734693879</v>
      </c>
      <c r="AM10" s="1">
        <f t="shared" si="3"/>
        <v>14932.432432432432</v>
      </c>
      <c r="AN10" s="22" t="e">
        <f>(AL10*#REF!+AM10*#REF!)/#REF!</f>
        <v>#REF!</v>
      </c>
      <c r="AQ10" s="20">
        <v>21000</v>
      </c>
      <c r="AR10" s="20">
        <v>430000</v>
      </c>
      <c r="AS10" s="21">
        <f t="shared" si="4"/>
        <v>705.88235294117646</v>
      </c>
      <c r="AT10" s="21">
        <f t="shared" si="5"/>
        <v>9347.826086956522</v>
      </c>
      <c r="AU10" s="23" t="e">
        <f>AS10*#REF!+'LVU Data (old)'!AT10*#REF!</f>
        <v>#REF!</v>
      </c>
      <c r="AV10" s="21"/>
    </row>
    <row r="11" spans="1:56" ht="15.6" x14ac:dyDescent="0.3">
      <c r="A11" s="14" t="s">
        <v>65</v>
      </c>
      <c r="B11" s="14" t="s">
        <v>83</v>
      </c>
      <c r="C11" s="14" t="s">
        <v>84</v>
      </c>
      <c r="D11" s="15">
        <v>2330000</v>
      </c>
      <c r="E11" s="16">
        <f t="shared" si="0"/>
        <v>66571.428571428565</v>
      </c>
      <c r="F11" s="17" t="e">
        <f t="shared" si="1"/>
        <v>#REF!</v>
      </c>
      <c r="G11" s="17"/>
      <c r="H11" s="15" t="e">
        <f t="shared" si="6"/>
        <v>#REF!</v>
      </c>
      <c r="I11" s="15" t="e">
        <f t="shared" ref="I11:AD11" si="14">H11*1.05</f>
        <v>#REF!</v>
      </c>
      <c r="J11" s="15" t="e">
        <f t="shared" si="14"/>
        <v>#REF!</v>
      </c>
      <c r="K11" s="15" t="e">
        <f t="shared" si="14"/>
        <v>#REF!</v>
      </c>
      <c r="L11" s="15" t="e">
        <f t="shared" si="14"/>
        <v>#REF!</v>
      </c>
      <c r="M11" s="15" t="e">
        <f t="shared" si="14"/>
        <v>#REF!</v>
      </c>
      <c r="N11" s="15" t="e">
        <f t="shared" si="14"/>
        <v>#REF!</v>
      </c>
      <c r="O11" s="15" t="e">
        <f t="shared" si="14"/>
        <v>#REF!</v>
      </c>
      <c r="P11" s="15" t="e">
        <f t="shared" si="14"/>
        <v>#REF!</v>
      </c>
      <c r="Q11" s="15" t="e">
        <f t="shared" si="14"/>
        <v>#REF!</v>
      </c>
      <c r="R11" s="15" t="e">
        <f t="shared" si="14"/>
        <v>#REF!</v>
      </c>
      <c r="S11" s="15" t="e">
        <f t="shared" si="14"/>
        <v>#REF!</v>
      </c>
      <c r="T11" s="15" t="e">
        <f t="shared" si="14"/>
        <v>#REF!</v>
      </c>
      <c r="U11" s="15" t="e">
        <f t="shared" si="14"/>
        <v>#REF!</v>
      </c>
      <c r="V11" s="15" t="e">
        <f t="shared" si="14"/>
        <v>#REF!</v>
      </c>
      <c r="W11" s="15" t="e">
        <f t="shared" si="14"/>
        <v>#REF!</v>
      </c>
      <c r="X11" s="15" t="e">
        <f t="shared" si="14"/>
        <v>#REF!</v>
      </c>
      <c r="Y11" s="15" t="e">
        <f t="shared" si="14"/>
        <v>#REF!</v>
      </c>
      <c r="Z11" s="15" t="e">
        <f t="shared" si="14"/>
        <v>#REF!</v>
      </c>
      <c r="AA11" s="15" t="e">
        <f t="shared" si="14"/>
        <v>#REF!</v>
      </c>
      <c r="AB11" s="15" t="e">
        <f t="shared" si="14"/>
        <v>#REF!</v>
      </c>
      <c r="AC11" s="15" t="e">
        <f t="shared" si="14"/>
        <v>#REF!</v>
      </c>
      <c r="AD11" s="15" t="e">
        <f t="shared" si="14"/>
        <v>#REF!</v>
      </c>
      <c r="AE11" s="16" t="e">
        <f t="array" ref="AE11">INDEX(#REF!,MATCH(B11,#REF!,0))</f>
        <v>#REF!</v>
      </c>
      <c r="AF11" s="18">
        <f>VLOOKUP(C11,'Apr 19 data'!A:C,3,0)</f>
        <v>-4.0000000000000001E-3</v>
      </c>
      <c r="AG11" s="16"/>
      <c r="AH11" s="16"/>
      <c r="AI11" s="19" t="s">
        <v>85</v>
      </c>
      <c r="AJ11" s="20">
        <v>23571.428571428572</v>
      </c>
      <c r="AK11" s="21">
        <v>631833.33333333337</v>
      </c>
      <c r="AL11" s="1">
        <f t="shared" si="8"/>
        <v>933.52192362093353</v>
      </c>
      <c r="AM11" s="1">
        <f t="shared" si="3"/>
        <v>13886.446886446887</v>
      </c>
      <c r="AN11" s="22" t="e">
        <f>(AL11*#REF!+AM11*#REF!)/#REF!</f>
        <v>#REF!</v>
      </c>
      <c r="AQ11" s="20">
        <v>23500</v>
      </c>
      <c r="AR11" s="20">
        <v>500000</v>
      </c>
      <c r="AS11" s="21">
        <f t="shared" si="4"/>
        <v>930.69306930693074</v>
      </c>
      <c r="AT11" s="21">
        <f t="shared" si="5"/>
        <v>10989.010989010989</v>
      </c>
      <c r="AU11" s="23" t="e">
        <f>AS11*#REF!+'LVU Data (old)'!AT11*#REF!</f>
        <v>#REF!</v>
      </c>
      <c r="AV11" s="21"/>
    </row>
    <row r="12" spans="1:56" ht="15.6" x14ac:dyDescent="0.3">
      <c r="A12" s="14" t="s">
        <v>72</v>
      </c>
      <c r="B12" s="14" t="s">
        <v>86</v>
      </c>
      <c r="C12" s="14" t="s">
        <v>87</v>
      </c>
      <c r="D12" s="15">
        <v>8110000</v>
      </c>
      <c r="E12" s="16">
        <f t="shared" si="0"/>
        <v>69316.239316239313</v>
      </c>
      <c r="F12" s="17" t="e">
        <f t="shared" si="1"/>
        <v>#REF!</v>
      </c>
      <c r="G12" s="17"/>
      <c r="H12" s="15" t="e">
        <f t="shared" si="6"/>
        <v>#REF!</v>
      </c>
      <c r="I12" s="15" t="e">
        <f t="shared" ref="I12:AD12" si="15">H12*1.05</f>
        <v>#REF!</v>
      </c>
      <c r="J12" s="15" t="e">
        <f t="shared" si="15"/>
        <v>#REF!</v>
      </c>
      <c r="K12" s="15" t="e">
        <f t="shared" si="15"/>
        <v>#REF!</v>
      </c>
      <c r="L12" s="15" t="e">
        <f t="shared" si="15"/>
        <v>#REF!</v>
      </c>
      <c r="M12" s="15" t="e">
        <f t="shared" si="15"/>
        <v>#REF!</v>
      </c>
      <c r="N12" s="15" t="e">
        <f t="shared" si="15"/>
        <v>#REF!</v>
      </c>
      <c r="O12" s="15" t="e">
        <f t="shared" si="15"/>
        <v>#REF!</v>
      </c>
      <c r="P12" s="15" t="e">
        <f t="shared" si="15"/>
        <v>#REF!</v>
      </c>
      <c r="Q12" s="15" t="e">
        <f t="shared" si="15"/>
        <v>#REF!</v>
      </c>
      <c r="R12" s="15" t="e">
        <f t="shared" si="15"/>
        <v>#REF!</v>
      </c>
      <c r="S12" s="15" t="e">
        <f t="shared" si="15"/>
        <v>#REF!</v>
      </c>
      <c r="T12" s="15" t="e">
        <f t="shared" si="15"/>
        <v>#REF!</v>
      </c>
      <c r="U12" s="15" t="e">
        <f t="shared" si="15"/>
        <v>#REF!</v>
      </c>
      <c r="V12" s="15" t="e">
        <f t="shared" si="15"/>
        <v>#REF!</v>
      </c>
      <c r="W12" s="15" t="e">
        <f t="shared" si="15"/>
        <v>#REF!</v>
      </c>
      <c r="X12" s="15" t="e">
        <f t="shared" si="15"/>
        <v>#REF!</v>
      </c>
      <c r="Y12" s="15" t="e">
        <f t="shared" si="15"/>
        <v>#REF!</v>
      </c>
      <c r="Z12" s="15" t="e">
        <f t="shared" si="15"/>
        <v>#REF!</v>
      </c>
      <c r="AA12" s="15" t="e">
        <f t="shared" si="15"/>
        <v>#REF!</v>
      </c>
      <c r="AB12" s="15" t="e">
        <f t="shared" si="15"/>
        <v>#REF!</v>
      </c>
      <c r="AC12" s="15" t="e">
        <f t="shared" si="15"/>
        <v>#REF!</v>
      </c>
      <c r="AD12" s="15" t="e">
        <f t="shared" si="15"/>
        <v>#REF!</v>
      </c>
      <c r="AE12" s="16" t="e">
        <f t="array" ref="AE12">INDEX(#REF!,MATCH(B12,#REF!,0))</f>
        <v>#REF!</v>
      </c>
      <c r="AF12" s="18">
        <f>VLOOKUP(C12,'Apr 19 data'!A:C,3,0)</f>
        <v>2.7E-2</v>
      </c>
      <c r="AG12" s="16"/>
      <c r="AH12" s="16"/>
      <c r="AI12" s="19" t="s">
        <v>88</v>
      </c>
      <c r="AJ12" s="20">
        <v>21187.5</v>
      </c>
      <c r="AK12" s="21">
        <v>488809.52380952379</v>
      </c>
      <c r="AL12" s="1">
        <f t="shared" si="8"/>
        <v>724.35897435897436</v>
      </c>
      <c r="AM12" s="1">
        <f t="shared" si="3"/>
        <v>10290.726817042607</v>
      </c>
      <c r="AN12" s="22" t="e">
        <f>(AL12*#REF!+AM12*#REF!)/#REF!</f>
        <v>#REF!</v>
      </c>
      <c r="AQ12" s="20">
        <v>21000</v>
      </c>
      <c r="AR12" s="20">
        <v>375000</v>
      </c>
      <c r="AS12" s="21">
        <f t="shared" si="4"/>
        <v>717.9487179487179</v>
      </c>
      <c r="AT12" s="21">
        <f t="shared" si="5"/>
        <v>7894.7368421052633</v>
      </c>
      <c r="AU12" s="23" t="e">
        <f>AS12*#REF!+'LVU Data (old)'!AT12*#REF!</f>
        <v>#REF!</v>
      </c>
      <c r="AV12" s="21"/>
    </row>
    <row r="13" spans="1:56" ht="15.6" x14ac:dyDescent="0.3">
      <c r="A13" s="14" t="s">
        <v>72</v>
      </c>
      <c r="B13" s="14" t="s">
        <v>89</v>
      </c>
      <c r="C13" s="14" t="s">
        <v>90</v>
      </c>
      <c r="D13" s="15">
        <v>14520000</v>
      </c>
      <c r="E13" s="16">
        <f t="shared" si="0"/>
        <v>124102.56410256411</v>
      </c>
      <c r="F13" s="17" t="e">
        <f t="shared" si="1"/>
        <v>#REF!</v>
      </c>
      <c r="G13" s="17"/>
      <c r="H13" s="15" t="e">
        <f t="shared" si="6"/>
        <v>#REF!</v>
      </c>
      <c r="I13" s="15" t="e">
        <f t="shared" ref="I13:AD13" si="16">H13*1.05</f>
        <v>#REF!</v>
      </c>
      <c r="J13" s="15" t="e">
        <f t="shared" si="16"/>
        <v>#REF!</v>
      </c>
      <c r="K13" s="15" t="e">
        <f t="shared" si="16"/>
        <v>#REF!</v>
      </c>
      <c r="L13" s="15" t="e">
        <f t="shared" si="16"/>
        <v>#REF!</v>
      </c>
      <c r="M13" s="15" t="e">
        <f t="shared" si="16"/>
        <v>#REF!</v>
      </c>
      <c r="N13" s="15" t="e">
        <f t="shared" si="16"/>
        <v>#REF!</v>
      </c>
      <c r="O13" s="15" t="e">
        <f t="shared" si="16"/>
        <v>#REF!</v>
      </c>
      <c r="P13" s="15" t="e">
        <f t="shared" si="16"/>
        <v>#REF!</v>
      </c>
      <c r="Q13" s="15" t="e">
        <f t="shared" si="16"/>
        <v>#REF!</v>
      </c>
      <c r="R13" s="15" t="e">
        <f t="shared" si="16"/>
        <v>#REF!</v>
      </c>
      <c r="S13" s="15" t="e">
        <f t="shared" si="16"/>
        <v>#REF!</v>
      </c>
      <c r="T13" s="15" t="e">
        <f t="shared" si="16"/>
        <v>#REF!</v>
      </c>
      <c r="U13" s="15" t="e">
        <f t="shared" si="16"/>
        <v>#REF!</v>
      </c>
      <c r="V13" s="15" t="e">
        <f t="shared" si="16"/>
        <v>#REF!</v>
      </c>
      <c r="W13" s="15" t="e">
        <f t="shared" si="16"/>
        <v>#REF!</v>
      </c>
      <c r="X13" s="15" t="e">
        <f t="shared" si="16"/>
        <v>#REF!</v>
      </c>
      <c r="Y13" s="15" t="e">
        <f t="shared" si="16"/>
        <v>#REF!</v>
      </c>
      <c r="Z13" s="15" t="e">
        <f t="shared" si="16"/>
        <v>#REF!</v>
      </c>
      <c r="AA13" s="15" t="e">
        <f t="shared" si="16"/>
        <v>#REF!</v>
      </c>
      <c r="AB13" s="15" t="e">
        <f t="shared" si="16"/>
        <v>#REF!</v>
      </c>
      <c r="AC13" s="15" t="e">
        <f t="shared" si="16"/>
        <v>#REF!</v>
      </c>
      <c r="AD13" s="15" t="e">
        <f t="shared" si="16"/>
        <v>#REF!</v>
      </c>
      <c r="AE13" s="16" t="e">
        <f t="array" ref="AE13">INDEX(#REF!,MATCH(B13,#REF!,0))</f>
        <v>#REF!</v>
      </c>
      <c r="AF13" s="18">
        <f>VLOOKUP(C13,'Apr 19 data'!A:C,3,0)</f>
        <v>-4.5999999999999999E-2</v>
      </c>
      <c r="AG13" s="16"/>
      <c r="AH13" s="16"/>
    </row>
    <row r="14" spans="1:56" ht="15.6" x14ac:dyDescent="0.3">
      <c r="A14" s="14" t="s">
        <v>88</v>
      </c>
      <c r="B14" s="14" t="s">
        <v>91</v>
      </c>
      <c r="C14" s="14" t="s">
        <v>92</v>
      </c>
      <c r="D14" s="15">
        <v>760000</v>
      </c>
      <c r="E14" s="16">
        <f t="shared" si="0"/>
        <v>21714.285714285714</v>
      </c>
      <c r="F14" s="17" t="e">
        <f t="shared" si="1"/>
        <v>#REF!</v>
      </c>
      <c r="G14" s="17"/>
      <c r="H14" s="15" t="e">
        <f t="shared" si="6"/>
        <v>#REF!</v>
      </c>
      <c r="I14" s="15" t="e">
        <f t="shared" ref="I14:AD14" si="17">H14*1.05</f>
        <v>#REF!</v>
      </c>
      <c r="J14" s="15" t="e">
        <f t="shared" si="17"/>
        <v>#REF!</v>
      </c>
      <c r="K14" s="15" t="e">
        <f t="shared" si="17"/>
        <v>#REF!</v>
      </c>
      <c r="L14" s="15" t="e">
        <f t="shared" si="17"/>
        <v>#REF!</v>
      </c>
      <c r="M14" s="15" t="e">
        <f t="shared" si="17"/>
        <v>#REF!</v>
      </c>
      <c r="N14" s="15" t="e">
        <f t="shared" si="17"/>
        <v>#REF!</v>
      </c>
      <c r="O14" s="15" t="e">
        <f t="shared" si="17"/>
        <v>#REF!</v>
      </c>
      <c r="P14" s="15" t="e">
        <f t="shared" si="17"/>
        <v>#REF!</v>
      </c>
      <c r="Q14" s="15" t="e">
        <f t="shared" si="17"/>
        <v>#REF!</v>
      </c>
      <c r="R14" s="15" t="e">
        <f t="shared" si="17"/>
        <v>#REF!</v>
      </c>
      <c r="S14" s="15" t="e">
        <f t="shared" si="17"/>
        <v>#REF!</v>
      </c>
      <c r="T14" s="15" t="e">
        <f t="shared" si="17"/>
        <v>#REF!</v>
      </c>
      <c r="U14" s="15" t="e">
        <f t="shared" si="17"/>
        <v>#REF!</v>
      </c>
      <c r="V14" s="15" t="e">
        <f t="shared" si="17"/>
        <v>#REF!</v>
      </c>
      <c r="W14" s="15" t="e">
        <f t="shared" si="17"/>
        <v>#REF!</v>
      </c>
      <c r="X14" s="15" t="e">
        <f t="shared" si="17"/>
        <v>#REF!</v>
      </c>
      <c r="Y14" s="15" t="e">
        <f t="shared" si="17"/>
        <v>#REF!</v>
      </c>
      <c r="Z14" s="15" t="e">
        <f t="shared" si="17"/>
        <v>#REF!</v>
      </c>
      <c r="AA14" s="15" t="e">
        <f t="shared" si="17"/>
        <v>#REF!</v>
      </c>
      <c r="AB14" s="15" t="e">
        <f t="shared" si="17"/>
        <v>#REF!</v>
      </c>
      <c r="AC14" s="15" t="e">
        <f t="shared" si="17"/>
        <v>#REF!</v>
      </c>
      <c r="AD14" s="15" t="e">
        <f t="shared" si="17"/>
        <v>#REF!</v>
      </c>
      <c r="AE14" s="16" t="e">
        <f t="array" ref="AE14">INDEX(#REF!,MATCH(B14,#REF!,0))</f>
        <v>#REF!</v>
      </c>
      <c r="AF14" s="18">
        <f>VLOOKUP(C14,'Apr 19 data'!A:C,3,0)</f>
        <v>2.8000000000000001E-2</v>
      </c>
      <c r="AG14" s="16"/>
      <c r="AH14" s="16"/>
      <c r="AM14" s="1"/>
    </row>
    <row r="15" spans="1:56" ht="15.6" x14ac:dyDescent="0.3">
      <c r="A15" s="14" t="s">
        <v>66</v>
      </c>
      <c r="B15" s="14" t="s">
        <v>93</v>
      </c>
      <c r="C15" s="24" t="s">
        <v>94</v>
      </c>
      <c r="D15" s="15">
        <v>1100000</v>
      </c>
      <c r="E15" s="16">
        <f t="shared" si="0"/>
        <v>31428.571428571428</v>
      </c>
      <c r="F15" s="17" t="e">
        <f t="shared" si="1"/>
        <v>#REF!</v>
      </c>
      <c r="G15" s="17"/>
      <c r="H15" s="15" t="e">
        <f t="shared" si="6"/>
        <v>#REF!</v>
      </c>
      <c r="I15" s="15" t="e">
        <f t="shared" ref="I15:AD15" si="18">H15*1.05</f>
        <v>#REF!</v>
      </c>
      <c r="J15" s="15" t="e">
        <f t="shared" si="18"/>
        <v>#REF!</v>
      </c>
      <c r="K15" s="15" t="e">
        <f t="shared" si="18"/>
        <v>#REF!</v>
      </c>
      <c r="L15" s="15" t="e">
        <f t="shared" si="18"/>
        <v>#REF!</v>
      </c>
      <c r="M15" s="15" t="e">
        <f t="shared" si="18"/>
        <v>#REF!</v>
      </c>
      <c r="N15" s="15" t="e">
        <f t="shared" si="18"/>
        <v>#REF!</v>
      </c>
      <c r="O15" s="15" t="e">
        <f t="shared" si="18"/>
        <v>#REF!</v>
      </c>
      <c r="P15" s="15" t="e">
        <f t="shared" si="18"/>
        <v>#REF!</v>
      </c>
      <c r="Q15" s="15" t="e">
        <f t="shared" si="18"/>
        <v>#REF!</v>
      </c>
      <c r="R15" s="15" t="e">
        <f t="shared" si="18"/>
        <v>#REF!</v>
      </c>
      <c r="S15" s="15" t="e">
        <f t="shared" si="18"/>
        <v>#REF!</v>
      </c>
      <c r="T15" s="15" t="e">
        <f t="shared" si="18"/>
        <v>#REF!</v>
      </c>
      <c r="U15" s="15" t="e">
        <f t="shared" si="18"/>
        <v>#REF!</v>
      </c>
      <c r="V15" s="15" t="e">
        <f t="shared" si="18"/>
        <v>#REF!</v>
      </c>
      <c r="W15" s="15" t="e">
        <f t="shared" si="18"/>
        <v>#REF!</v>
      </c>
      <c r="X15" s="15" t="e">
        <f t="shared" si="18"/>
        <v>#REF!</v>
      </c>
      <c r="Y15" s="15" t="e">
        <f t="shared" si="18"/>
        <v>#REF!</v>
      </c>
      <c r="Z15" s="15" t="e">
        <f t="shared" si="18"/>
        <v>#REF!</v>
      </c>
      <c r="AA15" s="15" t="e">
        <f t="shared" si="18"/>
        <v>#REF!</v>
      </c>
      <c r="AB15" s="15" t="e">
        <f t="shared" si="18"/>
        <v>#REF!</v>
      </c>
      <c r="AC15" s="15" t="e">
        <f t="shared" si="18"/>
        <v>#REF!</v>
      </c>
      <c r="AD15" s="15" t="e">
        <f t="shared" si="18"/>
        <v>#REF!</v>
      </c>
      <c r="AE15" s="16" t="e">
        <f t="array" ref="AE15">INDEX(#REF!,MATCH(B15,#REF!,0))</f>
        <v>#REF!</v>
      </c>
      <c r="AF15" s="18">
        <f>VLOOKUP(C15,'Apr 19 data'!A:C,3,0)</f>
        <v>4.8000000000000001E-2</v>
      </c>
      <c r="AG15" s="16"/>
      <c r="AH15" s="16"/>
    </row>
    <row r="16" spans="1:56" ht="15.6" x14ac:dyDescent="0.3">
      <c r="A16" s="14" t="s">
        <v>65</v>
      </c>
      <c r="B16" s="14" t="s">
        <v>95</v>
      </c>
      <c r="C16" s="14" t="s">
        <v>96</v>
      </c>
      <c r="D16" s="15">
        <v>4000000</v>
      </c>
      <c r="E16" s="16">
        <f t="shared" si="0"/>
        <v>114285.71428571429</v>
      </c>
      <c r="F16" s="17" t="e">
        <f t="shared" si="1"/>
        <v>#REF!</v>
      </c>
      <c r="G16" s="17"/>
      <c r="H16" s="15" t="e">
        <f t="shared" si="6"/>
        <v>#REF!</v>
      </c>
      <c r="I16" s="15" t="e">
        <f t="shared" ref="I16:AD16" si="19">H16*1.05</f>
        <v>#REF!</v>
      </c>
      <c r="J16" s="15" t="e">
        <f t="shared" si="19"/>
        <v>#REF!</v>
      </c>
      <c r="K16" s="15" t="e">
        <f t="shared" si="19"/>
        <v>#REF!</v>
      </c>
      <c r="L16" s="15" t="e">
        <f t="shared" si="19"/>
        <v>#REF!</v>
      </c>
      <c r="M16" s="15" t="e">
        <f t="shared" si="19"/>
        <v>#REF!</v>
      </c>
      <c r="N16" s="15" t="e">
        <f t="shared" si="19"/>
        <v>#REF!</v>
      </c>
      <c r="O16" s="15" t="e">
        <f t="shared" si="19"/>
        <v>#REF!</v>
      </c>
      <c r="P16" s="15" t="e">
        <f t="shared" si="19"/>
        <v>#REF!</v>
      </c>
      <c r="Q16" s="15" t="e">
        <f t="shared" si="19"/>
        <v>#REF!</v>
      </c>
      <c r="R16" s="15" t="e">
        <f t="shared" si="19"/>
        <v>#REF!</v>
      </c>
      <c r="S16" s="15" t="e">
        <f t="shared" si="19"/>
        <v>#REF!</v>
      </c>
      <c r="T16" s="15" t="e">
        <f t="shared" si="19"/>
        <v>#REF!</v>
      </c>
      <c r="U16" s="15" t="e">
        <f t="shared" si="19"/>
        <v>#REF!</v>
      </c>
      <c r="V16" s="15" t="e">
        <f t="shared" si="19"/>
        <v>#REF!</v>
      </c>
      <c r="W16" s="15" t="e">
        <f t="shared" si="19"/>
        <v>#REF!</v>
      </c>
      <c r="X16" s="15" t="e">
        <f t="shared" si="19"/>
        <v>#REF!</v>
      </c>
      <c r="Y16" s="15" t="e">
        <f t="shared" si="19"/>
        <v>#REF!</v>
      </c>
      <c r="Z16" s="15" t="e">
        <f t="shared" si="19"/>
        <v>#REF!</v>
      </c>
      <c r="AA16" s="15" t="e">
        <f t="shared" si="19"/>
        <v>#REF!</v>
      </c>
      <c r="AB16" s="15" t="e">
        <f t="shared" si="19"/>
        <v>#REF!</v>
      </c>
      <c r="AC16" s="15" t="e">
        <f t="shared" si="19"/>
        <v>#REF!</v>
      </c>
      <c r="AD16" s="15" t="e">
        <f t="shared" si="19"/>
        <v>#REF!</v>
      </c>
      <c r="AE16" s="16" t="e">
        <f t="array" ref="AE16">INDEX(#REF!,MATCH(B16,#REF!,0))</f>
        <v>#REF!</v>
      </c>
      <c r="AF16" s="18">
        <f>VLOOKUP(C16,'Apr 19 data'!A:C,3,0)</f>
        <v>-6.0000000000000001E-3</v>
      </c>
      <c r="AG16" s="16"/>
      <c r="AH16" s="16"/>
      <c r="AI16" s="25"/>
      <c r="AJ16" s="26"/>
      <c r="AK16" s="437" t="s">
        <v>97</v>
      </c>
      <c r="AL16" s="438"/>
      <c r="AM16" s="438"/>
      <c r="AN16" s="438"/>
      <c r="AO16" s="439"/>
      <c r="AP16" s="437" t="s">
        <v>98</v>
      </c>
      <c r="AQ16" s="438"/>
      <c r="AR16" s="438"/>
      <c r="AS16" s="438"/>
      <c r="AT16" s="438"/>
      <c r="AU16" s="440" t="s">
        <v>99</v>
      </c>
      <c r="AV16" s="433"/>
      <c r="AW16" s="433"/>
      <c r="AX16" s="433"/>
      <c r="AY16" s="434"/>
      <c r="AZ16" s="432" t="s">
        <v>100</v>
      </c>
      <c r="BA16" s="433"/>
      <c r="BB16" s="433"/>
      <c r="BC16" s="433"/>
      <c r="BD16" s="434"/>
    </row>
    <row r="17" spans="1:56" ht="15.6" x14ac:dyDescent="0.3">
      <c r="A17" s="14" t="s">
        <v>62</v>
      </c>
      <c r="B17" s="14" t="s">
        <v>101</v>
      </c>
      <c r="C17" s="14" t="s">
        <v>102</v>
      </c>
      <c r="D17" s="15">
        <v>2900000</v>
      </c>
      <c r="E17" s="16">
        <f t="shared" si="0"/>
        <v>82857.142857142855</v>
      </c>
      <c r="F17" s="17" t="e">
        <f t="shared" si="1"/>
        <v>#REF!</v>
      </c>
      <c r="G17" s="17"/>
      <c r="H17" s="15" t="e">
        <f t="shared" si="6"/>
        <v>#REF!</v>
      </c>
      <c r="I17" s="15" t="e">
        <f t="shared" ref="I17:AD17" si="20">H17*1.05</f>
        <v>#REF!</v>
      </c>
      <c r="J17" s="15" t="e">
        <f t="shared" si="20"/>
        <v>#REF!</v>
      </c>
      <c r="K17" s="15" t="e">
        <f t="shared" si="20"/>
        <v>#REF!</v>
      </c>
      <c r="L17" s="15" t="e">
        <f t="shared" si="20"/>
        <v>#REF!</v>
      </c>
      <c r="M17" s="15" t="e">
        <f t="shared" si="20"/>
        <v>#REF!</v>
      </c>
      <c r="N17" s="15" t="e">
        <f t="shared" si="20"/>
        <v>#REF!</v>
      </c>
      <c r="O17" s="15" t="e">
        <f t="shared" si="20"/>
        <v>#REF!</v>
      </c>
      <c r="P17" s="15" t="e">
        <f t="shared" si="20"/>
        <v>#REF!</v>
      </c>
      <c r="Q17" s="15" t="e">
        <f t="shared" si="20"/>
        <v>#REF!</v>
      </c>
      <c r="R17" s="15" t="e">
        <f t="shared" si="20"/>
        <v>#REF!</v>
      </c>
      <c r="S17" s="15" t="e">
        <f t="shared" si="20"/>
        <v>#REF!</v>
      </c>
      <c r="T17" s="15" t="e">
        <f t="shared" si="20"/>
        <v>#REF!</v>
      </c>
      <c r="U17" s="15" t="e">
        <f t="shared" si="20"/>
        <v>#REF!</v>
      </c>
      <c r="V17" s="15" t="e">
        <f t="shared" si="20"/>
        <v>#REF!</v>
      </c>
      <c r="W17" s="15" t="e">
        <f t="shared" si="20"/>
        <v>#REF!</v>
      </c>
      <c r="X17" s="15" t="e">
        <f t="shared" si="20"/>
        <v>#REF!</v>
      </c>
      <c r="Y17" s="15" t="e">
        <f t="shared" si="20"/>
        <v>#REF!</v>
      </c>
      <c r="Z17" s="15" t="e">
        <f t="shared" si="20"/>
        <v>#REF!</v>
      </c>
      <c r="AA17" s="15" t="e">
        <f t="shared" si="20"/>
        <v>#REF!</v>
      </c>
      <c r="AB17" s="15" t="e">
        <f t="shared" si="20"/>
        <v>#REF!</v>
      </c>
      <c r="AC17" s="15" t="e">
        <f t="shared" si="20"/>
        <v>#REF!</v>
      </c>
      <c r="AD17" s="15" t="e">
        <f t="shared" si="20"/>
        <v>#REF!</v>
      </c>
      <c r="AE17" s="16" t="e">
        <f t="array" ref="AE17">INDEX(#REF!,MATCH(B17,#REF!,0))</f>
        <v>#REF!</v>
      </c>
      <c r="AF17" s="18">
        <f>VLOOKUP(C17,'Apr 19 data'!A:C,3,0)</f>
        <v>6.0000000000000001E-3</v>
      </c>
      <c r="AG17" s="16"/>
      <c r="AH17" s="16"/>
      <c r="AI17" s="27" t="s">
        <v>27</v>
      </c>
      <c r="AJ17" s="26" t="s">
        <v>103</v>
      </c>
      <c r="AK17" s="28">
        <v>2008</v>
      </c>
      <c r="AL17" s="28">
        <v>2009</v>
      </c>
      <c r="AM17" s="28">
        <v>2010</v>
      </c>
      <c r="AN17" s="28">
        <v>2011</v>
      </c>
      <c r="AO17" s="29" t="s">
        <v>104</v>
      </c>
      <c r="AP17" s="28">
        <v>2008</v>
      </c>
      <c r="AQ17" s="28">
        <v>2009</v>
      </c>
      <c r="AR17" s="28">
        <v>2010</v>
      </c>
      <c r="AS17" s="28">
        <v>2011</v>
      </c>
      <c r="AT17" s="30" t="s">
        <v>104</v>
      </c>
      <c r="AU17" s="28">
        <v>2008</v>
      </c>
      <c r="AV17" s="28">
        <v>2009</v>
      </c>
      <c r="AW17" s="28">
        <v>2010</v>
      </c>
      <c r="AX17" s="28">
        <v>2011</v>
      </c>
      <c r="AY17" s="30" t="s">
        <v>104</v>
      </c>
      <c r="AZ17" s="28">
        <v>2008</v>
      </c>
      <c r="BA17" s="28">
        <v>2009</v>
      </c>
      <c r="BB17" s="28">
        <v>2010</v>
      </c>
      <c r="BC17" s="28">
        <v>2011</v>
      </c>
      <c r="BD17" s="30" t="s">
        <v>104</v>
      </c>
    </row>
    <row r="18" spans="1:56" ht="15.6" x14ac:dyDescent="0.3">
      <c r="A18" s="14" t="s">
        <v>69</v>
      </c>
      <c r="B18" s="14" t="s">
        <v>105</v>
      </c>
      <c r="C18" s="14" t="s">
        <v>106</v>
      </c>
      <c r="D18" s="15">
        <v>680000</v>
      </c>
      <c r="E18" s="16">
        <f t="shared" si="0"/>
        <v>19428.571428571428</v>
      </c>
      <c r="F18" s="17" t="e">
        <f t="shared" si="1"/>
        <v>#REF!</v>
      </c>
      <c r="G18" s="17"/>
      <c r="H18" s="15" t="e">
        <f t="shared" si="6"/>
        <v>#REF!</v>
      </c>
      <c r="I18" s="15" t="e">
        <f t="shared" ref="I18:AD18" si="21">H18*1.05</f>
        <v>#REF!</v>
      </c>
      <c r="J18" s="15" t="e">
        <f t="shared" si="21"/>
        <v>#REF!</v>
      </c>
      <c r="K18" s="15" t="e">
        <f t="shared" si="21"/>
        <v>#REF!</v>
      </c>
      <c r="L18" s="15" t="e">
        <f t="shared" si="21"/>
        <v>#REF!</v>
      </c>
      <c r="M18" s="15" t="e">
        <f t="shared" si="21"/>
        <v>#REF!</v>
      </c>
      <c r="N18" s="15" t="e">
        <f t="shared" si="21"/>
        <v>#REF!</v>
      </c>
      <c r="O18" s="15" t="e">
        <f t="shared" si="21"/>
        <v>#REF!</v>
      </c>
      <c r="P18" s="15" t="e">
        <f t="shared" si="21"/>
        <v>#REF!</v>
      </c>
      <c r="Q18" s="15" t="e">
        <f t="shared" si="21"/>
        <v>#REF!</v>
      </c>
      <c r="R18" s="15" t="e">
        <f t="shared" si="21"/>
        <v>#REF!</v>
      </c>
      <c r="S18" s="15" t="e">
        <f t="shared" si="21"/>
        <v>#REF!</v>
      </c>
      <c r="T18" s="15" t="e">
        <f t="shared" si="21"/>
        <v>#REF!</v>
      </c>
      <c r="U18" s="15" t="e">
        <f t="shared" si="21"/>
        <v>#REF!</v>
      </c>
      <c r="V18" s="15" t="e">
        <f t="shared" si="21"/>
        <v>#REF!</v>
      </c>
      <c r="W18" s="15" t="e">
        <f t="shared" si="21"/>
        <v>#REF!</v>
      </c>
      <c r="X18" s="15" t="e">
        <f t="shared" si="21"/>
        <v>#REF!</v>
      </c>
      <c r="Y18" s="15" t="e">
        <f t="shared" si="21"/>
        <v>#REF!</v>
      </c>
      <c r="Z18" s="15" t="e">
        <f t="shared" si="21"/>
        <v>#REF!</v>
      </c>
      <c r="AA18" s="15" t="e">
        <f t="shared" si="21"/>
        <v>#REF!</v>
      </c>
      <c r="AB18" s="15" t="e">
        <f t="shared" si="21"/>
        <v>#REF!</v>
      </c>
      <c r="AC18" s="15" t="e">
        <f t="shared" si="21"/>
        <v>#REF!</v>
      </c>
      <c r="AD18" s="15" t="e">
        <f t="shared" si="21"/>
        <v>#REF!</v>
      </c>
      <c r="AE18" s="16" t="e">
        <f t="array" ref="AE18">INDEX(#REF!,MATCH(B18,#REF!,0))</f>
        <v>#REF!</v>
      </c>
      <c r="AF18" s="18">
        <f>VLOOKUP(C18,'Apr 19 data'!A:C,3,0)</f>
        <v>5.3999999999999999E-2</v>
      </c>
      <c r="AG18" s="16"/>
      <c r="AH18" s="16"/>
      <c r="AI18" s="25" t="s">
        <v>107</v>
      </c>
      <c r="AJ18" s="31">
        <v>1</v>
      </c>
      <c r="AK18" s="32">
        <v>65</v>
      </c>
      <c r="AL18" s="33">
        <v>68</v>
      </c>
      <c r="AM18" s="33">
        <v>57</v>
      </c>
      <c r="AN18" s="33">
        <v>53</v>
      </c>
      <c r="AO18" s="34">
        <f t="shared" ref="AO18:AO26" si="22">AVERAGE(AK18:AN18)</f>
        <v>60.75</v>
      </c>
      <c r="AP18" s="35">
        <v>36</v>
      </c>
      <c r="AQ18" s="35">
        <v>32</v>
      </c>
      <c r="AR18" s="35">
        <v>40</v>
      </c>
      <c r="AS18" s="35">
        <v>47</v>
      </c>
      <c r="AT18" s="34">
        <f t="shared" ref="AT18:AT26" si="23">AVERAGE(AP18:AS18)</f>
        <v>38.75</v>
      </c>
      <c r="AU18" s="35">
        <v>29</v>
      </c>
      <c r="AV18" s="35">
        <v>29</v>
      </c>
      <c r="AW18" s="35">
        <v>25</v>
      </c>
      <c r="AX18" s="35">
        <v>32</v>
      </c>
      <c r="AY18" s="34">
        <f t="shared" ref="AY18:AY26" si="24">AVERAGE(AU18:AX18)</f>
        <v>28.75</v>
      </c>
      <c r="AZ18" s="35">
        <v>33</v>
      </c>
      <c r="BA18" s="35">
        <v>31</v>
      </c>
      <c r="BB18" s="35">
        <v>32</v>
      </c>
      <c r="BC18" s="35">
        <v>39</v>
      </c>
      <c r="BD18" s="34">
        <f t="shared" ref="BD18:BD26" si="25">AVERAGE(AZ18:BC18)</f>
        <v>33.75</v>
      </c>
    </row>
    <row r="19" spans="1:56" ht="15.6" x14ac:dyDescent="0.3">
      <c r="A19" s="14" t="s">
        <v>82</v>
      </c>
      <c r="B19" s="14" t="s">
        <v>108</v>
      </c>
      <c r="C19" s="24" t="s">
        <v>109</v>
      </c>
      <c r="D19" s="15">
        <v>3000000</v>
      </c>
      <c r="E19" s="16">
        <f t="shared" si="0"/>
        <v>85714.28571428571</v>
      </c>
      <c r="F19" s="17" t="e">
        <f t="shared" si="1"/>
        <v>#REF!</v>
      </c>
      <c r="G19" s="17"/>
      <c r="H19" s="15" t="e">
        <f t="shared" si="6"/>
        <v>#REF!</v>
      </c>
      <c r="I19" s="15" t="e">
        <f t="shared" ref="I19:AD19" si="26">H19*1.05</f>
        <v>#REF!</v>
      </c>
      <c r="J19" s="15" t="e">
        <f t="shared" si="26"/>
        <v>#REF!</v>
      </c>
      <c r="K19" s="15" t="e">
        <f t="shared" si="26"/>
        <v>#REF!</v>
      </c>
      <c r="L19" s="15" t="e">
        <f t="shared" si="26"/>
        <v>#REF!</v>
      </c>
      <c r="M19" s="15" t="e">
        <f t="shared" si="26"/>
        <v>#REF!</v>
      </c>
      <c r="N19" s="15" t="e">
        <f t="shared" si="26"/>
        <v>#REF!</v>
      </c>
      <c r="O19" s="15" t="e">
        <f t="shared" si="26"/>
        <v>#REF!</v>
      </c>
      <c r="P19" s="15" t="e">
        <f t="shared" si="26"/>
        <v>#REF!</v>
      </c>
      <c r="Q19" s="15" t="e">
        <f t="shared" si="26"/>
        <v>#REF!</v>
      </c>
      <c r="R19" s="15" t="e">
        <f t="shared" si="26"/>
        <v>#REF!</v>
      </c>
      <c r="S19" s="15" t="e">
        <f t="shared" si="26"/>
        <v>#REF!</v>
      </c>
      <c r="T19" s="15" t="e">
        <f t="shared" si="26"/>
        <v>#REF!</v>
      </c>
      <c r="U19" s="15" t="e">
        <f t="shared" si="26"/>
        <v>#REF!</v>
      </c>
      <c r="V19" s="15" t="e">
        <f t="shared" si="26"/>
        <v>#REF!</v>
      </c>
      <c r="W19" s="15" t="e">
        <f t="shared" si="26"/>
        <v>#REF!</v>
      </c>
      <c r="X19" s="15" t="e">
        <f t="shared" si="26"/>
        <v>#REF!</v>
      </c>
      <c r="Y19" s="15" t="e">
        <f t="shared" si="26"/>
        <v>#REF!</v>
      </c>
      <c r="Z19" s="15" t="e">
        <f t="shared" si="26"/>
        <v>#REF!</v>
      </c>
      <c r="AA19" s="15" t="e">
        <f t="shared" si="26"/>
        <v>#REF!</v>
      </c>
      <c r="AB19" s="15" t="e">
        <f t="shared" si="26"/>
        <v>#REF!</v>
      </c>
      <c r="AC19" s="15" t="e">
        <f t="shared" si="26"/>
        <v>#REF!</v>
      </c>
      <c r="AD19" s="15" t="e">
        <f t="shared" si="26"/>
        <v>#REF!</v>
      </c>
      <c r="AE19" s="16" t="e">
        <f t="array" ref="AE19">INDEX(#REF!,MATCH(B19,#REF!,0))</f>
        <v>#REF!</v>
      </c>
      <c r="AF19" s="18">
        <f>VLOOKUP(C19,'Apr 19 data'!A:C,3,0)</f>
        <v>-2.9000000000000001E-2</v>
      </c>
      <c r="AG19" s="16"/>
      <c r="AH19" s="16"/>
      <c r="AI19" s="25" t="s">
        <v>69</v>
      </c>
      <c r="AJ19" s="31">
        <v>2</v>
      </c>
      <c r="AK19" s="36">
        <v>68</v>
      </c>
      <c r="AL19" s="37">
        <v>58</v>
      </c>
      <c r="AM19" s="37">
        <v>50</v>
      </c>
      <c r="AN19" s="37">
        <v>46</v>
      </c>
      <c r="AO19" s="38">
        <f t="shared" si="22"/>
        <v>55.5</v>
      </c>
      <c r="AP19" s="39">
        <v>41</v>
      </c>
      <c r="AQ19" s="39">
        <v>34</v>
      </c>
      <c r="AR19" s="39">
        <v>41</v>
      </c>
      <c r="AS19" s="39">
        <v>42</v>
      </c>
      <c r="AT19" s="38">
        <f t="shared" si="23"/>
        <v>39.5</v>
      </c>
      <c r="AU19" s="39">
        <v>29</v>
      </c>
      <c r="AV19" s="39">
        <v>30</v>
      </c>
      <c r="AW19" s="39">
        <v>29</v>
      </c>
      <c r="AX19" s="39">
        <v>32</v>
      </c>
      <c r="AY19" s="38">
        <f t="shared" si="24"/>
        <v>30</v>
      </c>
      <c r="AZ19" s="39">
        <v>36</v>
      </c>
      <c r="BA19" s="39">
        <v>32</v>
      </c>
      <c r="BB19" s="39">
        <v>34</v>
      </c>
      <c r="BC19" s="39">
        <v>36</v>
      </c>
      <c r="BD19" s="38">
        <f t="shared" si="25"/>
        <v>34.5</v>
      </c>
    </row>
    <row r="20" spans="1:56" ht="15.6" x14ac:dyDescent="0.3">
      <c r="A20" s="14" t="s">
        <v>65</v>
      </c>
      <c r="B20" s="14" t="s">
        <v>110</v>
      </c>
      <c r="C20" s="14" t="s">
        <v>111</v>
      </c>
      <c r="D20" s="15">
        <v>3190000</v>
      </c>
      <c r="E20" s="16">
        <f t="shared" si="0"/>
        <v>91142.857142857145</v>
      </c>
      <c r="F20" s="17" t="e">
        <f t="shared" si="1"/>
        <v>#REF!</v>
      </c>
      <c r="G20" s="17"/>
      <c r="H20" s="15" t="e">
        <f t="shared" si="6"/>
        <v>#REF!</v>
      </c>
      <c r="I20" s="15" t="e">
        <f t="shared" ref="I20:AD20" si="27">H20*1.05</f>
        <v>#REF!</v>
      </c>
      <c r="J20" s="15" t="e">
        <f t="shared" si="27"/>
        <v>#REF!</v>
      </c>
      <c r="K20" s="15" t="e">
        <f t="shared" si="27"/>
        <v>#REF!</v>
      </c>
      <c r="L20" s="15" t="e">
        <f t="shared" si="27"/>
        <v>#REF!</v>
      </c>
      <c r="M20" s="15" t="e">
        <f t="shared" si="27"/>
        <v>#REF!</v>
      </c>
      <c r="N20" s="15" t="e">
        <f t="shared" si="27"/>
        <v>#REF!</v>
      </c>
      <c r="O20" s="15" t="e">
        <f t="shared" si="27"/>
        <v>#REF!</v>
      </c>
      <c r="P20" s="15" t="e">
        <f t="shared" si="27"/>
        <v>#REF!</v>
      </c>
      <c r="Q20" s="15" t="e">
        <f t="shared" si="27"/>
        <v>#REF!</v>
      </c>
      <c r="R20" s="15" t="e">
        <f t="shared" si="27"/>
        <v>#REF!</v>
      </c>
      <c r="S20" s="15" t="e">
        <f t="shared" si="27"/>
        <v>#REF!</v>
      </c>
      <c r="T20" s="15" t="e">
        <f t="shared" si="27"/>
        <v>#REF!</v>
      </c>
      <c r="U20" s="15" t="e">
        <f t="shared" si="27"/>
        <v>#REF!</v>
      </c>
      <c r="V20" s="15" t="e">
        <f t="shared" si="27"/>
        <v>#REF!</v>
      </c>
      <c r="W20" s="15" t="e">
        <f t="shared" si="27"/>
        <v>#REF!</v>
      </c>
      <c r="X20" s="15" t="e">
        <f t="shared" si="27"/>
        <v>#REF!</v>
      </c>
      <c r="Y20" s="15" t="e">
        <f t="shared" si="27"/>
        <v>#REF!</v>
      </c>
      <c r="Z20" s="15" t="e">
        <f t="shared" si="27"/>
        <v>#REF!</v>
      </c>
      <c r="AA20" s="15" t="e">
        <f t="shared" si="27"/>
        <v>#REF!</v>
      </c>
      <c r="AB20" s="15" t="e">
        <f t="shared" si="27"/>
        <v>#REF!</v>
      </c>
      <c r="AC20" s="15" t="e">
        <f t="shared" si="27"/>
        <v>#REF!</v>
      </c>
      <c r="AD20" s="15" t="e">
        <f t="shared" si="27"/>
        <v>#REF!</v>
      </c>
      <c r="AE20" s="16" t="e">
        <f t="array" ref="AE20">INDEX(#REF!,MATCH(B20,#REF!,0))</f>
        <v>#REF!</v>
      </c>
      <c r="AF20" s="18">
        <f>VLOOKUP(C20,'Apr 19 data'!A:C,3,0)</f>
        <v>4.0000000000000001E-3</v>
      </c>
      <c r="AG20" s="16"/>
      <c r="AH20" s="16"/>
      <c r="AI20" s="25" t="s">
        <v>72</v>
      </c>
      <c r="AJ20" s="31">
        <v>3</v>
      </c>
      <c r="AK20" s="36">
        <v>94</v>
      </c>
      <c r="AL20" s="37">
        <v>97</v>
      </c>
      <c r="AM20" s="37">
        <v>92</v>
      </c>
      <c r="AN20" s="37">
        <v>88</v>
      </c>
      <c r="AO20" s="38">
        <f t="shared" si="22"/>
        <v>92.75</v>
      </c>
      <c r="AP20" s="39">
        <v>116</v>
      </c>
      <c r="AQ20" s="39">
        <v>117</v>
      </c>
      <c r="AR20" s="39">
        <v>130</v>
      </c>
      <c r="AS20" s="39">
        <v>122</v>
      </c>
      <c r="AT20" s="38">
        <f t="shared" si="23"/>
        <v>121.25</v>
      </c>
      <c r="AU20" s="39">
        <v>119</v>
      </c>
      <c r="AV20" s="39">
        <v>106</v>
      </c>
      <c r="AW20" s="39">
        <v>62</v>
      </c>
      <c r="AX20" s="39">
        <v>72</v>
      </c>
      <c r="AY20" s="38">
        <f t="shared" si="24"/>
        <v>89.75</v>
      </c>
      <c r="AZ20" s="39">
        <v>117</v>
      </c>
      <c r="BA20" s="39">
        <v>117</v>
      </c>
      <c r="BB20" s="39">
        <v>121</v>
      </c>
      <c r="BC20" s="39">
        <v>113</v>
      </c>
      <c r="BD20" s="38">
        <f t="shared" si="25"/>
        <v>117</v>
      </c>
    </row>
    <row r="21" spans="1:56" ht="15.6" x14ac:dyDescent="0.3">
      <c r="A21" s="14" t="s">
        <v>72</v>
      </c>
      <c r="B21" s="14" t="s">
        <v>112</v>
      </c>
      <c r="C21" s="14" t="s">
        <v>113</v>
      </c>
      <c r="D21" s="15">
        <v>7640000</v>
      </c>
      <c r="E21" s="16">
        <f t="shared" si="0"/>
        <v>65299.145299145297</v>
      </c>
      <c r="F21" s="17" t="e">
        <f t="shared" si="1"/>
        <v>#REF!</v>
      </c>
      <c r="G21" s="17"/>
      <c r="H21" s="15" t="e">
        <f t="shared" si="6"/>
        <v>#REF!</v>
      </c>
      <c r="I21" s="15" t="e">
        <f t="shared" ref="I21:AD21" si="28">H21*1.05</f>
        <v>#REF!</v>
      </c>
      <c r="J21" s="15" t="e">
        <f t="shared" si="28"/>
        <v>#REF!</v>
      </c>
      <c r="K21" s="15" t="e">
        <f t="shared" si="28"/>
        <v>#REF!</v>
      </c>
      <c r="L21" s="15" t="e">
        <f t="shared" si="28"/>
        <v>#REF!</v>
      </c>
      <c r="M21" s="15" t="e">
        <f t="shared" si="28"/>
        <v>#REF!</v>
      </c>
      <c r="N21" s="15" t="e">
        <f t="shared" si="28"/>
        <v>#REF!</v>
      </c>
      <c r="O21" s="15" t="e">
        <f t="shared" si="28"/>
        <v>#REF!</v>
      </c>
      <c r="P21" s="15" t="e">
        <f t="shared" si="28"/>
        <v>#REF!</v>
      </c>
      <c r="Q21" s="15" t="e">
        <f t="shared" si="28"/>
        <v>#REF!</v>
      </c>
      <c r="R21" s="15" t="e">
        <f t="shared" si="28"/>
        <v>#REF!</v>
      </c>
      <c r="S21" s="15" t="e">
        <f t="shared" si="28"/>
        <v>#REF!</v>
      </c>
      <c r="T21" s="15" t="e">
        <f t="shared" si="28"/>
        <v>#REF!</v>
      </c>
      <c r="U21" s="15" t="e">
        <f t="shared" si="28"/>
        <v>#REF!</v>
      </c>
      <c r="V21" s="15" t="e">
        <f t="shared" si="28"/>
        <v>#REF!</v>
      </c>
      <c r="W21" s="15" t="e">
        <f t="shared" si="28"/>
        <v>#REF!</v>
      </c>
      <c r="X21" s="15" t="e">
        <f t="shared" si="28"/>
        <v>#REF!</v>
      </c>
      <c r="Y21" s="15" t="e">
        <f t="shared" si="28"/>
        <v>#REF!</v>
      </c>
      <c r="Z21" s="15" t="e">
        <f t="shared" si="28"/>
        <v>#REF!</v>
      </c>
      <c r="AA21" s="15" t="e">
        <f t="shared" si="28"/>
        <v>#REF!</v>
      </c>
      <c r="AB21" s="15" t="e">
        <f t="shared" si="28"/>
        <v>#REF!</v>
      </c>
      <c r="AC21" s="15" t="e">
        <f t="shared" si="28"/>
        <v>#REF!</v>
      </c>
      <c r="AD21" s="15" t="e">
        <f t="shared" si="28"/>
        <v>#REF!</v>
      </c>
      <c r="AE21" s="16" t="e">
        <f t="array" ref="AE21">INDEX(#REF!,MATCH(B21,#REF!,0))</f>
        <v>#REF!</v>
      </c>
      <c r="AF21" s="18">
        <f>VLOOKUP(C21,'Apr 19 data'!A:C,3,0)</f>
        <v>-1.4999999999999999E-2</v>
      </c>
      <c r="AG21" s="16"/>
      <c r="AH21" s="16"/>
      <c r="AI21" s="25" t="s">
        <v>75</v>
      </c>
      <c r="AJ21" s="31">
        <v>4</v>
      </c>
      <c r="AK21" s="36">
        <v>72</v>
      </c>
      <c r="AL21" s="37">
        <v>65</v>
      </c>
      <c r="AM21" s="37">
        <v>67</v>
      </c>
      <c r="AN21" s="37">
        <v>66</v>
      </c>
      <c r="AO21" s="38">
        <f t="shared" si="22"/>
        <v>67.5</v>
      </c>
      <c r="AP21" s="39">
        <v>45</v>
      </c>
      <c r="AQ21" s="39">
        <v>43</v>
      </c>
      <c r="AR21" s="39">
        <v>46</v>
      </c>
      <c r="AS21" s="39">
        <v>44</v>
      </c>
      <c r="AT21" s="38">
        <f t="shared" si="23"/>
        <v>44.5</v>
      </c>
      <c r="AU21" s="39">
        <v>32</v>
      </c>
      <c r="AV21" s="39">
        <v>32</v>
      </c>
      <c r="AW21" s="39">
        <v>33</v>
      </c>
      <c r="AX21" s="39">
        <v>30</v>
      </c>
      <c r="AY21" s="38">
        <f t="shared" si="24"/>
        <v>31.75</v>
      </c>
      <c r="AZ21" s="39">
        <v>41</v>
      </c>
      <c r="BA21" s="39">
        <v>38</v>
      </c>
      <c r="BB21" s="39">
        <v>41</v>
      </c>
      <c r="BC21" s="39">
        <v>38</v>
      </c>
      <c r="BD21" s="38">
        <f t="shared" si="25"/>
        <v>39.5</v>
      </c>
    </row>
    <row r="22" spans="1:56" ht="15.6" x14ac:dyDescent="0.3">
      <c r="A22" s="14" t="s">
        <v>85</v>
      </c>
      <c r="B22" s="14" t="s">
        <v>114</v>
      </c>
      <c r="C22" s="14" t="s">
        <v>115</v>
      </c>
      <c r="D22" s="15">
        <v>1700000</v>
      </c>
      <c r="E22" s="16">
        <f t="shared" si="0"/>
        <v>48571.428571428572</v>
      </c>
      <c r="F22" s="17" t="e">
        <f t="shared" si="1"/>
        <v>#REF!</v>
      </c>
      <c r="G22" s="17"/>
      <c r="H22" s="15" t="e">
        <f t="shared" si="6"/>
        <v>#REF!</v>
      </c>
      <c r="I22" s="15" t="e">
        <f t="shared" ref="I22:AD22" si="29">H22*1.05</f>
        <v>#REF!</v>
      </c>
      <c r="J22" s="15" t="e">
        <f t="shared" si="29"/>
        <v>#REF!</v>
      </c>
      <c r="K22" s="15" t="e">
        <f t="shared" si="29"/>
        <v>#REF!</v>
      </c>
      <c r="L22" s="15" t="e">
        <f t="shared" si="29"/>
        <v>#REF!</v>
      </c>
      <c r="M22" s="15" t="e">
        <f t="shared" si="29"/>
        <v>#REF!</v>
      </c>
      <c r="N22" s="15" t="e">
        <f t="shared" si="29"/>
        <v>#REF!</v>
      </c>
      <c r="O22" s="15" t="e">
        <f t="shared" si="29"/>
        <v>#REF!</v>
      </c>
      <c r="P22" s="15" t="e">
        <f t="shared" si="29"/>
        <v>#REF!</v>
      </c>
      <c r="Q22" s="15" t="e">
        <f t="shared" si="29"/>
        <v>#REF!</v>
      </c>
      <c r="R22" s="15" t="e">
        <f t="shared" si="29"/>
        <v>#REF!</v>
      </c>
      <c r="S22" s="15" t="e">
        <f t="shared" si="29"/>
        <v>#REF!</v>
      </c>
      <c r="T22" s="15" t="e">
        <f t="shared" si="29"/>
        <v>#REF!</v>
      </c>
      <c r="U22" s="15" t="e">
        <f t="shared" si="29"/>
        <v>#REF!</v>
      </c>
      <c r="V22" s="15" t="e">
        <f t="shared" si="29"/>
        <v>#REF!</v>
      </c>
      <c r="W22" s="15" t="e">
        <f t="shared" si="29"/>
        <v>#REF!</v>
      </c>
      <c r="X22" s="15" t="e">
        <f t="shared" si="29"/>
        <v>#REF!</v>
      </c>
      <c r="Y22" s="15" t="e">
        <f t="shared" si="29"/>
        <v>#REF!</v>
      </c>
      <c r="Z22" s="15" t="e">
        <f t="shared" si="29"/>
        <v>#REF!</v>
      </c>
      <c r="AA22" s="15" t="e">
        <f t="shared" si="29"/>
        <v>#REF!</v>
      </c>
      <c r="AB22" s="15" t="e">
        <f t="shared" si="29"/>
        <v>#REF!</v>
      </c>
      <c r="AC22" s="15" t="e">
        <f t="shared" si="29"/>
        <v>#REF!</v>
      </c>
      <c r="AD22" s="15" t="e">
        <f t="shared" si="29"/>
        <v>#REF!</v>
      </c>
      <c r="AE22" s="16" t="e">
        <f t="array" ref="AE22">INDEX(#REF!,MATCH(B22,#REF!,0))</f>
        <v>#REF!</v>
      </c>
      <c r="AF22" s="18">
        <f>VLOOKUP(C22,'Apr 19 data'!A:C,3,0)</f>
        <v>3.3000000000000002E-2</v>
      </c>
      <c r="AG22" s="16"/>
      <c r="AH22" s="16"/>
      <c r="AI22" s="25" t="s">
        <v>66</v>
      </c>
      <c r="AJ22" s="31">
        <v>5</v>
      </c>
      <c r="AK22" s="36">
        <v>81</v>
      </c>
      <c r="AL22" s="37">
        <v>83</v>
      </c>
      <c r="AM22" s="37">
        <v>81</v>
      </c>
      <c r="AN22" s="37">
        <v>80</v>
      </c>
      <c r="AO22" s="38">
        <f t="shared" si="22"/>
        <v>81.25</v>
      </c>
      <c r="AP22" s="39">
        <v>55</v>
      </c>
      <c r="AQ22" s="39">
        <v>46</v>
      </c>
      <c r="AR22" s="39">
        <v>48</v>
      </c>
      <c r="AS22" s="39">
        <v>48</v>
      </c>
      <c r="AT22" s="38">
        <f t="shared" si="23"/>
        <v>49.25</v>
      </c>
      <c r="AU22" s="39">
        <v>32</v>
      </c>
      <c r="AV22" s="39">
        <v>25</v>
      </c>
      <c r="AW22" s="39">
        <v>25</v>
      </c>
      <c r="AX22" s="39">
        <v>34</v>
      </c>
      <c r="AY22" s="38">
        <f t="shared" si="24"/>
        <v>29</v>
      </c>
      <c r="AZ22" s="39">
        <v>48</v>
      </c>
      <c r="BA22" s="39">
        <v>41</v>
      </c>
      <c r="BB22" s="39">
        <v>41</v>
      </c>
      <c r="BC22" s="39">
        <v>44</v>
      </c>
      <c r="BD22" s="38">
        <f t="shared" si="25"/>
        <v>43.5</v>
      </c>
    </row>
    <row r="23" spans="1:56" ht="15.6" x14ac:dyDescent="0.3">
      <c r="A23" s="14" t="s">
        <v>69</v>
      </c>
      <c r="B23" s="14" t="s">
        <v>116</v>
      </c>
      <c r="C23" s="14" t="s">
        <v>117</v>
      </c>
      <c r="D23" s="15">
        <v>2150000</v>
      </c>
      <c r="E23" s="16">
        <f t="shared" si="0"/>
        <v>61428.571428571428</v>
      </c>
      <c r="F23" s="17" t="e">
        <f t="shared" si="1"/>
        <v>#REF!</v>
      </c>
      <c r="G23" s="17"/>
      <c r="H23" s="15" t="e">
        <f t="shared" si="6"/>
        <v>#REF!</v>
      </c>
      <c r="I23" s="15" t="e">
        <f t="shared" ref="I23:AD23" si="30">H23*1.05</f>
        <v>#REF!</v>
      </c>
      <c r="J23" s="15" t="e">
        <f t="shared" si="30"/>
        <v>#REF!</v>
      </c>
      <c r="K23" s="15" t="e">
        <f t="shared" si="30"/>
        <v>#REF!</v>
      </c>
      <c r="L23" s="15" t="e">
        <f t="shared" si="30"/>
        <v>#REF!</v>
      </c>
      <c r="M23" s="15" t="e">
        <f t="shared" si="30"/>
        <v>#REF!</v>
      </c>
      <c r="N23" s="15" t="e">
        <f t="shared" si="30"/>
        <v>#REF!</v>
      </c>
      <c r="O23" s="15" t="e">
        <f t="shared" si="30"/>
        <v>#REF!</v>
      </c>
      <c r="P23" s="15" t="e">
        <f t="shared" si="30"/>
        <v>#REF!</v>
      </c>
      <c r="Q23" s="15" t="e">
        <f t="shared" si="30"/>
        <v>#REF!</v>
      </c>
      <c r="R23" s="15" t="e">
        <f t="shared" si="30"/>
        <v>#REF!</v>
      </c>
      <c r="S23" s="15" t="e">
        <f t="shared" si="30"/>
        <v>#REF!</v>
      </c>
      <c r="T23" s="15" t="e">
        <f t="shared" si="30"/>
        <v>#REF!</v>
      </c>
      <c r="U23" s="15" t="e">
        <f t="shared" si="30"/>
        <v>#REF!</v>
      </c>
      <c r="V23" s="15" t="e">
        <f t="shared" si="30"/>
        <v>#REF!</v>
      </c>
      <c r="W23" s="15" t="e">
        <f t="shared" si="30"/>
        <v>#REF!</v>
      </c>
      <c r="X23" s="15" t="e">
        <f t="shared" si="30"/>
        <v>#REF!</v>
      </c>
      <c r="Y23" s="15" t="e">
        <f t="shared" si="30"/>
        <v>#REF!</v>
      </c>
      <c r="Z23" s="15" t="e">
        <f t="shared" si="30"/>
        <v>#REF!</v>
      </c>
      <c r="AA23" s="15" t="e">
        <f t="shared" si="30"/>
        <v>#REF!</v>
      </c>
      <c r="AB23" s="15" t="e">
        <f t="shared" si="30"/>
        <v>#REF!</v>
      </c>
      <c r="AC23" s="15" t="e">
        <f t="shared" si="30"/>
        <v>#REF!</v>
      </c>
      <c r="AD23" s="15" t="e">
        <f t="shared" si="30"/>
        <v>#REF!</v>
      </c>
      <c r="AE23" s="16" t="e">
        <f t="array" ref="AE23">INDEX(#REF!,MATCH(B23,#REF!,0))</f>
        <v>#REF!</v>
      </c>
      <c r="AF23" s="18">
        <f>VLOOKUP(C23,'Apr 19 data'!A:C,3,0)</f>
        <v>1.7000000000000001E-2</v>
      </c>
      <c r="AG23" s="16"/>
      <c r="AH23" s="16"/>
      <c r="AI23" s="25" t="s">
        <v>62</v>
      </c>
      <c r="AJ23" s="31">
        <v>6</v>
      </c>
      <c r="AK23" s="36">
        <v>78</v>
      </c>
      <c r="AL23" s="37">
        <v>77</v>
      </c>
      <c r="AM23" s="37">
        <v>61</v>
      </c>
      <c r="AN23" s="37">
        <v>58</v>
      </c>
      <c r="AO23" s="38">
        <f t="shared" si="22"/>
        <v>68.5</v>
      </c>
      <c r="AP23" s="39">
        <v>37</v>
      </c>
      <c r="AQ23" s="39">
        <v>36</v>
      </c>
      <c r="AR23" s="39">
        <v>40</v>
      </c>
      <c r="AS23" s="39">
        <v>44</v>
      </c>
      <c r="AT23" s="38">
        <f t="shared" si="23"/>
        <v>39.25</v>
      </c>
      <c r="AU23" s="39">
        <v>33</v>
      </c>
      <c r="AV23" s="39">
        <v>32</v>
      </c>
      <c r="AW23" s="39">
        <v>31</v>
      </c>
      <c r="AX23" s="39">
        <v>34</v>
      </c>
      <c r="AY23" s="38">
        <f t="shared" si="24"/>
        <v>32.5</v>
      </c>
      <c r="AZ23" s="39">
        <v>36</v>
      </c>
      <c r="BA23" s="39">
        <v>35</v>
      </c>
      <c r="BB23" s="39">
        <v>36</v>
      </c>
      <c r="BC23" s="39">
        <v>39</v>
      </c>
      <c r="BD23" s="38">
        <f t="shared" si="25"/>
        <v>36.5</v>
      </c>
    </row>
    <row r="24" spans="1:56" ht="15.6" x14ac:dyDescent="0.3">
      <c r="A24" s="14" t="s">
        <v>66</v>
      </c>
      <c r="B24" s="14" t="s">
        <v>118</v>
      </c>
      <c r="C24" s="14" t="s">
        <v>119</v>
      </c>
      <c r="D24" s="15">
        <v>450000</v>
      </c>
      <c r="E24" s="16">
        <f t="shared" si="0"/>
        <v>12857.142857142857</v>
      </c>
      <c r="F24" s="17" t="e">
        <f t="shared" si="1"/>
        <v>#REF!</v>
      </c>
      <c r="G24" s="17"/>
      <c r="H24" s="15" t="e">
        <f t="shared" si="6"/>
        <v>#REF!</v>
      </c>
      <c r="I24" s="15" t="e">
        <f t="shared" ref="I24:AD24" si="31">H24*1.05</f>
        <v>#REF!</v>
      </c>
      <c r="J24" s="15" t="e">
        <f t="shared" si="31"/>
        <v>#REF!</v>
      </c>
      <c r="K24" s="15" t="e">
        <f t="shared" si="31"/>
        <v>#REF!</v>
      </c>
      <c r="L24" s="15" t="e">
        <f t="shared" si="31"/>
        <v>#REF!</v>
      </c>
      <c r="M24" s="15" t="e">
        <f t="shared" si="31"/>
        <v>#REF!</v>
      </c>
      <c r="N24" s="15" t="e">
        <f t="shared" si="31"/>
        <v>#REF!</v>
      </c>
      <c r="O24" s="15" t="e">
        <f t="shared" si="31"/>
        <v>#REF!</v>
      </c>
      <c r="P24" s="15" t="e">
        <f t="shared" si="31"/>
        <v>#REF!</v>
      </c>
      <c r="Q24" s="15" t="e">
        <f t="shared" si="31"/>
        <v>#REF!</v>
      </c>
      <c r="R24" s="15" t="e">
        <f t="shared" si="31"/>
        <v>#REF!</v>
      </c>
      <c r="S24" s="15" t="e">
        <f t="shared" si="31"/>
        <v>#REF!</v>
      </c>
      <c r="T24" s="15" t="e">
        <f t="shared" si="31"/>
        <v>#REF!</v>
      </c>
      <c r="U24" s="15" t="e">
        <f t="shared" si="31"/>
        <v>#REF!</v>
      </c>
      <c r="V24" s="15" t="e">
        <f t="shared" si="31"/>
        <v>#REF!</v>
      </c>
      <c r="W24" s="15" t="e">
        <f t="shared" si="31"/>
        <v>#REF!</v>
      </c>
      <c r="X24" s="15" t="e">
        <f t="shared" si="31"/>
        <v>#REF!</v>
      </c>
      <c r="Y24" s="15" t="e">
        <f t="shared" si="31"/>
        <v>#REF!</v>
      </c>
      <c r="Z24" s="15" t="e">
        <f t="shared" si="31"/>
        <v>#REF!</v>
      </c>
      <c r="AA24" s="15" t="e">
        <f t="shared" si="31"/>
        <v>#REF!</v>
      </c>
      <c r="AB24" s="15" t="e">
        <f t="shared" si="31"/>
        <v>#REF!</v>
      </c>
      <c r="AC24" s="15" t="e">
        <f t="shared" si="31"/>
        <v>#REF!</v>
      </c>
      <c r="AD24" s="15" t="e">
        <f t="shared" si="31"/>
        <v>#REF!</v>
      </c>
      <c r="AE24" s="16" t="e">
        <f t="array" ref="AE24">INDEX(#REF!,MATCH(B24,#REF!,0))</f>
        <v>#REF!</v>
      </c>
      <c r="AF24" s="18">
        <f>VLOOKUP(C24,'Apr 19 data'!A:C,3,0)</f>
        <v>4.7E-2</v>
      </c>
      <c r="AG24" s="16"/>
      <c r="AH24" s="16"/>
      <c r="AI24" s="25" t="s">
        <v>82</v>
      </c>
      <c r="AJ24" s="31">
        <v>7</v>
      </c>
      <c r="AK24" s="36">
        <v>72</v>
      </c>
      <c r="AL24" s="37">
        <v>64</v>
      </c>
      <c r="AM24" s="37">
        <v>52</v>
      </c>
      <c r="AN24" s="37">
        <v>48</v>
      </c>
      <c r="AO24" s="38">
        <f t="shared" si="22"/>
        <v>59</v>
      </c>
      <c r="AP24" s="39">
        <v>41</v>
      </c>
      <c r="AQ24" s="39">
        <v>40</v>
      </c>
      <c r="AR24" s="39">
        <v>50</v>
      </c>
      <c r="AS24" s="39">
        <v>53</v>
      </c>
      <c r="AT24" s="38">
        <f t="shared" si="23"/>
        <v>46</v>
      </c>
      <c r="AU24" s="39">
        <v>27</v>
      </c>
      <c r="AV24" s="39">
        <v>29</v>
      </c>
      <c r="AW24" s="39">
        <v>30</v>
      </c>
      <c r="AX24" s="39">
        <v>33</v>
      </c>
      <c r="AY24" s="38">
        <f t="shared" si="24"/>
        <v>29.75</v>
      </c>
      <c r="AZ24" s="39">
        <v>36</v>
      </c>
      <c r="BA24" s="39">
        <v>35</v>
      </c>
      <c r="BB24" s="39">
        <v>38</v>
      </c>
      <c r="BC24" s="39">
        <v>41</v>
      </c>
      <c r="BD24" s="38">
        <f t="shared" si="25"/>
        <v>37.5</v>
      </c>
    </row>
    <row r="25" spans="1:56" ht="15.6" x14ac:dyDescent="0.3">
      <c r="A25" s="14" t="s">
        <v>66</v>
      </c>
      <c r="B25" s="14" t="s">
        <v>120</v>
      </c>
      <c r="C25" s="14" t="s">
        <v>121</v>
      </c>
      <c r="D25" s="15">
        <v>1120000</v>
      </c>
      <c r="E25" s="16">
        <f t="shared" si="0"/>
        <v>32000</v>
      </c>
      <c r="F25" s="17" t="e">
        <f t="shared" si="1"/>
        <v>#REF!</v>
      </c>
      <c r="G25" s="17"/>
      <c r="H25" s="15" t="e">
        <f t="shared" si="6"/>
        <v>#REF!</v>
      </c>
      <c r="I25" s="15" t="e">
        <f t="shared" ref="I25:AD25" si="32">H25*1.05</f>
        <v>#REF!</v>
      </c>
      <c r="J25" s="15" t="e">
        <f t="shared" si="32"/>
        <v>#REF!</v>
      </c>
      <c r="K25" s="15" t="e">
        <f t="shared" si="32"/>
        <v>#REF!</v>
      </c>
      <c r="L25" s="15" t="e">
        <f t="shared" si="32"/>
        <v>#REF!</v>
      </c>
      <c r="M25" s="15" t="e">
        <f t="shared" si="32"/>
        <v>#REF!</v>
      </c>
      <c r="N25" s="15" t="e">
        <f t="shared" si="32"/>
        <v>#REF!</v>
      </c>
      <c r="O25" s="15" t="e">
        <f t="shared" si="32"/>
        <v>#REF!</v>
      </c>
      <c r="P25" s="15" t="e">
        <f t="shared" si="32"/>
        <v>#REF!</v>
      </c>
      <c r="Q25" s="15" t="e">
        <f t="shared" si="32"/>
        <v>#REF!</v>
      </c>
      <c r="R25" s="15" t="e">
        <f t="shared" si="32"/>
        <v>#REF!</v>
      </c>
      <c r="S25" s="15" t="e">
        <f t="shared" si="32"/>
        <v>#REF!</v>
      </c>
      <c r="T25" s="15" t="e">
        <f t="shared" si="32"/>
        <v>#REF!</v>
      </c>
      <c r="U25" s="15" t="e">
        <f t="shared" si="32"/>
        <v>#REF!</v>
      </c>
      <c r="V25" s="15" t="e">
        <f t="shared" si="32"/>
        <v>#REF!</v>
      </c>
      <c r="W25" s="15" t="e">
        <f t="shared" si="32"/>
        <v>#REF!</v>
      </c>
      <c r="X25" s="15" t="e">
        <f t="shared" si="32"/>
        <v>#REF!</v>
      </c>
      <c r="Y25" s="15" t="e">
        <f t="shared" si="32"/>
        <v>#REF!</v>
      </c>
      <c r="Z25" s="15" t="e">
        <f t="shared" si="32"/>
        <v>#REF!</v>
      </c>
      <c r="AA25" s="15" t="e">
        <f t="shared" si="32"/>
        <v>#REF!</v>
      </c>
      <c r="AB25" s="15" t="e">
        <f t="shared" si="32"/>
        <v>#REF!</v>
      </c>
      <c r="AC25" s="15" t="e">
        <f t="shared" si="32"/>
        <v>#REF!</v>
      </c>
      <c r="AD25" s="15" t="e">
        <f t="shared" si="32"/>
        <v>#REF!</v>
      </c>
      <c r="AE25" s="16" t="e">
        <f t="array" ref="AE25">INDEX(#REF!,MATCH(B25,#REF!,0))</f>
        <v>#REF!</v>
      </c>
      <c r="AF25" s="18">
        <f>VLOOKUP(C25,'Apr 19 data'!A:C,3,0)</f>
        <v>1.6E-2</v>
      </c>
      <c r="AG25" s="16"/>
      <c r="AH25" s="16"/>
      <c r="AI25" s="25" t="s">
        <v>85</v>
      </c>
      <c r="AJ25" s="31">
        <v>8</v>
      </c>
      <c r="AK25" s="36">
        <v>85</v>
      </c>
      <c r="AL25" s="37">
        <v>78</v>
      </c>
      <c r="AM25" s="37">
        <v>76</v>
      </c>
      <c r="AN25" s="37">
        <v>78</v>
      </c>
      <c r="AO25" s="38">
        <f t="shared" si="22"/>
        <v>79.25</v>
      </c>
      <c r="AP25" s="39">
        <v>44</v>
      </c>
      <c r="AQ25" s="39">
        <v>43</v>
      </c>
      <c r="AR25" s="39">
        <v>49</v>
      </c>
      <c r="AS25" s="39">
        <v>46</v>
      </c>
      <c r="AT25" s="38">
        <f t="shared" si="23"/>
        <v>45.5</v>
      </c>
      <c r="AU25" s="39">
        <v>21</v>
      </c>
      <c r="AV25" s="39">
        <v>27</v>
      </c>
      <c r="AW25" s="39">
        <v>24</v>
      </c>
      <c r="AX25" s="39">
        <v>29</v>
      </c>
      <c r="AY25" s="38">
        <f t="shared" si="24"/>
        <v>25.25</v>
      </c>
      <c r="AZ25" s="39">
        <v>37</v>
      </c>
      <c r="BA25" s="39">
        <v>38</v>
      </c>
      <c r="BB25" s="39">
        <v>40</v>
      </c>
      <c r="BC25" s="39">
        <v>41</v>
      </c>
      <c r="BD25" s="38">
        <f t="shared" si="25"/>
        <v>39</v>
      </c>
    </row>
    <row r="26" spans="1:56" ht="15.6" x14ac:dyDescent="0.3">
      <c r="A26" s="14" t="s">
        <v>69</v>
      </c>
      <c r="B26" s="14" t="s">
        <v>122</v>
      </c>
      <c r="C26" s="14" t="s">
        <v>123</v>
      </c>
      <c r="D26" s="15">
        <v>370000</v>
      </c>
      <c r="E26" s="16">
        <f t="shared" si="0"/>
        <v>10571.428571428571</v>
      </c>
      <c r="F26" s="17" t="e">
        <f t="shared" si="1"/>
        <v>#REF!</v>
      </c>
      <c r="G26" s="17"/>
      <c r="H26" s="15" t="e">
        <f t="shared" si="6"/>
        <v>#REF!</v>
      </c>
      <c r="I26" s="15" t="e">
        <f t="shared" ref="I26:AD26" si="33">H26*1.05</f>
        <v>#REF!</v>
      </c>
      <c r="J26" s="15" t="e">
        <f t="shared" si="33"/>
        <v>#REF!</v>
      </c>
      <c r="K26" s="15" t="e">
        <f t="shared" si="33"/>
        <v>#REF!</v>
      </c>
      <c r="L26" s="15" t="e">
        <f t="shared" si="33"/>
        <v>#REF!</v>
      </c>
      <c r="M26" s="15" t="e">
        <f t="shared" si="33"/>
        <v>#REF!</v>
      </c>
      <c r="N26" s="15" t="e">
        <f t="shared" si="33"/>
        <v>#REF!</v>
      </c>
      <c r="O26" s="15" t="e">
        <f t="shared" si="33"/>
        <v>#REF!</v>
      </c>
      <c r="P26" s="15" t="e">
        <f t="shared" si="33"/>
        <v>#REF!</v>
      </c>
      <c r="Q26" s="15" t="e">
        <f t="shared" si="33"/>
        <v>#REF!</v>
      </c>
      <c r="R26" s="15" t="e">
        <f t="shared" si="33"/>
        <v>#REF!</v>
      </c>
      <c r="S26" s="15" t="e">
        <f t="shared" si="33"/>
        <v>#REF!</v>
      </c>
      <c r="T26" s="15" t="e">
        <f t="shared" si="33"/>
        <v>#REF!</v>
      </c>
      <c r="U26" s="15" t="e">
        <f t="shared" si="33"/>
        <v>#REF!</v>
      </c>
      <c r="V26" s="15" t="e">
        <f t="shared" si="33"/>
        <v>#REF!</v>
      </c>
      <c r="W26" s="15" t="e">
        <f t="shared" si="33"/>
        <v>#REF!</v>
      </c>
      <c r="X26" s="15" t="e">
        <f t="shared" si="33"/>
        <v>#REF!</v>
      </c>
      <c r="Y26" s="15" t="e">
        <f t="shared" si="33"/>
        <v>#REF!</v>
      </c>
      <c r="Z26" s="15" t="e">
        <f t="shared" si="33"/>
        <v>#REF!</v>
      </c>
      <c r="AA26" s="15" t="e">
        <f t="shared" si="33"/>
        <v>#REF!</v>
      </c>
      <c r="AB26" s="15" t="e">
        <f t="shared" si="33"/>
        <v>#REF!</v>
      </c>
      <c r="AC26" s="15" t="e">
        <f t="shared" si="33"/>
        <v>#REF!</v>
      </c>
      <c r="AD26" s="15" t="e">
        <f t="shared" si="33"/>
        <v>#REF!</v>
      </c>
      <c r="AE26" s="16" t="e">
        <f t="array" ref="AE26">INDEX(#REF!,MATCH(B26,#REF!,0))</f>
        <v>#REF!</v>
      </c>
      <c r="AF26" s="18">
        <f>VLOOKUP(C26,'Apr 19 data'!A:C,3,0)</f>
        <v>0.10299999999999999</v>
      </c>
      <c r="AG26" s="16"/>
      <c r="AH26" s="16"/>
      <c r="AI26" s="40" t="s">
        <v>124</v>
      </c>
      <c r="AJ26" s="26">
        <v>9</v>
      </c>
      <c r="AK26" s="41">
        <v>79</v>
      </c>
      <c r="AL26" s="42">
        <v>79</v>
      </c>
      <c r="AM26" s="42">
        <v>67</v>
      </c>
      <c r="AN26" s="42">
        <v>67</v>
      </c>
      <c r="AO26" s="43">
        <f t="shared" si="22"/>
        <v>73</v>
      </c>
      <c r="AP26" s="44">
        <v>51</v>
      </c>
      <c r="AQ26" s="44">
        <v>40</v>
      </c>
      <c r="AR26" s="44">
        <v>50</v>
      </c>
      <c r="AS26" s="44">
        <v>49</v>
      </c>
      <c r="AT26" s="43">
        <f t="shared" si="23"/>
        <v>47.5</v>
      </c>
      <c r="AU26" s="44">
        <v>34</v>
      </c>
      <c r="AV26" s="44">
        <v>23</v>
      </c>
      <c r="AW26" s="44">
        <v>28</v>
      </c>
      <c r="AX26" s="44">
        <v>32</v>
      </c>
      <c r="AY26" s="43">
        <f t="shared" si="24"/>
        <v>29.25</v>
      </c>
      <c r="AZ26" s="44">
        <v>46</v>
      </c>
      <c r="BA26" s="44">
        <v>35</v>
      </c>
      <c r="BB26" s="44">
        <v>40</v>
      </c>
      <c r="BC26" s="44">
        <v>42</v>
      </c>
      <c r="BD26" s="43">
        <f t="shared" si="25"/>
        <v>40.75</v>
      </c>
    </row>
    <row r="27" spans="1:56" ht="15.6" x14ac:dyDescent="0.3">
      <c r="A27" s="14" t="s">
        <v>66</v>
      </c>
      <c r="B27" s="14" t="s">
        <v>125</v>
      </c>
      <c r="C27" s="14" t="s">
        <v>126</v>
      </c>
      <c r="D27" s="15">
        <v>1110000</v>
      </c>
      <c r="E27" s="16">
        <f t="shared" si="0"/>
        <v>31714.285714285714</v>
      </c>
      <c r="F27" s="17" t="e">
        <f t="shared" si="1"/>
        <v>#REF!</v>
      </c>
      <c r="G27" s="17"/>
      <c r="H27" s="15" t="e">
        <f t="shared" si="6"/>
        <v>#REF!</v>
      </c>
      <c r="I27" s="15" t="e">
        <f t="shared" ref="I27:AD27" si="34">H27*1.05</f>
        <v>#REF!</v>
      </c>
      <c r="J27" s="15" t="e">
        <f t="shared" si="34"/>
        <v>#REF!</v>
      </c>
      <c r="K27" s="15" t="e">
        <f t="shared" si="34"/>
        <v>#REF!</v>
      </c>
      <c r="L27" s="15" t="e">
        <f t="shared" si="34"/>
        <v>#REF!</v>
      </c>
      <c r="M27" s="15" t="e">
        <f t="shared" si="34"/>
        <v>#REF!</v>
      </c>
      <c r="N27" s="15" t="e">
        <f t="shared" si="34"/>
        <v>#REF!</v>
      </c>
      <c r="O27" s="15" t="e">
        <f t="shared" si="34"/>
        <v>#REF!</v>
      </c>
      <c r="P27" s="15" t="e">
        <f t="shared" si="34"/>
        <v>#REF!</v>
      </c>
      <c r="Q27" s="15" t="e">
        <f t="shared" si="34"/>
        <v>#REF!</v>
      </c>
      <c r="R27" s="15" t="e">
        <f t="shared" si="34"/>
        <v>#REF!</v>
      </c>
      <c r="S27" s="15" t="e">
        <f t="shared" si="34"/>
        <v>#REF!</v>
      </c>
      <c r="T27" s="15" t="e">
        <f t="shared" si="34"/>
        <v>#REF!</v>
      </c>
      <c r="U27" s="15" t="e">
        <f t="shared" si="34"/>
        <v>#REF!</v>
      </c>
      <c r="V27" s="15" t="e">
        <f t="shared" si="34"/>
        <v>#REF!</v>
      </c>
      <c r="W27" s="15" t="e">
        <f t="shared" si="34"/>
        <v>#REF!</v>
      </c>
      <c r="X27" s="15" t="e">
        <f t="shared" si="34"/>
        <v>#REF!</v>
      </c>
      <c r="Y27" s="15" t="e">
        <f t="shared" si="34"/>
        <v>#REF!</v>
      </c>
      <c r="Z27" s="15" t="e">
        <f t="shared" si="34"/>
        <v>#REF!</v>
      </c>
      <c r="AA27" s="15" t="e">
        <f t="shared" si="34"/>
        <v>#REF!</v>
      </c>
      <c r="AB27" s="15" t="e">
        <f t="shared" si="34"/>
        <v>#REF!</v>
      </c>
      <c r="AC27" s="15" t="e">
        <f t="shared" si="34"/>
        <v>#REF!</v>
      </c>
      <c r="AD27" s="15" t="e">
        <f t="shared" si="34"/>
        <v>#REF!</v>
      </c>
      <c r="AE27" s="16" t="e">
        <f t="array" ref="AE27">INDEX(#REF!,MATCH(B27,#REF!,0))</f>
        <v>#REF!</v>
      </c>
      <c r="AF27" s="18">
        <f>VLOOKUP(C27,'Apr 19 data'!A:C,3,0)</f>
        <v>3.1E-2</v>
      </c>
      <c r="AG27" s="16"/>
      <c r="AH27" s="16"/>
      <c r="AI27" s="25" t="s">
        <v>127</v>
      </c>
      <c r="AJ27" s="31" t="s">
        <v>128</v>
      </c>
      <c r="AK27" s="45" t="e">
        <f t="shared" ref="AK27:BD27" si="35">(SUMPRODUCT(AK18:AK19,$F$18:$F$19)+SUMPRODUCT(AK21:AK26,$F$21:$F$26))/SUM($F$18:$F$19,$F$21:$F$26)</f>
        <v>#REF!</v>
      </c>
      <c r="AL27" s="46" t="e">
        <f t="shared" si="35"/>
        <v>#REF!</v>
      </c>
      <c r="AM27" s="46" t="e">
        <f t="shared" si="35"/>
        <v>#REF!</v>
      </c>
      <c r="AN27" s="46" t="e">
        <f t="shared" si="35"/>
        <v>#REF!</v>
      </c>
      <c r="AO27" s="47" t="e">
        <f t="shared" si="35"/>
        <v>#REF!</v>
      </c>
      <c r="AP27" s="46" t="e">
        <f t="shared" si="35"/>
        <v>#REF!</v>
      </c>
      <c r="AQ27" s="46" t="e">
        <f t="shared" si="35"/>
        <v>#REF!</v>
      </c>
      <c r="AR27" s="46" t="e">
        <f t="shared" si="35"/>
        <v>#REF!</v>
      </c>
      <c r="AS27" s="46" t="e">
        <f t="shared" si="35"/>
        <v>#REF!</v>
      </c>
      <c r="AT27" s="47" t="e">
        <f t="shared" si="35"/>
        <v>#REF!</v>
      </c>
      <c r="AU27" s="46" t="e">
        <f t="shared" si="35"/>
        <v>#REF!</v>
      </c>
      <c r="AV27" s="46" t="e">
        <f t="shared" si="35"/>
        <v>#REF!</v>
      </c>
      <c r="AW27" s="46" t="e">
        <f t="shared" si="35"/>
        <v>#REF!</v>
      </c>
      <c r="AX27" s="46" t="e">
        <f t="shared" si="35"/>
        <v>#REF!</v>
      </c>
      <c r="AY27" s="47" t="e">
        <f t="shared" si="35"/>
        <v>#REF!</v>
      </c>
      <c r="AZ27" s="46" t="e">
        <f t="shared" si="35"/>
        <v>#REF!</v>
      </c>
      <c r="BA27" s="46" t="e">
        <f t="shared" si="35"/>
        <v>#REF!</v>
      </c>
      <c r="BB27" s="46" t="e">
        <f t="shared" si="35"/>
        <v>#REF!</v>
      </c>
      <c r="BC27" s="46" t="e">
        <f t="shared" si="35"/>
        <v>#REF!</v>
      </c>
      <c r="BD27" s="47" t="e">
        <f t="shared" si="35"/>
        <v>#REF!</v>
      </c>
    </row>
    <row r="28" spans="1:56" ht="15.6" x14ac:dyDescent="0.3">
      <c r="A28" s="14" t="s">
        <v>69</v>
      </c>
      <c r="B28" s="14" t="s">
        <v>129</v>
      </c>
      <c r="C28" s="14" t="s">
        <v>130</v>
      </c>
      <c r="D28" s="15">
        <v>500000</v>
      </c>
      <c r="E28" s="16">
        <f t="shared" si="0"/>
        <v>14285.714285714286</v>
      </c>
      <c r="F28" s="17" t="e">
        <f t="shared" si="1"/>
        <v>#REF!</v>
      </c>
      <c r="G28" s="17"/>
      <c r="H28" s="15" t="e">
        <f t="shared" si="6"/>
        <v>#REF!</v>
      </c>
      <c r="I28" s="15" t="e">
        <f t="shared" ref="I28:AD28" si="36">H28*1.05</f>
        <v>#REF!</v>
      </c>
      <c r="J28" s="15" t="e">
        <f t="shared" si="36"/>
        <v>#REF!</v>
      </c>
      <c r="K28" s="15" t="e">
        <f t="shared" si="36"/>
        <v>#REF!</v>
      </c>
      <c r="L28" s="15" t="e">
        <f t="shared" si="36"/>
        <v>#REF!</v>
      </c>
      <c r="M28" s="15" t="e">
        <f t="shared" si="36"/>
        <v>#REF!</v>
      </c>
      <c r="N28" s="15" t="e">
        <f t="shared" si="36"/>
        <v>#REF!</v>
      </c>
      <c r="O28" s="15" t="e">
        <f t="shared" si="36"/>
        <v>#REF!</v>
      </c>
      <c r="P28" s="15" t="e">
        <f t="shared" si="36"/>
        <v>#REF!</v>
      </c>
      <c r="Q28" s="15" t="e">
        <f t="shared" si="36"/>
        <v>#REF!</v>
      </c>
      <c r="R28" s="15" t="e">
        <f t="shared" si="36"/>
        <v>#REF!</v>
      </c>
      <c r="S28" s="15" t="e">
        <f t="shared" si="36"/>
        <v>#REF!</v>
      </c>
      <c r="T28" s="15" t="e">
        <f t="shared" si="36"/>
        <v>#REF!</v>
      </c>
      <c r="U28" s="15" t="e">
        <f t="shared" si="36"/>
        <v>#REF!</v>
      </c>
      <c r="V28" s="15" t="e">
        <f t="shared" si="36"/>
        <v>#REF!</v>
      </c>
      <c r="W28" s="15" t="e">
        <f t="shared" si="36"/>
        <v>#REF!</v>
      </c>
      <c r="X28" s="15" t="e">
        <f t="shared" si="36"/>
        <v>#REF!</v>
      </c>
      <c r="Y28" s="15" t="e">
        <f t="shared" si="36"/>
        <v>#REF!</v>
      </c>
      <c r="Z28" s="15" t="e">
        <f t="shared" si="36"/>
        <v>#REF!</v>
      </c>
      <c r="AA28" s="15" t="e">
        <f t="shared" si="36"/>
        <v>#REF!</v>
      </c>
      <c r="AB28" s="15" t="e">
        <f t="shared" si="36"/>
        <v>#REF!</v>
      </c>
      <c r="AC28" s="15" t="e">
        <f t="shared" si="36"/>
        <v>#REF!</v>
      </c>
      <c r="AD28" s="15" t="e">
        <f t="shared" si="36"/>
        <v>#REF!</v>
      </c>
      <c r="AE28" s="16" t="e">
        <f t="array" ref="AE28">INDEX(#REF!,MATCH(B28,#REF!,0))</f>
        <v>#REF!</v>
      </c>
      <c r="AF28" s="18">
        <f>VLOOKUP(C28,'Apr 19 data'!A:C,3,0)</f>
        <v>5.5E-2</v>
      </c>
      <c r="AG28" s="16"/>
      <c r="AH28" s="16"/>
      <c r="AI28" s="25" t="s">
        <v>131</v>
      </c>
      <c r="AJ28" s="26" t="s">
        <v>128</v>
      </c>
      <c r="AK28" s="48" t="e">
        <f t="shared" ref="AK28:BD28" si="37">SUMPRODUCT(AK18:AK26,$F$18:$F$26)/SUM($F$18:$F$26)</f>
        <v>#REF!</v>
      </c>
      <c r="AL28" s="49" t="e">
        <f t="shared" si="37"/>
        <v>#REF!</v>
      </c>
      <c r="AM28" s="49" t="e">
        <f t="shared" si="37"/>
        <v>#REF!</v>
      </c>
      <c r="AN28" s="49" t="e">
        <f t="shared" si="37"/>
        <v>#REF!</v>
      </c>
      <c r="AO28" s="50" t="e">
        <f t="shared" si="37"/>
        <v>#REF!</v>
      </c>
      <c r="AP28" s="48" t="e">
        <f t="shared" si="37"/>
        <v>#REF!</v>
      </c>
      <c r="AQ28" s="49" t="e">
        <f t="shared" si="37"/>
        <v>#REF!</v>
      </c>
      <c r="AR28" s="49" t="e">
        <f t="shared" si="37"/>
        <v>#REF!</v>
      </c>
      <c r="AS28" s="49" t="e">
        <f t="shared" si="37"/>
        <v>#REF!</v>
      </c>
      <c r="AT28" s="50" t="e">
        <f t="shared" si="37"/>
        <v>#REF!</v>
      </c>
      <c r="AU28" s="49" t="e">
        <f t="shared" si="37"/>
        <v>#REF!</v>
      </c>
      <c r="AV28" s="49" t="e">
        <f t="shared" si="37"/>
        <v>#REF!</v>
      </c>
      <c r="AW28" s="49" t="e">
        <f t="shared" si="37"/>
        <v>#REF!</v>
      </c>
      <c r="AX28" s="49" t="e">
        <f t="shared" si="37"/>
        <v>#REF!</v>
      </c>
      <c r="AY28" s="50" t="e">
        <f t="shared" si="37"/>
        <v>#REF!</v>
      </c>
      <c r="AZ28" s="49" t="e">
        <f t="shared" si="37"/>
        <v>#REF!</v>
      </c>
      <c r="BA28" s="49" t="e">
        <f t="shared" si="37"/>
        <v>#REF!</v>
      </c>
      <c r="BB28" s="49" t="e">
        <f t="shared" si="37"/>
        <v>#REF!</v>
      </c>
      <c r="BC28" s="49" t="e">
        <f t="shared" si="37"/>
        <v>#REF!</v>
      </c>
      <c r="BD28" s="50" t="e">
        <f t="shared" si="37"/>
        <v>#REF!</v>
      </c>
    </row>
    <row r="29" spans="1:56" ht="15.6" x14ac:dyDescent="0.3">
      <c r="A29" s="14" t="s">
        <v>82</v>
      </c>
      <c r="B29" s="14" t="s">
        <v>132</v>
      </c>
      <c r="C29" s="14" t="s">
        <v>133</v>
      </c>
      <c r="D29" s="15">
        <v>3400000</v>
      </c>
      <c r="E29" s="16">
        <f t="shared" si="0"/>
        <v>97142.857142857145</v>
      </c>
      <c r="F29" s="17" t="e">
        <f t="shared" si="1"/>
        <v>#REF!</v>
      </c>
      <c r="G29" s="17"/>
      <c r="H29" s="15" t="e">
        <f t="shared" si="6"/>
        <v>#REF!</v>
      </c>
      <c r="I29" s="15" t="e">
        <f t="shared" ref="I29:AD29" si="38">H29*1.05</f>
        <v>#REF!</v>
      </c>
      <c r="J29" s="15" t="e">
        <f t="shared" si="38"/>
        <v>#REF!</v>
      </c>
      <c r="K29" s="15" t="e">
        <f t="shared" si="38"/>
        <v>#REF!</v>
      </c>
      <c r="L29" s="15" t="e">
        <f t="shared" si="38"/>
        <v>#REF!</v>
      </c>
      <c r="M29" s="15" t="e">
        <f t="shared" si="38"/>
        <v>#REF!</v>
      </c>
      <c r="N29" s="15" t="e">
        <f t="shared" si="38"/>
        <v>#REF!</v>
      </c>
      <c r="O29" s="15" t="e">
        <f t="shared" si="38"/>
        <v>#REF!</v>
      </c>
      <c r="P29" s="15" t="e">
        <f t="shared" si="38"/>
        <v>#REF!</v>
      </c>
      <c r="Q29" s="15" t="e">
        <f t="shared" si="38"/>
        <v>#REF!</v>
      </c>
      <c r="R29" s="15" t="e">
        <f t="shared" si="38"/>
        <v>#REF!</v>
      </c>
      <c r="S29" s="15" t="e">
        <f t="shared" si="38"/>
        <v>#REF!</v>
      </c>
      <c r="T29" s="15" t="e">
        <f t="shared" si="38"/>
        <v>#REF!</v>
      </c>
      <c r="U29" s="15" t="e">
        <f t="shared" si="38"/>
        <v>#REF!</v>
      </c>
      <c r="V29" s="15" t="e">
        <f t="shared" si="38"/>
        <v>#REF!</v>
      </c>
      <c r="W29" s="15" t="e">
        <f t="shared" si="38"/>
        <v>#REF!</v>
      </c>
      <c r="X29" s="15" t="e">
        <f t="shared" si="38"/>
        <v>#REF!</v>
      </c>
      <c r="Y29" s="15" t="e">
        <f t="shared" si="38"/>
        <v>#REF!</v>
      </c>
      <c r="Z29" s="15" t="e">
        <f t="shared" si="38"/>
        <v>#REF!</v>
      </c>
      <c r="AA29" s="15" t="e">
        <f t="shared" si="38"/>
        <v>#REF!</v>
      </c>
      <c r="AB29" s="15" t="e">
        <f t="shared" si="38"/>
        <v>#REF!</v>
      </c>
      <c r="AC29" s="15" t="e">
        <f t="shared" si="38"/>
        <v>#REF!</v>
      </c>
      <c r="AD29" s="15" t="e">
        <f t="shared" si="38"/>
        <v>#REF!</v>
      </c>
      <c r="AE29" s="16" t="e">
        <f t="array" ref="AE29">INDEX(#REF!,MATCH(B29,#REF!,0))</f>
        <v>#REF!</v>
      </c>
      <c r="AF29" s="18">
        <f>VLOOKUP(C29,'Apr 19 data'!A:C,3,0)</f>
        <v>2.7E-2</v>
      </c>
      <c r="AG29" s="16"/>
      <c r="AH29" s="16"/>
      <c r="AJ29" s="51"/>
      <c r="AK29" s="51"/>
      <c r="AL29" s="51"/>
    </row>
    <row r="30" spans="1:56" ht="15.6" x14ac:dyDescent="0.3">
      <c r="A30" s="14" t="s">
        <v>62</v>
      </c>
      <c r="B30" s="14" t="s">
        <v>134</v>
      </c>
      <c r="C30" s="14" t="s">
        <v>135</v>
      </c>
      <c r="D30" s="15">
        <v>5100000</v>
      </c>
      <c r="E30" s="16">
        <f t="shared" si="0"/>
        <v>145714.28571428571</v>
      </c>
      <c r="F30" s="17" t="e">
        <f t="shared" si="1"/>
        <v>#REF!</v>
      </c>
      <c r="G30" s="17"/>
      <c r="H30" s="15" t="e">
        <f t="shared" si="6"/>
        <v>#REF!</v>
      </c>
      <c r="I30" s="15" t="e">
        <f t="shared" ref="I30:AD30" si="39">H30*1.05</f>
        <v>#REF!</v>
      </c>
      <c r="J30" s="15" t="e">
        <f t="shared" si="39"/>
        <v>#REF!</v>
      </c>
      <c r="K30" s="15" t="e">
        <f t="shared" si="39"/>
        <v>#REF!</v>
      </c>
      <c r="L30" s="15" t="e">
        <f t="shared" si="39"/>
        <v>#REF!</v>
      </c>
      <c r="M30" s="15" t="e">
        <f t="shared" si="39"/>
        <v>#REF!</v>
      </c>
      <c r="N30" s="15" t="e">
        <f t="shared" si="39"/>
        <v>#REF!</v>
      </c>
      <c r="O30" s="15" t="e">
        <f t="shared" si="39"/>
        <v>#REF!</v>
      </c>
      <c r="P30" s="15" t="e">
        <f t="shared" si="39"/>
        <v>#REF!</v>
      </c>
      <c r="Q30" s="15" t="e">
        <f t="shared" si="39"/>
        <v>#REF!</v>
      </c>
      <c r="R30" s="15" t="e">
        <f t="shared" si="39"/>
        <v>#REF!</v>
      </c>
      <c r="S30" s="15" t="e">
        <f t="shared" si="39"/>
        <v>#REF!</v>
      </c>
      <c r="T30" s="15" t="e">
        <f t="shared" si="39"/>
        <v>#REF!</v>
      </c>
      <c r="U30" s="15" t="e">
        <f t="shared" si="39"/>
        <v>#REF!</v>
      </c>
      <c r="V30" s="15" t="e">
        <f t="shared" si="39"/>
        <v>#REF!</v>
      </c>
      <c r="W30" s="15" t="e">
        <f t="shared" si="39"/>
        <v>#REF!</v>
      </c>
      <c r="X30" s="15" t="e">
        <f t="shared" si="39"/>
        <v>#REF!</v>
      </c>
      <c r="Y30" s="15" t="e">
        <f t="shared" si="39"/>
        <v>#REF!</v>
      </c>
      <c r="Z30" s="15" t="e">
        <f t="shared" si="39"/>
        <v>#REF!</v>
      </c>
      <c r="AA30" s="15" t="e">
        <f t="shared" si="39"/>
        <v>#REF!</v>
      </c>
      <c r="AB30" s="15" t="e">
        <f t="shared" si="39"/>
        <v>#REF!</v>
      </c>
      <c r="AC30" s="15" t="e">
        <f t="shared" si="39"/>
        <v>#REF!</v>
      </c>
      <c r="AD30" s="15" t="e">
        <f t="shared" si="39"/>
        <v>#REF!</v>
      </c>
      <c r="AE30" s="16" t="e">
        <f t="array" ref="AE30">INDEX(#REF!,MATCH(B30,#REF!,0))</f>
        <v>#REF!</v>
      </c>
      <c r="AF30" s="18">
        <f>VLOOKUP(C30,'Apr 19 data'!A:C,3,0)</f>
        <v>-4.3999999999999997E-2</v>
      </c>
      <c r="AG30" s="16"/>
      <c r="AH30" s="16"/>
    </row>
    <row r="31" spans="1:56" ht="15.6" x14ac:dyDescent="0.3">
      <c r="A31" s="14" t="s">
        <v>88</v>
      </c>
      <c r="B31" s="14" t="s">
        <v>136</v>
      </c>
      <c r="C31" s="14" t="s">
        <v>137</v>
      </c>
      <c r="D31" s="15">
        <v>700000</v>
      </c>
      <c r="E31" s="16">
        <f t="shared" si="0"/>
        <v>20000</v>
      </c>
      <c r="F31" s="17" t="e">
        <f t="shared" si="1"/>
        <v>#REF!</v>
      </c>
      <c r="G31" s="17"/>
      <c r="H31" s="15" t="e">
        <f t="shared" si="6"/>
        <v>#REF!</v>
      </c>
      <c r="I31" s="15" t="e">
        <f t="shared" ref="I31:AD31" si="40">H31*1.05</f>
        <v>#REF!</v>
      </c>
      <c r="J31" s="15" t="e">
        <f t="shared" si="40"/>
        <v>#REF!</v>
      </c>
      <c r="K31" s="15" t="e">
        <f t="shared" si="40"/>
        <v>#REF!</v>
      </c>
      <c r="L31" s="15" t="e">
        <f t="shared" si="40"/>
        <v>#REF!</v>
      </c>
      <c r="M31" s="15" t="e">
        <f t="shared" si="40"/>
        <v>#REF!</v>
      </c>
      <c r="N31" s="15" t="e">
        <f t="shared" si="40"/>
        <v>#REF!</v>
      </c>
      <c r="O31" s="15" t="e">
        <f t="shared" si="40"/>
        <v>#REF!</v>
      </c>
      <c r="P31" s="15" t="e">
        <f t="shared" si="40"/>
        <v>#REF!</v>
      </c>
      <c r="Q31" s="15" t="e">
        <f t="shared" si="40"/>
        <v>#REF!</v>
      </c>
      <c r="R31" s="15" t="e">
        <f t="shared" si="40"/>
        <v>#REF!</v>
      </c>
      <c r="S31" s="15" t="e">
        <f t="shared" si="40"/>
        <v>#REF!</v>
      </c>
      <c r="T31" s="15" t="e">
        <f t="shared" si="40"/>
        <v>#REF!</v>
      </c>
      <c r="U31" s="15" t="e">
        <f t="shared" si="40"/>
        <v>#REF!</v>
      </c>
      <c r="V31" s="15" t="e">
        <f t="shared" si="40"/>
        <v>#REF!</v>
      </c>
      <c r="W31" s="15" t="e">
        <f t="shared" si="40"/>
        <v>#REF!</v>
      </c>
      <c r="X31" s="15" t="e">
        <f t="shared" si="40"/>
        <v>#REF!</v>
      </c>
      <c r="Y31" s="15" t="e">
        <f t="shared" si="40"/>
        <v>#REF!</v>
      </c>
      <c r="Z31" s="15" t="e">
        <f t="shared" si="40"/>
        <v>#REF!</v>
      </c>
      <c r="AA31" s="15" t="e">
        <f t="shared" si="40"/>
        <v>#REF!</v>
      </c>
      <c r="AB31" s="15" t="e">
        <f t="shared" si="40"/>
        <v>#REF!</v>
      </c>
      <c r="AC31" s="15" t="e">
        <f t="shared" si="40"/>
        <v>#REF!</v>
      </c>
      <c r="AD31" s="15" t="e">
        <f t="shared" si="40"/>
        <v>#REF!</v>
      </c>
      <c r="AE31" s="16" t="e">
        <f t="array" ref="AE31">INDEX(#REF!,MATCH(B31,#REF!,0))</f>
        <v>#REF!</v>
      </c>
      <c r="AF31" s="18">
        <f>VLOOKUP(C31,'Apr 19 data'!A:C,3,0)</f>
        <v>1.7999999999999999E-2</v>
      </c>
      <c r="AG31" s="16"/>
      <c r="AH31" s="16"/>
    </row>
    <row r="32" spans="1:56" ht="15.6" x14ac:dyDescent="0.3">
      <c r="A32" s="14" t="s">
        <v>65</v>
      </c>
      <c r="B32" s="14" t="s">
        <v>138</v>
      </c>
      <c r="C32" s="14" t="s">
        <v>139</v>
      </c>
      <c r="D32" s="15">
        <v>3785000</v>
      </c>
      <c r="E32" s="16">
        <f t="shared" si="0"/>
        <v>108142.85714285714</v>
      </c>
      <c r="F32" s="17" t="e">
        <f t="shared" si="1"/>
        <v>#REF!</v>
      </c>
      <c r="G32" s="17"/>
      <c r="H32" s="15" t="e">
        <f t="shared" si="6"/>
        <v>#REF!</v>
      </c>
      <c r="I32" s="15" t="e">
        <f t="shared" ref="I32:AD32" si="41">H32*1.05</f>
        <v>#REF!</v>
      </c>
      <c r="J32" s="15" t="e">
        <f t="shared" si="41"/>
        <v>#REF!</v>
      </c>
      <c r="K32" s="15" t="e">
        <f t="shared" si="41"/>
        <v>#REF!</v>
      </c>
      <c r="L32" s="15" t="e">
        <f t="shared" si="41"/>
        <v>#REF!</v>
      </c>
      <c r="M32" s="15" t="e">
        <f t="shared" si="41"/>
        <v>#REF!</v>
      </c>
      <c r="N32" s="15" t="e">
        <f t="shared" si="41"/>
        <v>#REF!</v>
      </c>
      <c r="O32" s="15" t="e">
        <f t="shared" si="41"/>
        <v>#REF!</v>
      </c>
      <c r="P32" s="15" t="e">
        <f t="shared" si="41"/>
        <v>#REF!</v>
      </c>
      <c r="Q32" s="15" t="e">
        <f t="shared" si="41"/>
        <v>#REF!</v>
      </c>
      <c r="R32" s="15" t="e">
        <f t="shared" si="41"/>
        <v>#REF!</v>
      </c>
      <c r="S32" s="15" t="e">
        <f t="shared" si="41"/>
        <v>#REF!</v>
      </c>
      <c r="T32" s="15" t="e">
        <f t="shared" si="41"/>
        <v>#REF!</v>
      </c>
      <c r="U32" s="15" t="e">
        <f t="shared" si="41"/>
        <v>#REF!</v>
      </c>
      <c r="V32" s="15" t="e">
        <f t="shared" si="41"/>
        <v>#REF!</v>
      </c>
      <c r="W32" s="15" t="e">
        <f t="shared" si="41"/>
        <v>#REF!</v>
      </c>
      <c r="X32" s="15" t="e">
        <f t="shared" si="41"/>
        <v>#REF!</v>
      </c>
      <c r="Y32" s="15" t="e">
        <f t="shared" si="41"/>
        <v>#REF!</v>
      </c>
      <c r="Z32" s="15" t="e">
        <f t="shared" si="41"/>
        <v>#REF!</v>
      </c>
      <c r="AA32" s="15" t="e">
        <f t="shared" si="41"/>
        <v>#REF!</v>
      </c>
      <c r="AB32" s="15" t="e">
        <f t="shared" si="41"/>
        <v>#REF!</v>
      </c>
      <c r="AC32" s="15" t="e">
        <f t="shared" si="41"/>
        <v>#REF!</v>
      </c>
      <c r="AD32" s="15" t="e">
        <f t="shared" si="41"/>
        <v>#REF!</v>
      </c>
      <c r="AE32" s="16" t="e">
        <f t="array" ref="AE32">INDEX(#REF!,MATCH(B32,#REF!,0))</f>
        <v>#REF!</v>
      </c>
      <c r="AF32" s="18">
        <f>VLOOKUP(C32,'Apr 19 data'!A:C,3,0)</f>
        <v>-6.0000000000000001E-3</v>
      </c>
      <c r="AG32" s="16"/>
      <c r="AH32" s="16"/>
    </row>
    <row r="33" spans="1:37" ht="15.6" x14ac:dyDescent="0.3">
      <c r="A33" s="14" t="s">
        <v>65</v>
      </c>
      <c r="B33" s="14" t="s">
        <v>140</v>
      </c>
      <c r="C33" s="14" t="s">
        <v>141</v>
      </c>
      <c r="D33" s="15">
        <v>1870000</v>
      </c>
      <c r="E33" s="16">
        <f t="shared" si="0"/>
        <v>53428.571428571428</v>
      </c>
      <c r="F33" s="17" t="e">
        <f t="shared" si="1"/>
        <v>#REF!</v>
      </c>
      <c r="G33" s="17"/>
      <c r="H33" s="15" t="e">
        <f t="shared" si="6"/>
        <v>#REF!</v>
      </c>
      <c r="I33" s="15" t="e">
        <f t="shared" ref="I33:AD33" si="42">H33*1.05</f>
        <v>#REF!</v>
      </c>
      <c r="J33" s="15" t="e">
        <f t="shared" si="42"/>
        <v>#REF!</v>
      </c>
      <c r="K33" s="15" t="e">
        <f t="shared" si="42"/>
        <v>#REF!</v>
      </c>
      <c r="L33" s="15" t="e">
        <f t="shared" si="42"/>
        <v>#REF!</v>
      </c>
      <c r="M33" s="15" t="e">
        <f t="shared" si="42"/>
        <v>#REF!</v>
      </c>
      <c r="N33" s="15" t="e">
        <f t="shared" si="42"/>
        <v>#REF!</v>
      </c>
      <c r="O33" s="15" t="e">
        <f t="shared" si="42"/>
        <v>#REF!</v>
      </c>
      <c r="P33" s="15" t="e">
        <f t="shared" si="42"/>
        <v>#REF!</v>
      </c>
      <c r="Q33" s="15" t="e">
        <f t="shared" si="42"/>
        <v>#REF!</v>
      </c>
      <c r="R33" s="15" t="e">
        <f t="shared" si="42"/>
        <v>#REF!</v>
      </c>
      <c r="S33" s="15" t="e">
        <f t="shared" si="42"/>
        <v>#REF!</v>
      </c>
      <c r="T33" s="15" t="e">
        <f t="shared" si="42"/>
        <v>#REF!</v>
      </c>
      <c r="U33" s="15" t="e">
        <f t="shared" si="42"/>
        <v>#REF!</v>
      </c>
      <c r="V33" s="15" t="e">
        <f t="shared" si="42"/>
        <v>#REF!</v>
      </c>
      <c r="W33" s="15" t="e">
        <f t="shared" si="42"/>
        <v>#REF!</v>
      </c>
      <c r="X33" s="15" t="e">
        <f t="shared" si="42"/>
        <v>#REF!</v>
      </c>
      <c r="Y33" s="15" t="e">
        <f t="shared" si="42"/>
        <v>#REF!</v>
      </c>
      <c r="Z33" s="15" t="e">
        <f t="shared" si="42"/>
        <v>#REF!</v>
      </c>
      <c r="AA33" s="15" t="e">
        <f t="shared" si="42"/>
        <v>#REF!</v>
      </c>
      <c r="AB33" s="15" t="e">
        <f t="shared" si="42"/>
        <v>#REF!</v>
      </c>
      <c r="AC33" s="15" t="e">
        <f t="shared" si="42"/>
        <v>#REF!</v>
      </c>
      <c r="AD33" s="15" t="e">
        <f t="shared" si="42"/>
        <v>#REF!</v>
      </c>
      <c r="AE33" s="16" t="e">
        <f t="array" ref="AE33">INDEX(#REF!,MATCH(B33,#REF!,0))</f>
        <v>#REF!</v>
      </c>
      <c r="AF33" s="18">
        <f>VLOOKUP(C33,'Apr 19 data'!A:C,3,0)</f>
        <v>-1.7000000000000001E-2</v>
      </c>
      <c r="AG33" s="16"/>
      <c r="AH33" s="16"/>
    </row>
    <row r="34" spans="1:37" ht="15.6" x14ac:dyDescent="0.3">
      <c r="A34" s="14" t="s">
        <v>72</v>
      </c>
      <c r="B34" s="14" t="s">
        <v>142</v>
      </c>
      <c r="C34" s="14" t="s">
        <v>143</v>
      </c>
      <c r="D34" s="15">
        <v>24080000</v>
      </c>
      <c r="E34" s="16">
        <f t="shared" si="0"/>
        <v>205811.96581196581</v>
      </c>
      <c r="F34" s="17" t="e">
        <f t="shared" si="1"/>
        <v>#REF!</v>
      </c>
      <c r="G34" s="17"/>
      <c r="H34" s="15" t="e">
        <f t="shared" si="6"/>
        <v>#REF!</v>
      </c>
      <c r="I34" s="15" t="e">
        <f t="shared" ref="I34:AD34" si="43">H34*1.05</f>
        <v>#REF!</v>
      </c>
      <c r="J34" s="15" t="e">
        <f t="shared" si="43"/>
        <v>#REF!</v>
      </c>
      <c r="K34" s="15" t="e">
        <f t="shared" si="43"/>
        <v>#REF!</v>
      </c>
      <c r="L34" s="15" t="e">
        <f t="shared" si="43"/>
        <v>#REF!</v>
      </c>
      <c r="M34" s="15" t="e">
        <f t="shared" si="43"/>
        <v>#REF!</v>
      </c>
      <c r="N34" s="15" t="e">
        <f t="shared" si="43"/>
        <v>#REF!</v>
      </c>
      <c r="O34" s="15" t="e">
        <f t="shared" si="43"/>
        <v>#REF!</v>
      </c>
      <c r="P34" s="15" t="e">
        <f t="shared" si="43"/>
        <v>#REF!</v>
      </c>
      <c r="Q34" s="15" t="e">
        <f t="shared" si="43"/>
        <v>#REF!</v>
      </c>
      <c r="R34" s="15" t="e">
        <f t="shared" si="43"/>
        <v>#REF!</v>
      </c>
      <c r="S34" s="15" t="e">
        <f t="shared" si="43"/>
        <v>#REF!</v>
      </c>
      <c r="T34" s="15" t="e">
        <f t="shared" si="43"/>
        <v>#REF!</v>
      </c>
      <c r="U34" s="15" t="e">
        <f t="shared" si="43"/>
        <v>#REF!</v>
      </c>
      <c r="V34" s="15" t="e">
        <f t="shared" si="43"/>
        <v>#REF!</v>
      </c>
      <c r="W34" s="15" t="e">
        <f t="shared" si="43"/>
        <v>#REF!</v>
      </c>
      <c r="X34" s="15" t="e">
        <f t="shared" si="43"/>
        <v>#REF!</v>
      </c>
      <c r="Y34" s="15" t="e">
        <f t="shared" si="43"/>
        <v>#REF!</v>
      </c>
      <c r="Z34" s="15" t="e">
        <f t="shared" si="43"/>
        <v>#REF!</v>
      </c>
      <c r="AA34" s="15" t="e">
        <f t="shared" si="43"/>
        <v>#REF!</v>
      </c>
      <c r="AB34" s="15" t="e">
        <f t="shared" si="43"/>
        <v>#REF!</v>
      </c>
      <c r="AC34" s="15" t="e">
        <f t="shared" si="43"/>
        <v>#REF!</v>
      </c>
      <c r="AD34" s="15" t="e">
        <f t="shared" si="43"/>
        <v>#REF!</v>
      </c>
      <c r="AE34" s="16" t="e">
        <f t="array" ref="AE34">INDEX(#REF!,MATCH(B34,#REF!,0))</f>
        <v>#REF!</v>
      </c>
      <c r="AF34" s="18">
        <f>VLOOKUP(C34,'Apr 19 data'!A:C,3,0)</f>
        <v>-2.1999999999999999E-2</v>
      </c>
      <c r="AG34" s="16"/>
      <c r="AH34" s="16"/>
    </row>
    <row r="35" spans="1:37" ht="15.6" x14ac:dyDescent="0.3">
      <c r="A35" s="14" t="s">
        <v>65</v>
      </c>
      <c r="B35" s="14" t="s">
        <v>144</v>
      </c>
      <c r="C35" s="14" t="s">
        <v>145</v>
      </c>
      <c r="D35" s="15">
        <v>7000000</v>
      </c>
      <c r="E35" s="16">
        <f t="shared" si="0"/>
        <v>200000</v>
      </c>
      <c r="F35" s="17" t="e">
        <f t="shared" si="1"/>
        <v>#REF!</v>
      </c>
      <c r="G35" s="17"/>
      <c r="H35" s="15" t="e">
        <f t="shared" si="6"/>
        <v>#REF!</v>
      </c>
      <c r="I35" s="15" t="e">
        <f t="shared" ref="I35:AD35" si="44">H35*1.05</f>
        <v>#REF!</v>
      </c>
      <c r="J35" s="15" t="e">
        <f t="shared" si="44"/>
        <v>#REF!</v>
      </c>
      <c r="K35" s="15" t="e">
        <f t="shared" si="44"/>
        <v>#REF!</v>
      </c>
      <c r="L35" s="15" t="e">
        <f t="shared" si="44"/>
        <v>#REF!</v>
      </c>
      <c r="M35" s="15" t="e">
        <f t="shared" si="44"/>
        <v>#REF!</v>
      </c>
      <c r="N35" s="15" t="e">
        <f t="shared" si="44"/>
        <v>#REF!</v>
      </c>
      <c r="O35" s="15" t="e">
        <f t="shared" si="44"/>
        <v>#REF!</v>
      </c>
      <c r="P35" s="15" t="e">
        <f t="shared" si="44"/>
        <v>#REF!</v>
      </c>
      <c r="Q35" s="15" t="e">
        <f t="shared" si="44"/>
        <v>#REF!</v>
      </c>
      <c r="R35" s="15" t="e">
        <f t="shared" si="44"/>
        <v>#REF!</v>
      </c>
      <c r="S35" s="15" t="e">
        <f t="shared" si="44"/>
        <v>#REF!</v>
      </c>
      <c r="T35" s="15" t="e">
        <f t="shared" si="44"/>
        <v>#REF!</v>
      </c>
      <c r="U35" s="15" t="e">
        <f t="shared" si="44"/>
        <v>#REF!</v>
      </c>
      <c r="V35" s="15" t="e">
        <f t="shared" si="44"/>
        <v>#REF!</v>
      </c>
      <c r="W35" s="15" t="e">
        <f t="shared" si="44"/>
        <v>#REF!</v>
      </c>
      <c r="X35" s="15" t="e">
        <f t="shared" si="44"/>
        <v>#REF!</v>
      </c>
      <c r="Y35" s="15" t="e">
        <f t="shared" si="44"/>
        <v>#REF!</v>
      </c>
      <c r="Z35" s="15" t="e">
        <f t="shared" si="44"/>
        <v>#REF!</v>
      </c>
      <c r="AA35" s="15" t="e">
        <f t="shared" si="44"/>
        <v>#REF!</v>
      </c>
      <c r="AB35" s="15" t="e">
        <f t="shared" si="44"/>
        <v>#REF!</v>
      </c>
      <c r="AC35" s="15" t="e">
        <f t="shared" si="44"/>
        <v>#REF!</v>
      </c>
      <c r="AD35" s="15" t="e">
        <f t="shared" si="44"/>
        <v>#REF!</v>
      </c>
      <c r="AE35" s="16" t="e">
        <f t="array" ref="AE35">INDEX(#REF!,MATCH(B35,#REF!,0))</f>
        <v>#REF!</v>
      </c>
      <c r="AF35" s="18">
        <f>VLOOKUP(C35,'Apr 19 data'!A:C,3,0)</f>
        <v>-1.7999999999999999E-2</v>
      </c>
      <c r="AG35" s="16"/>
      <c r="AH35" s="16"/>
    </row>
    <row r="36" spans="1:37" ht="15.6" x14ac:dyDescent="0.3">
      <c r="A36" s="14" t="s">
        <v>62</v>
      </c>
      <c r="B36" s="14" t="s">
        <v>146</v>
      </c>
      <c r="C36" s="24" t="s">
        <v>147</v>
      </c>
      <c r="D36" s="15">
        <v>7160000</v>
      </c>
      <c r="E36" s="16">
        <f t="shared" si="0"/>
        <v>204571.42857142858</v>
      </c>
      <c r="F36" s="17" t="e">
        <f t="shared" si="1"/>
        <v>#REF!</v>
      </c>
      <c r="G36" s="17"/>
      <c r="H36" s="15" t="e">
        <f t="shared" si="6"/>
        <v>#REF!</v>
      </c>
      <c r="I36" s="15" t="e">
        <f t="shared" ref="I36:AD36" si="45">H36*1.05</f>
        <v>#REF!</v>
      </c>
      <c r="J36" s="15" t="e">
        <f t="shared" si="45"/>
        <v>#REF!</v>
      </c>
      <c r="K36" s="15" t="e">
        <f t="shared" si="45"/>
        <v>#REF!</v>
      </c>
      <c r="L36" s="15" t="e">
        <f t="shared" si="45"/>
        <v>#REF!</v>
      </c>
      <c r="M36" s="15" t="e">
        <f t="shared" si="45"/>
        <v>#REF!</v>
      </c>
      <c r="N36" s="15" t="e">
        <f t="shared" si="45"/>
        <v>#REF!</v>
      </c>
      <c r="O36" s="15" t="e">
        <f t="shared" si="45"/>
        <v>#REF!</v>
      </c>
      <c r="P36" s="15" t="e">
        <f t="shared" si="45"/>
        <v>#REF!</v>
      </c>
      <c r="Q36" s="15" t="e">
        <f t="shared" si="45"/>
        <v>#REF!</v>
      </c>
      <c r="R36" s="15" t="e">
        <f t="shared" si="45"/>
        <v>#REF!</v>
      </c>
      <c r="S36" s="15" t="e">
        <f t="shared" si="45"/>
        <v>#REF!</v>
      </c>
      <c r="T36" s="15" t="e">
        <f t="shared" si="45"/>
        <v>#REF!</v>
      </c>
      <c r="U36" s="15" t="e">
        <f t="shared" si="45"/>
        <v>#REF!</v>
      </c>
      <c r="V36" s="15" t="e">
        <f t="shared" si="45"/>
        <v>#REF!</v>
      </c>
      <c r="W36" s="15" t="e">
        <f t="shared" si="45"/>
        <v>#REF!</v>
      </c>
      <c r="X36" s="15" t="e">
        <f t="shared" si="45"/>
        <v>#REF!</v>
      </c>
      <c r="Y36" s="15" t="e">
        <f t="shared" si="45"/>
        <v>#REF!</v>
      </c>
      <c r="Z36" s="15" t="e">
        <f t="shared" si="45"/>
        <v>#REF!</v>
      </c>
      <c r="AA36" s="15" t="e">
        <f t="shared" si="45"/>
        <v>#REF!</v>
      </c>
      <c r="AB36" s="15" t="e">
        <f t="shared" si="45"/>
        <v>#REF!</v>
      </c>
      <c r="AC36" s="15" t="e">
        <f t="shared" si="45"/>
        <v>#REF!</v>
      </c>
      <c r="AD36" s="15" t="e">
        <f t="shared" si="45"/>
        <v>#REF!</v>
      </c>
      <c r="AE36" s="16" t="e">
        <f t="array" ref="AE36">INDEX(#REF!,MATCH(B36,#REF!,0))</f>
        <v>#REF!</v>
      </c>
      <c r="AF36" s="18">
        <f>VLOOKUP(C36,'Apr 19 data'!A:C,3,0)</f>
        <v>0.03</v>
      </c>
      <c r="AG36" s="16"/>
      <c r="AH36" s="16"/>
    </row>
    <row r="37" spans="1:37" ht="15.6" x14ac:dyDescent="0.3">
      <c r="A37" s="14" t="s">
        <v>82</v>
      </c>
      <c r="B37" s="14" t="s">
        <v>148</v>
      </c>
      <c r="C37" s="24" t="s">
        <v>149</v>
      </c>
      <c r="D37" s="15">
        <v>3250000</v>
      </c>
      <c r="E37" s="16">
        <f t="shared" si="0"/>
        <v>92857.142857142855</v>
      </c>
      <c r="F37" s="17" t="e">
        <f t="shared" si="1"/>
        <v>#REF!</v>
      </c>
      <c r="G37" s="17"/>
      <c r="H37" s="15" t="e">
        <f t="shared" si="6"/>
        <v>#REF!</v>
      </c>
      <c r="I37" s="15" t="e">
        <f t="shared" ref="I37:AD37" si="46">H37*1.05</f>
        <v>#REF!</v>
      </c>
      <c r="J37" s="15" t="e">
        <f t="shared" si="46"/>
        <v>#REF!</v>
      </c>
      <c r="K37" s="15" t="e">
        <f t="shared" si="46"/>
        <v>#REF!</v>
      </c>
      <c r="L37" s="15" t="e">
        <f t="shared" si="46"/>
        <v>#REF!</v>
      </c>
      <c r="M37" s="15" t="e">
        <f t="shared" si="46"/>
        <v>#REF!</v>
      </c>
      <c r="N37" s="15" t="e">
        <f t="shared" si="46"/>
        <v>#REF!</v>
      </c>
      <c r="O37" s="15" t="e">
        <f t="shared" si="46"/>
        <v>#REF!</v>
      </c>
      <c r="P37" s="15" t="e">
        <f t="shared" si="46"/>
        <v>#REF!</v>
      </c>
      <c r="Q37" s="15" t="e">
        <f t="shared" si="46"/>
        <v>#REF!</v>
      </c>
      <c r="R37" s="15" t="e">
        <f t="shared" si="46"/>
        <v>#REF!</v>
      </c>
      <c r="S37" s="15" t="e">
        <f t="shared" si="46"/>
        <v>#REF!</v>
      </c>
      <c r="T37" s="15" t="e">
        <f t="shared" si="46"/>
        <v>#REF!</v>
      </c>
      <c r="U37" s="15" t="e">
        <f t="shared" si="46"/>
        <v>#REF!</v>
      </c>
      <c r="V37" s="15" t="e">
        <f t="shared" si="46"/>
        <v>#REF!</v>
      </c>
      <c r="W37" s="15" t="e">
        <f t="shared" si="46"/>
        <v>#REF!</v>
      </c>
      <c r="X37" s="15" t="e">
        <f t="shared" si="46"/>
        <v>#REF!</v>
      </c>
      <c r="Y37" s="15" t="e">
        <f t="shared" si="46"/>
        <v>#REF!</v>
      </c>
      <c r="Z37" s="15" t="e">
        <f t="shared" si="46"/>
        <v>#REF!</v>
      </c>
      <c r="AA37" s="15" t="e">
        <f t="shared" si="46"/>
        <v>#REF!</v>
      </c>
      <c r="AB37" s="15" t="e">
        <f t="shared" si="46"/>
        <v>#REF!</v>
      </c>
      <c r="AC37" s="15" t="e">
        <f t="shared" si="46"/>
        <v>#REF!</v>
      </c>
      <c r="AD37" s="15" t="e">
        <f t="shared" si="46"/>
        <v>#REF!</v>
      </c>
      <c r="AE37" s="16" t="e">
        <f t="array" ref="AE37">INDEX(#REF!,MATCH(B37,#REF!,0))</f>
        <v>#REF!</v>
      </c>
      <c r="AF37" s="18">
        <f>VLOOKUP(C37,'Apr 19 data'!A:C,3,0)</f>
        <v>1E-3</v>
      </c>
      <c r="AG37" s="16"/>
      <c r="AH37" s="16"/>
    </row>
    <row r="38" spans="1:37" ht="15.6" x14ac:dyDescent="0.3">
      <c r="A38" s="14" t="s">
        <v>65</v>
      </c>
      <c r="B38" s="14" t="s">
        <v>150</v>
      </c>
      <c r="C38" s="14" t="s">
        <v>151</v>
      </c>
      <c r="D38" s="15">
        <v>2120000</v>
      </c>
      <c r="E38" s="16">
        <f t="shared" si="0"/>
        <v>60571.428571428572</v>
      </c>
      <c r="F38" s="17" t="e">
        <f t="shared" si="1"/>
        <v>#REF!</v>
      </c>
      <c r="G38" s="17"/>
      <c r="H38" s="15" t="e">
        <f t="shared" si="6"/>
        <v>#REF!</v>
      </c>
      <c r="I38" s="15" t="e">
        <f t="shared" ref="I38:AD38" si="47">H38*1.05</f>
        <v>#REF!</v>
      </c>
      <c r="J38" s="15" t="e">
        <f t="shared" si="47"/>
        <v>#REF!</v>
      </c>
      <c r="K38" s="15" t="e">
        <f t="shared" si="47"/>
        <v>#REF!</v>
      </c>
      <c r="L38" s="15" t="e">
        <f t="shared" si="47"/>
        <v>#REF!</v>
      </c>
      <c r="M38" s="15" t="e">
        <f t="shared" si="47"/>
        <v>#REF!</v>
      </c>
      <c r="N38" s="15" t="e">
        <f t="shared" si="47"/>
        <v>#REF!</v>
      </c>
      <c r="O38" s="15" t="e">
        <f t="shared" si="47"/>
        <v>#REF!</v>
      </c>
      <c r="P38" s="15" t="e">
        <f t="shared" si="47"/>
        <v>#REF!</v>
      </c>
      <c r="Q38" s="15" t="e">
        <f t="shared" si="47"/>
        <v>#REF!</v>
      </c>
      <c r="R38" s="15" t="e">
        <f t="shared" si="47"/>
        <v>#REF!</v>
      </c>
      <c r="S38" s="15" t="e">
        <f t="shared" si="47"/>
        <v>#REF!</v>
      </c>
      <c r="T38" s="15" t="e">
        <f t="shared" si="47"/>
        <v>#REF!</v>
      </c>
      <c r="U38" s="15" t="e">
        <f t="shared" si="47"/>
        <v>#REF!</v>
      </c>
      <c r="V38" s="15" t="e">
        <f t="shared" si="47"/>
        <v>#REF!</v>
      </c>
      <c r="W38" s="15" t="e">
        <f t="shared" si="47"/>
        <v>#REF!</v>
      </c>
      <c r="X38" s="15" t="e">
        <f t="shared" si="47"/>
        <v>#REF!</v>
      </c>
      <c r="Y38" s="15" t="e">
        <f t="shared" si="47"/>
        <v>#REF!</v>
      </c>
      <c r="Z38" s="15" t="e">
        <f t="shared" si="47"/>
        <v>#REF!</v>
      </c>
      <c r="AA38" s="15" t="e">
        <f t="shared" si="47"/>
        <v>#REF!</v>
      </c>
      <c r="AB38" s="15" t="e">
        <f t="shared" si="47"/>
        <v>#REF!</v>
      </c>
      <c r="AC38" s="15" t="e">
        <f t="shared" si="47"/>
        <v>#REF!</v>
      </c>
      <c r="AD38" s="15" t="e">
        <f t="shared" si="47"/>
        <v>#REF!</v>
      </c>
      <c r="AE38" s="16" t="e">
        <f t="array" ref="AE38">INDEX(#REF!,MATCH(B38,#REF!,0))</f>
        <v>#REF!</v>
      </c>
      <c r="AF38" s="18">
        <f>VLOOKUP(C38,'Apr 19 data'!A:C,3,0)</f>
        <v>1.7999999999999999E-2</v>
      </c>
      <c r="AG38" s="16"/>
      <c r="AH38" s="16"/>
      <c r="AI38" s="14" t="s">
        <v>152</v>
      </c>
    </row>
    <row r="39" spans="1:37" ht="15.6" x14ac:dyDescent="0.3">
      <c r="A39" s="14" t="s">
        <v>72</v>
      </c>
      <c r="B39" s="14" t="s">
        <v>153</v>
      </c>
      <c r="C39" s="24" t="s">
        <v>154</v>
      </c>
      <c r="D39" s="15">
        <v>12860000</v>
      </c>
      <c r="E39" s="16">
        <f t="shared" si="0"/>
        <v>109914.52991452992</v>
      </c>
      <c r="F39" s="17" t="e">
        <f t="shared" si="1"/>
        <v>#REF!</v>
      </c>
      <c r="G39" s="17"/>
      <c r="H39" s="15" t="e">
        <f t="shared" si="6"/>
        <v>#REF!</v>
      </c>
      <c r="I39" s="15" t="e">
        <f t="shared" ref="I39:AD39" si="48">H39*1.05</f>
        <v>#REF!</v>
      </c>
      <c r="J39" s="15" t="e">
        <f t="shared" si="48"/>
        <v>#REF!</v>
      </c>
      <c r="K39" s="15" t="e">
        <f t="shared" si="48"/>
        <v>#REF!</v>
      </c>
      <c r="L39" s="15" t="e">
        <f t="shared" si="48"/>
        <v>#REF!</v>
      </c>
      <c r="M39" s="15" t="e">
        <f t="shared" si="48"/>
        <v>#REF!</v>
      </c>
      <c r="N39" s="15" t="e">
        <f t="shared" si="48"/>
        <v>#REF!</v>
      </c>
      <c r="O39" s="15" t="e">
        <f t="shared" si="48"/>
        <v>#REF!</v>
      </c>
      <c r="P39" s="15" t="e">
        <f t="shared" si="48"/>
        <v>#REF!</v>
      </c>
      <c r="Q39" s="15" t="e">
        <f t="shared" si="48"/>
        <v>#REF!</v>
      </c>
      <c r="R39" s="15" t="e">
        <f t="shared" si="48"/>
        <v>#REF!</v>
      </c>
      <c r="S39" s="15" t="e">
        <f t="shared" si="48"/>
        <v>#REF!</v>
      </c>
      <c r="T39" s="15" t="e">
        <f t="shared" si="48"/>
        <v>#REF!</v>
      </c>
      <c r="U39" s="15" t="e">
        <f t="shared" si="48"/>
        <v>#REF!</v>
      </c>
      <c r="V39" s="15" t="e">
        <f t="shared" si="48"/>
        <v>#REF!</v>
      </c>
      <c r="W39" s="15" t="e">
        <f t="shared" si="48"/>
        <v>#REF!</v>
      </c>
      <c r="X39" s="15" t="e">
        <f t="shared" si="48"/>
        <v>#REF!</v>
      </c>
      <c r="Y39" s="15" t="e">
        <f t="shared" si="48"/>
        <v>#REF!</v>
      </c>
      <c r="Z39" s="15" t="e">
        <f t="shared" si="48"/>
        <v>#REF!</v>
      </c>
      <c r="AA39" s="15" t="e">
        <f t="shared" si="48"/>
        <v>#REF!</v>
      </c>
      <c r="AB39" s="15" t="e">
        <f t="shared" si="48"/>
        <v>#REF!</v>
      </c>
      <c r="AC39" s="15" t="e">
        <f t="shared" si="48"/>
        <v>#REF!</v>
      </c>
      <c r="AD39" s="15" t="e">
        <f t="shared" si="48"/>
        <v>#REF!</v>
      </c>
      <c r="AE39" s="16" t="e">
        <f t="array" ref="AE39">INDEX(#REF!,MATCH(B39,#REF!,0))</f>
        <v>#REF!</v>
      </c>
      <c r="AF39" s="18">
        <f>VLOOKUP(C39,'Apr 19 data'!A:C,3,0)</f>
        <v>-2.4E-2</v>
      </c>
      <c r="AG39" s="16"/>
      <c r="AH39" s="16"/>
      <c r="AI39" s="52">
        <v>0.75</v>
      </c>
      <c r="AJ39" s="14" t="s">
        <v>155</v>
      </c>
      <c r="AK39" s="14" t="s">
        <v>156</v>
      </c>
    </row>
    <row r="40" spans="1:37" ht="15.6" x14ac:dyDescent="0.3">
      <c r="A40" s="14" t="s">
        <v>85</v>
      </c>
      <c r="B40" s="14" t="s">
        <v>157</v>
      </c>
      <c r="C40" s="14" t="s">
        <v>158</v>
      </c>
      <c r="D40" s="15">
        <v>2850000</v>
      </c>
      <c r="E40" s="16">
        <f t="shared" si="0"/>
        <v>81428.571428571435</v>
      </c>
      <c r="F40" s="17" t="e">
        <f t="shared" si="1"/>
        <v>#REF!</v>
      </c>
      <c r="G40" s="17"/>
      <c r="H40" s="15" t="e">
        <f t="shared" si="6"/>
        <v>#REF!</v>
      </c>
      <c r="I40" s="15" t="e">
        <f t="shared" ref="I40:AD40" si="49">H40*1.05</f>
        <v>#REF!</v>
      </c>
      <c r="J40" s="15" t="e">
        <f t="shared" si="49"/>
        <v>#REF!</v>
      </c>
      <c r="K40" s="15" t="e">
        <f t="shared" si="49"/>
        <v>#REF!</v>
      </c>
      <c r="L40" s="15" t="e">
        <f t="shared" si="49"/>
        <v>#REF!</v>
      </c>
      <c r="M40" s="15" t="e">
        <f t="shared" si="49"/>
        <v>#REF!</v>
      </c>
      <c r="N40" s="15" t="e">
        <f t="shared" si="49"/>
        <v>#REF!</v>
      </c>
      <c r="O40" s="15" t="e">
        <f t="shared" si="49"/>
        <v>#REF!</v>
      </c>
      <c r="P40" s="15" t="e">
        <f t="shared" si="49"/>
        <v>#REF!</v>
      </c>
      <c r="Q40" s="15" t="e">
        <f t="shared" si="49"/>
        <v>#REF!</v>
      </c>
      <c r="R40" s="15" t="e">
        <f t="shared" si="49"/>
        <v>#REF!</v>
      </c>
      <c r="S40" s="15" t="e">
        <f t="shared" si="49"/>
        <v>#REF!</v>
      </c>
      <c r="T40" s="15" t="e">
        <f t="shared" si="49"/>
        <v>#REF!</v>
      </c>
      <c r="U40" s="15" t="e">
        <f t="shared" si="49"/>
        <v>#REF!</v>
      </c>
      <c r="V40" s="15" t="e">
        <f t="shared" si="49"/>
        <v>#REF!</v>
      </c>
      <c r="W40" s="15" t="e">
        <f t="shared" si="49"/>
        <v>#REF!</v>
      </c>
      <c r="X40" s="15" t="e">
        <f t="shared" si="49"/>
        <v>#REF!</v>
      </c>
      <c r="Y40" s="15" t="e">
        <f t="shared" si="49"/>
        <v>#REF!</v>
      </c>
      <c r="Z40" s="15" t="e">
        <f t="shared" si="49"/>
        <v>#REF!</v>
      </c>
      <c r="AA40" s="15" t="e">
        <f t="shared" si="49"/>
        <v>#REF!</v>
      </c>
      <c r="AB40" s="15" t="e">
        <f t="shared" si="49"/>
        <v>#REF!</v>
      </c>
      <c r="AC40" s="15" t="e">
        <f t="shared" si="49"/>
        <v>#REF!</v>
      </c>
      <c r="AD40" s="15" t="e">
        <f t="shared" si="49"/>
        <v>#REF!</v>
      </c>
      <c r="AE40" s="16" t="e">
        <f t="array" ref="AE40">INDEX(#REF!,MATCH(B40,#REF!,0))</f>
        <v>#REF!</v>
      </c>
      <c r="AF40" s="18">
        <f>VLOOKUP(C40,'Apr 19 data'!A:C,3,0)</f>
        <v>2.5999999999999999E-2</v>
      </c>
      <c r="AG40" s="16"/>
      <c r="AH40" s="16"/>
      <c r="AI40" s="52">
        <v>0.5</v>
      </c>
      <c r="AJ40" s="14" t="s">
        <v>159</v>
      </c>
      <c r="AK40" s="14" t="s">
        <v>160</v>
      </c>
    </row>
    <row r="41" spans="1:37" ht="15.6" x14ac:dyDescent="0.3">
      <c r="A41" s="14" t="s">
        <v>65</v>
      </c>
      <c r="B41" s="14" t="s">
        <v>161</v>
      </c>
      <c r="C41" s="14" t="s">
        <v>162</v>
      </c>
      <c r="D41" s="15">
        <v>5000000</v>
      </c>
      <c r="E41" s="16">
        <f t="shared" si="0"/>
        <v>142857.14285714287</v>
      </c>
      <c r="F41" s="17" t="e">
        <f t="shared" si="1"/>
        <v>#REF!</v>
      </c>
      <c r="G41" s="17"/>
      <c r="H41" s="15" t="e">
        <f t="shared" si="6"/>
        <v>#REF!</v>
      </c>
      <c r="I41" s="15" t="e">
        <f t="shared" ref="I41:AD41" si="50">H41*1.05</f>
        <v>#REF!</v>
      </c>
      <c r="J41" s="15" t="e">
        <f t="shared" si="50"/>
        <v>#REF!</v>
      </c>
      <c r="K41" s="15" t="e">
        <f t="shared" si="50"/>
        <v>#REF!</v>
      </c>
      <c r="L41" s="15" t="e">
        <f t="shared" si="50"/>
        <v>#REF!</v>
      </c>
      <c r="M41" s="15" t="e">
        <f t="shared" si="50"/>
        <v>#REF!</v>
      </c>
      <c r="N41" s="15" t="e">
        <f t="shared" si="50"/>
        <v>#REF!</v>
      </c>
      <c r="O41" s="15" t="e">
        <f t="shared" si="50"/>
        <v>#REF!</v>
      </c>
      <c r="P41" s="15" t="e">
        <f t="shared" si="50"/>
        <v>#REF!</v>
      </c>
      <c r="Q41" s="15" t="e">
        <f t="shared" si="50"/>
        <v>#REF!</v>
      </c>
      <c r="R41" s="15" t="e">
        <f t="shared" si="50"/>
        <v>#REF!</v>
      </c>
      <c r="S41" s="15" t="e">
        <f t="shared" si="50"/>
        <v>#REF!</v>
      </c>
      <c r="T41" s="15" t="e">
        <f t="shared" si="50"/>
        <v>#REF!</v>
      </c>
      <c r="U41" s="15" t="e">
        <f t="shared" si="50"/>
        <v>#REF!</v>
      </c>
      <c r="V41" s="15" t="e">
        <f t="shared" si="50"/>
        <v>#REF!</v>
      </c>
      <c r="W41" s="15" t="e">
        <f t="shared" si="50"/>
        <v>#REF!</v>
      </c>
      <c r="X41" s="15" t="e">
        <f t="shared" si="50"/>
        <v>#REF!</v>
      </c>
      <c r="Y41" s="15" t="e">
        <f t="shared" si="50"/>
        <v>#REF!</v>
      </c>
      <c r="Z41" s="15" t="e">
        <f t="shared" si="50"/>
        <v>#REF!</v>
      </c>
      <c r="AA41" s="15" t="e">
        <f t="shared" si="50"/>
        <v>#REF!</v>
      </c>
      <c r="AB41" s="15" t="e">
        <f t="shared" si="50"/>
        <v>#REF!</v>
      </c>
      <c r="AC41" s="15" t="e">
        <f t="shared" si="50"/>
        <v>#REF!</v>
      </c>
      <c r="AD41" s="15" t="e">
        <f t="shared" si="50"/>
        <v>#REF!</v>
      </c>
      <c r="AE41" s="16" t="e">
        <f t="array" ref="AE41">INDEX(#REF!,MATCH(B41,#REF!,0))</f>
        <v>#REF!</v>
      </c>
      <c r="AF41" s="18">
        <f>VLOOKUP(C41,'Apr 19 data'!A:C,3,0)</f>
        <v>1.7000000000000001E-2</v>
      </c>
      <c r="AG41" s="16"/>
      <c r="AH41" s="16"/>
      <c r="AI41" s="52">
        <v>0.25</v>
      </c>
      <c r="AJ41" s="14" t="s">
        <v>163</v>
      </c>
    </row>
    <row r="42" spans="1:37" ht="15.6" x14ac:dyDescent="0.3">
      <c r="A42" s="14" t="s">
        <v>69</v>
      </c>
      <c r="B42" s="14" t="s">
        <v>164</v>
      </c>
      <c r="C42" s="14" t="s">
        <v>165</v>
      </c>
      <c r="D42" s="15">
        <v>1200000</v>
      </c>
      <c r="E42" s="16">
        <f t="shared" si="0"/>
        <v>34285.714285714283</v>
      </c>
      <c r="F42" s="17" t="e">
        <f t="shared" si="1"/>
        <v>#REF!</v>
      </c>
      <c r="G42" s="17"/>
      <c r="H42" s="15" t="e">
        <f t="shared" si="6"/>
        <v>#REF!</v>
      </c>
      <c r="I42" s="15" t="e">
        <f t="shared" ref="I42:AD42" si="51">H42*1.05</f>
        <v>#REF!</v>
      </c>
      <c r="J42" s="15" t="e">
        <f t="shared" si="51"/>
        <v>#REF!</v>
      </c>
      <c r="K42" s="15" t="e">
        <f t="shared" si="51"/>
        <v>#REF!</v>
      </c>
      <c r="L42" s="15" t="e">
        <f t="shared" si="51"/>
        <v>#REF!</v>
      </c>
      <c r="M42" s="15" t="e">
        <f t="shared" si="51"/>
        <v>#REF!</v>
      </c>
      <c r="N42" s="15" t="e">
        <f t="shared" si="51"/>
        <v>#REF!</v>
      </c>
      <c r="O42" s="15" t="e">
        <f t="shared" si="51"/>
        <v>#REF!</v>
      </c>
      <c r="P42" s="15" t="e">
        <f t="shared" si="51"/>
        <v>#REF!</v>
      </c>
      <c r="Q42" s="15" t="e">
        <f t="shared" si="51"/>
        <v>#REF!</v>
      </c>
      <c r="R42" s="15" t="e">
        <f t="shared" si="51"/>
        <v>#REF!</v>
      </c>
      <c r="S42" s="15" t="e">
        <f t="shared" si="51"/>
        <v>#REF!</v>
      </c>
      <c r="T42" s="15" t="e">
        <f t="shared" si="51"/>
        <v>#REF!</v>
      </c>
      <c r="U42" s="15" t="e">
        <f t="shared" si="51"/>
        <v>#REF!</v>
      </c>
      <c r="V42" s="15" t="e">
        <f t="shared" si="51"/>
        <v>#REF!</v>
      </c>
      <c r="W42" s="15" t="e">
        <f t="shared" si="51"/>
        <v>#REF!</v>
      </c>
      <c r="X42" s="15" t="e">
        <f t="shared" si="51"/>
        <v>#REF!</v>
      </c>
      <c r="Y42" s="15" t="e">
        <f t="shared" si="51"/>
        <v>#REF!</v>
      </c>
      <c r="Z42" s="15" t="e">
        <f t="shared" si="51"/>
        <v>#REF!</v>
      </c>
      <c r="AA42" s="15" t="e">
        <f t="shared" si="51"/>
        <v>#REF!</v>
      </c>
      <c r="AB42" s="15" t="e">
        <f t="shared" si="51"/>
        <v>#REF!</v>
      </c>
      <c r="AC42" s="15" t="e">
        <f t="shared" si="51"/>
        <v>#REF!</v>
      </c>
      <c r="AD42" s="15" t="e">
        <f t="shared" si="51"/>
        <v>#REF!</v>
      </c>
      <c r="AE42" s="16" t="e">
        <f t="array" ref="AE42">INDEX(#REF!,MATCH(B42,#REF!,0))</f>
        <v>#REF!</v>
      </c>
      <c r="AF42" s="18">
        <f>VLOOKUP(C42,'Apr 19 data'!A:C,3,0)</f>
        <v>-1.4999999999999999E-2</v>
      </c>
      <c r="AG42" s="16"/>
      <c r="AH42" s="16"/>
      <c r="AI42" s="52">
        <v>0.1</v>
      </c>
    </row>
    <row r="43" spans="1:37" ht="15.6" x14ac:dyDescent="0.3">
      <c r="A43" s="14" t="s">
        <v>66</v>
      </c>
      <c r="B43" s="14" t="s">
        <v>166</v>
      </c>
      <c r="C43" s="14" t="s">
        <v>167</v>
      </c>
      <c r="D43" s="15">
        <v>370000</v>
      </c>
      <c r="E43" s="16">
        <f t="shared" si="0"/>
        <v>10571.428571428571</v>
      </c>
      <c r="F43" s="17" t="e">
        <f t="shared" si="1"/>
        <v>#REF!</v>
      </c>
      <c r="G43" s="17"/>
      <c r="H43" s="15" t="e">
        <f t="shared" si="6"/>
        <v>#REF!</v>
      </c>
      <c r="I43" s="15" t="e">
        <f t="shared" ref="I43:AD43" si="52">H43*1.05</f>
        <v>#REF!</v>
      </c>
      <c r="J43" s="15" t="e">
        <f t="shared" si="52"/>
        <v>#REF!</v>
      </c>
      <c r="K43" s="15" t="e">
        <f t="shared" si="52"/>
        <v>#REF!</v>
      </c>
      <c r="L43" s="15" t="e">
        <f t="shared" si="52"/>
        <v>#REF!</v>
      </c>
      <c r="M43" s="15" t="e">
        <f t="shared" si="52"/>
        <v>#REF!</v>
      </c>
      <c r="N43" s="15" t="e">
        <f t="shared" si="52"/>
        <v>#REF!</v>
      </c>
      <c r="O43" s="15" t="e">
        <f t="shared" si="52"/>
        <v>#REF!</v>
      </c>
      <c r="P43" s="15" t="e">
        <f t="shared" si="52"/>
        <v>#REF!</v>
      </c>
      <c r="Q43" s="15" t="e">
        <f t="shared" si="52"/>
        <v>#REF!</v>
      </c>
      <c r="R43" s="15" t="e">
        <f t="shared" si="52"/>
        <v>#REF!</v>
      </c>
      <c r="S43" s="15" t="e">
        <f t="shared" si="52"/>
        <v>#REF!</v>
      </c>
      <c r="T43" s="15" t="e">
        <f t="shared" si="52"/>
        <v>#REF!</v>
      </c>
      <c r="U43" s="15" t="e">
        <f t="shared" si="52"/>
        <v>#REF!</v>
      </c>
      <c r="V43" s="15" t="e">
        <f t="shared" si="52"/>
        <v>#REF!</v>
      </c>
      <c r="W43" s="15" t="e">
        <f t="shared" si="52"/>
        <v>#REF!</v>
      </c>
      <c r="X43" s="15" t="e">
        <f t="shared" si="52"/>
        <v>#REF!</v>
      </c>
      <c r="Y43" s="15" t="e">
        <f t="shared" si="52"/>
        <v>#REF!</v>
      </c>
      <c r="Z43" s="15" t="e">
        <f t="shared" si="52"/>
        <v>#REF!</v>
      </c>
      <c r="AA43" s="15" t="e">
        <f t="shared" si="52"/>
        <v>#REF!</v>
      </c>
      <c r="AB43" s="15" t="e">
        <f t="shared" si="52"/>
        <v>#REF!</v>
      </c>
      <c r="AC43" s="15" t="e">
        <f t="shared" si="52"/>
        <v>#REF!</v>
      </c>
      <c r="AD43" s="15" t="e">
        <f t="shared" si="52"/>
        <v>#REF!</v>
      </c>
      <c r="AE43" s="16" t="e">
        <f t="array" ref="AE43">INDEX(#REF!,MATCH(B43,#REF!,0))</f>
        <v>#REF!</v>
      </c>
      <c r="AF43" s="18">
        <f>VLOOKUP(C43,'Apr 19 data'!A:C,3,0)</f>
        <v>6.4000000000000001E-2</v>
      </c>
      <c r="AG43" s="16"/>
      <c r="AH43" s="16"/>
    </row>
    <row r="44" spans="1:37" ht="15.6" x14ac:dyDescent="0.3">
      <c r="A44" s="14" t="s">
        <v>66</v>
      </c>
      <c r="B44" s="14" t="s">
        <v>168</v>
      </c>
      <c r="C44" s="14" t="s">
        <v>169</v>
      </c>
      <c r="D44" s="15">
        <v>1380000</v>
      </c>
      <c r="E44" s="16">
        <f t="shared" si="0"/>
        <v>39428.571428571428</v>
      </c>
      <c r="F44" s="17" t="e">
        <f t="shared" si="1"/>
        <v>#REF!</v>
      </c>
      <c r="G44" s="17"/>
      <c r="H44" s="15" t="e">
        <f t="shared" si="6"/>
        <v>#REF!</v>
      </c>
      <c r="I44" s="15" t="e">
        <f t="shared" ref="I44:AD44" si="53">H44*1.05</f>
        <v>#REF!</v>
      </c>
      <c r="J44" s="15" t="e">
        <f t="shared" si="53"/>
        <v>#REF!</v>
      </c>
      <c r="K44" s="15" t="e">
        <f t="shared" si="53"/>
        <v>#REF!</v>
      </c>
      <c r="L44" s="15" t="e">
        <f t="shared" si="53"/>
        <v>#REF!</v>
      </c>
      <c r="M44" s="15" t="e">
        <f t="shared" si="53"/>
        <v>#REF!</v>
      </c>
      <c r="N44" s="15" t="e">
        <f t="shared" si="53"/>
        <v>#REF!</v>
      </c>
      <c r="O44" s="15" t="e">
        <f t="shared" si="53"/>
        <v>#REF!</v>
      </c>
      <c r="P44" s="15" t="e">
        <f t="shared" si="53"/>
        <v>#REF!</v>
      </c>
      <c r="Q44" s="15" t="e">
        <f t="shared" si="53"/>
        <v>#REF!</v>
      </c>
      <c r="R44" s="15" t="e">
        <f t="shared" si="53"/>
        <v>#REF!</v>
      </c>
      <c r="S44" s="15" t="e">
        <f t="shared" si="53"/>
        <v>#REF!</v>
      </c>
      <c r="T44" s="15" t="e">
        <f t="shared" si="53"/>
        <v>#REF!</v>
      </c>
      <c r="U44" s="15" t="e">
        <f t="shared" si="53"/>
        <v>#REF!</v>
      </c>
      <c r="V44" s="15" t="e">
        <f t="shared" si="53"/>
        <v>#REF!</v>
      </c>
      <c r="W44" s="15" t="e">
        <f t="shared" si="53"/>
        <v>#REF!</v>
      </c>
      <c r="X44" s="15" t="e">
        <f t="shared" si="53"/>
        <v>#REF!</v>
      </c>
      <c r="Y44" s="15" t="e">
        <f t="shared" si="53"/>
        <v>#REF!</v>
      </c>
      <c r="Z44" s="15" t="e">
        <f t="shared" si="53"/>
        <v>#REF!</v>
      </c>
      <c r="AA44" s="15" t="e">
        <f t="shared" si="53"/>
        <v>#REF!</v>
      </c>
      <c r="AB44" s="15" t="e">
        <f t="shared" si="53"/>
        <v>#REF!</v>
      </c>
      <c r="AC44" s="15" t="e">
        <f t="shared" si="53"/>
        <v>#REF!</v>
      </c>
      <c r="AD44" s="15" t="e">
        <f t="shared" si="53"/>
        <v>#REF!</v>
      </c>
      <c r="AE44" s="16" t="e">
        <f t="array" ref="AE44">INDEX(#REF!,MATCH(B44,#REF!,0))</f>
        <v>#REF!</v>
      </c>
      <c r="AF44" s="18">
        <f>VLOOKUP(C44,'Apr 19 data'!A:C,3,0)</f>
        <v>8.3000000000000004E-2</v>
      </c>
      <c r="AG44" s="16"/>
      <c r="AH44" s="16"/>
    </row>
    <row r="45" spans="1:37" ht="15.6" x14ac:dyDescent="0.3">
      <c r="A45" s="14" t="s">
        <v>88</v>
      </c>
      <c r="B45" s="14" t="s">
        <v>170</v>
      </c>
      <c r="C45" s="14" t="s">
        <v>171</v>
      </c>
      <c r="D45" s="15">
        <v>1140000</v>
      </c>
      <c r="E45" s="16">
        <f t="shared" si="0"/>
        <v>32571.428571428572</v>
      </c>
      <c r="F45" s="17" t="e">
        <f t="shared" si="1"/>
        <v>#REF!</v>
      </c>
      <c r="G45" s="17"/>
      <c r="H45" s="15" t="e">
        <f t="shared" si="6"/>
        <v>#REF!</v>
      </c>
      <c r="I45" s="15" t="e">
        <f t="shared" ref="I45:AD45" si="54">H45*1.05</f>
        <v>#REF!</v>
      </c>
      <c r="J45" s="15" t="e">
        <f t="shared" si="54"/>
        <v>#REF!</v>
      </c>
      <c r="K45" s="15" t="e">
        <f t="shared" si="54"/>
        <v>#REF!</v>
      </c>
      <c r="L45" s="15" t="e">
        <f t="shared" si="54"/>
        <v>#REF!</v>
      </c>
      <c r="M45" s="15" t="e">
        <f t="shared" si="54"/>
        <v>#REF!</v>
      </c>
      <c r="N45" s="15" t="e">
        <f t="shared" si="54"/>
        <v>#REF!</v>
      </c>
      <c r="O45" s="15" t="e">
        <f t="shared" si="54"/>
        <v>#REF!</v>
      </c>
      <c r="P45" s="15" t="e">
        <f t="shared" si="54"/>
        <v>#REF!</v>
      </c>
      <c r="Q45" s="15" t="e">
        <f t="shared" si="54"/>
        <v>#REF!</v>
      </c>
      <c r="R45" s="15" t="e">
        <f t="shared" si="54"/>
        <v>#REF!</v>
      </c>
      <c r="S45" s="15" t="e">
        <f t="shared" si="54"/>
        <v>#REF!</v>
      </c>
      <c r="T45" s="15" t="e">
        <f t="shared" si="54"/>
        <v>#REF!</v>
      </c>
      <c r="U45" s="15" t="e">
        <f t="shared" si="54"/>
        <v>#REF!</v>
      </c>
      <c r="V45" s="15" t="e">
        <f t="shared" si="54"/>
        <v>#REF!</v>
      </c>
      <c r="W45" s="15" t="e">
        <f t="shared" si="54"/>
        <v>#REF!</v>
      </c>
      <c r="X45" s="15" t="e">
        <f t="shared" si="54"/>
        <v>#REF!</v>
      </c>
      <c r="Y45" s="15" t="e">
        <f t="shared" si="54"/>
        <v>#REF!</v>
      </c>
      <c r="Z45" s="15" t="e">
        <f t="shared" si="54"/>
        <v>#REF!</v>
      </c>
      <c r="AA45" s="15" t="e">
        <f t="shared" si="54"/>
        <v>#REF!</v>
      </c>
      <c r="AB45" s="15" t="e">
        <f t="shared" si="54"/>
        <v>#REF!</v>
      </c>
      <c r="AC45" s="15" t="e">
        <f t="shared" si="54"/>
        <v>#REF!</v>
      </c>
      <c r="AD45" s="15" t="e">
        <f t="shared" si="54"/>
        <v>#REF!</v>
      </c>
      <c r="AE45" s="16" t="e">
        <f t="array" ref="AE45">INDEX(#REF!,MATCH(B45,#REF!,0))</f>
        <v>#REF!</v>
      </c>
      <c r="AF45" s="18">
        <f>VLOOKUP(C45,'Apr 19 data'!A:C,3,0)</f>
        <v>0.04</v>
      </c>
      <c r="AG45" s="16"/>
      <c r="AH45" s="16"/>
    </row>
    <row r="46" spans="1:37" ht="15.6" x14ac:dyDescent="0.3">
      <c r="A46" s="14" t="s">
        <v>65</v>
      </c>
      <c r="B46" s="14" t="s">
        <v>172</v>
      </c>
      <c r="C46" s="14" t="s">
        <v>173</v>
      </c>
      <c r="D46" s="15">
        <v>6250000</v>
      </c>
      <c r="E46" s="16">
        <f t="shared" si="0"/>
        <v>178571.42857142858</v>
      </c>
      <c r="F46" s="17" t="e">
        <f t="shared" si="1"/>
        <v>#REF!</v>
      </c>
      <c r="G46" s="17"/>
      <c r="H46" s="15" t="e">
        <f t="shared" si="6"/>
        <v>#REF!</v>
      </c>
      <c r="I46" s="15" t="e">
        <f t="shared" ref="I46:AD46" si="55">H46*1.05</f>
        <v>#REF!</v>
      </c>
      <c r="J46" s="15" t="e">
        <f t="shared" si="55"/>
        <v>#REF!</v>
      </c>
      <c r="K46" s="15" t="e">
        <f t="shared" si="55"/>
        <v>#REF!</v>
      </c>
      <c r="L46" s="15" t="e">
        <f t="shared" si="55"/>
        <v>#REF!</v>
      </c>
      <c r="M46" s="15" t="e">
        <f t="shared" si="55"/>
        <v>#REF!</v>
      </c>
      <c r="N46" s="15" t="e">
        <f t="shared" si="55"/>
        <v>#REF!</v>
      </c>
      <c r="O46" s="15" t="e">
        <f t="shared" si="55"/>
        <v>#REF!</v>
      </c>
      <c r="P46" s="15" t="e">
        <f t="shared" si="55"/>
        <v>#REF!</v>
      </c>
      <c r="Q46" s="15" t="e">
        <f t="shared" si="55"/>
        <v>#REF!</v>
      </c>
      <c r="R46" s="15" t="e">
        <f t="shared" si="55"/>
        <v>#REF!</v>
      </c>
      <c r="S46" s="15" t="e">
        <f t="shared" si="55"/>
        <v>#REF!</v>
      </c>
      <c r="T46" s="15" t="e">
        <f t="shared" si="55"/>
        <v>#REF!</v>
      </c>
      <c r="U46" s="15" t="e">
        <f t="shared" si="55"/>
        <v>#REF!</v>
      </c>
      <c r="V46" s="15" t="e">
        <f t="shared" si="55"/>
        <v>#REF!</v>
      </c>
      <c r="W46" s="15" t="e">
        <f t="shared" si="55"/>
        <v>#REF!</v>
      </c>
      <c r="X46" s="15" t="e">
        <f t="shared" si="55"/>
        <v>#REF!</v>
      </c>
      <c r="Y46" s="15" t="e">
        <f t="shared" si="55"/>
        <v>#REF!</v>
      </c>
      <c r="Z46" s="15" t="e">
        <f t="shared" si="55"/>
        <v>#REF!</v>
      </c>
      <c r="AA46" s="15" t="e">
        <f t="shared" si="55"/>
        <v>#REF!</v>
      </c>
      <c r="AB46" s="15" t="e">
        <f t="shared" si="55"/>
        <v>#REF!</v>
      </c>
      <c r="AC46" s="15" t="e">
        <f t="shared" si="55"/>
        <v>#REF!</v>
      </c>
      <c r="AD46" s="15" t="e">
        <f t="shared" si="55"/>
        <v>#REF!</v>
      </c>
      <c r="AE46" s="16" t="e">
        <f t="array" ref="AE46">INDEX(#REF!,MATCH(B46,#REF!,0))</f>
        <v>#REF!</v>
      </c>
      <c r="AF46" s="18">
        <f>VLOOKUP(C46,'Apr 19 data'!A:C,3,0)</f>
        <v>-2.1000000000000001E-2</v>
      </c>
      <c r="AG46" s="16"/>
      <c r="AH46" s="16"/>
    </row>
    <row r="47" spans="1:37" ht="15.6" x14ac:dyDescent="0.3">
      <c r="A47" s="14" t="s">
        <v>72</v>
      </c>
      <c r="B47" s="14" t="s">
        <v>174</v>
      </c>
      <c r="C47" s="14" t="s">
        <v>175</v>
      </c>
      <c r="D47" s="15">
        <v>74020000</v>
      </c>
      <c r="E47" s="16">
        <f t="shared" si="0"/>
        <v>632649.57264957263</v>
      </c>
      <c r="F47" s="17" t="e">
        <f t="shared" si="1"/>
        <v>#REF!</v>
      </c>
      <c r="G47" s="17"/>
      <c r="H47" s="15" t="e">
        <f t="shared" si="6"/>
        <v>#REF!</v>
      </c>
      <c r="I47" s="15" t="e">
        <f t="shared" ref="I47:AD47" si="56">H47*1.05</f>
        <v>#REF!</v>
      </c>
      <c r="J47" s="15" t="e">
        <f t="shared" si="56"/>
        <v>#REF!</v>
      </c>
      <c r="K47" s="15" t="e">
        <f t="shared" si="56"/>
        <v>#REF!</v>
      </c>
      <c r="L47" s="15" t="e">
        <f t="shared" si="56"/>
        <v>#REF!</v>
      </c>
      <c r="M47" s="15" t="e">
        <f t="shared" si="56"/>
        <v>#REF!</v>
      </c>
      <c r="N47" s="15" t="e">
        <f t="shared" si="56"/>
        <v>#REF!</v>
      </c>
      <c r="O47" s="15" t="e">
        <f t="shared" si="56"/>
        <v>#REF!</v>
      </c>
      <c r="P47" s="15" t="e">
        <f t="shared" si="56"/>
        <v>#REF!</v>
      </c>
      <c r="Q47" s="15" t="e">
        <f t="shared" si="56"/>
        <v>#REF!</v>
      </c>
      <c r="R47" s="15" t="e">
        <f t="shared" si="56"/>
        <v>#REF!</v>
      </c>
      <c r="S47" s="15" t="e">
        <f t="shared" si="56"/>
        <v>#REF!</v>
      </c>
      <c r="T47" s="15" t="e">
        <f t="shared" si="56"/>
        <v>#REF!</v>
      </c>
      <c r="U47" s="15" t="e">
        <f t="shared" si="56"/>
        <v>#REF!</v>
      </c>
      <c r="V47" s="15" t="e">
        <f t="shared" si="56"/>
        <v>#REF!</v>
      </c>
      <c r="W47" s="15" t="e">
        <f t="shared" si="56"/>
        <v>#REF!</v>
      </c>
      <c r="X47" s="15" t="e">
        <f t="shared" si="56"/>
        <v>#REF!</v>
      </c>
      <c r="Y47" s="15" t="e">
        <f t="shared" si="56"/>
        <v>#REF!</v>
      </c>
      <c r="Z47" s="15" t="e">
        <f t="shared" si="56"/>
        <v>#REF!</v>
      </c>
      <c r="AA47" s="15" t="e">
        <f t="shared" si="56"/>
        <v>#REF!</v>
      </c>
      <c r="AB47" s="15" t="e">
        <f t="shared" si="56"/>
        <v>#REF!</v>
      </c>
      <c r="AC47" s="15" t="e">
        <f t="shared" si="56"/>
        <v>#REF!</v>
      </c>
      <c r="AD47" s="15" t="e">
        <f t="shared" si="56"/>
        <v>#REF!</v>
      </c>
      <c r="AE47" s="16" t="e">
        <f t="array" ref="AE47">INDEX(#REF!,MATCH(B47,#REF!,0))</f>
        <v>#REF!</v>
      </c>
      <c r="AF47" s="18">
        <f>VLOOKUP(C47,'Apr 19 data'!A:C,3,0)</f>
        <v>-0.06</v>
      </c>
      <c r="AG47" s="16"/>
      <c r="AH47" s="16"/>
    </row>
    <row r="48" spans="1:37" ht="15.6" x14ac:dyDescent="0.3">
      <c r="A48" s="14" t="s">
        <v>85</v>
      </c>
      <c r="B48" s="14" t="s">
        <v>176</v>
      </c>
      <c r="C48" s="14" t="s">
        <v>177</v>
      </c>
      <c r="D48" s="15">
        <v>1140000</v>
      </c>
      <c r="E48" s="16">
        <f t="shared" si="0"/>
        <v>32571.428571428572</v>
      </c>
      <c r="F48" s="17" t="e">
        <f t="shared" si="1"/>
        <v>#REF!</v>
      </c>
      <c r="G48" s="17"/>
      <c r="H48" s="15" t="e">
        <f t="shared" si="6"/>
        <v>#REF!</v>
      </c>
      <c r="I48" s="15" t="e">
        <f t="shared" ref="I48:AD48" si="57">H48*1.05</f>
        <v>#REF!</v>
      </c>
      <c r="J48" s="15" t="e">
        <f t="shared" si="57"/>
        <v>#REF!</v>
      </c>
      <c r="K48" s="15" t="e">
        <f t="shared" si="57"/>
        <v>#REF!</v>
      </c>
      <c r="L48" s="15" t="e">
        <f t="shared" si="57"/>
        <v>#REF!</v>
      </c>
      <c r="M48" s="15" t="e">
        <f t="shared" si="57"/>
        <v>#REF!</v>
      </c>
      <c r="N48" s="15" t="e">
        <f t="shared" si="57"/>
        <v>#REF!</v>
      </c>
      <c r="O48" s="15" t="e">
        <f t="shared" si="57"/>
        <v>#REF!</v>
      </c>
      <c r="P48" s="15" t="e">
        <f t="shared" si="57"/>
        <v>#REF!</v>
      </c>
      <c r="Q48" s="15" t="e">
        <f t="shared" si="57"/>
        <v>#REF!</v>
      </c>
      <c r="R48" s="15" t="e">
        <f t="shared" si="57"/>
        <v>#REF!</v>
      </c>
      <c r="S48" s="15" t="e">
        <f t="shared" si="57"/>
        <v>#REF!</v>
      </c>
      <c r="T48" s="15" t="e">
        <f t="shared" si="57"/>
        <v>#REF!</v>
      </c>
      <c r="U48" s="15" t="e">
        <f t="shared" si="57"/>
        <v>#REF!</v>
      </c>
      <c r="V48" s="15" t="e">
        <f t="shared" si="57"/>
        <v>#REF!</v>
      </c>
      <c r="W48" s="15" t="e">
        <f t="shared" si="57"/>
        <v>#REF!</v>
      </c>
      <c r="X48" s="15" t="e">
        <f t="shared" si="57"/>
        <v>#REF!</v>
      </c>
      <c r="Y48" s="15" t="e">
        <f t="shared" si="57"/>
        <v>#REF!</v>
      </c>
      <c r="Z48" s="15" t="e">
        <f t="shared" si="57"/>
        <v>#REF!</v>
      </c>
      <c r="AA48" s="15" t="e">
        <f t="shared" si="57"/>
        <v>#REF!</v>
      </c>
      <c r="AB48" s="15" t="e">
        <f t="shared" si="57"/>
        <v>#REF!</v>
      </c>
      <c r="AC48" s="15" t="e">
        <f t="shared" si="57"/>
        <v>#REF!</v>
      </c>
      <c r="AD48" s="15" t="e">
        <f t="shared" si="57"/>
        <v>#REF!</v>
      </c>
      <c r="AE48" s="16" t="e">
        <f t="array" ref="AE48">INDEX(#REF!,MATCH(B48,#REF!,0))</f>
        <v>#REF!</v>
      </c>
      <c r="AF48" s="18">
        <f>VLOOKUP(C48,'Apr 19 data'!A:C,3,0)</f>
        <v>3.2000000000000001E-2</v>
      </c>
      <c r="AG48" s="16"/>
      <c r="AH48" s="16"/>
    </row>
    <row r="49" spans="1:34" ht="15.6" x14ac:dyDescent="0.3">
      <c r="A49" s="14" t="s">
        <v>62</v>
      </c>
      <c r="B49" s="14" t="s">
        <v>178</v>
      </c>
      <c r="C49" s="14" t="s">
        <v>179</v>
      </c>
      <c r="D49" s="15">
        <v>5450000</v>
      </c>
      <c r="E49" s="16">
        <f t="shared" si="0"/>
        <v>155714.28571428571</v>
      </c>
      <c r="F49" s="17" t="e">
        <f t="shared" si="1"/>
        <v>#REF!</v>
      </c>
      <c r="G49" s="17"/>
      <c r="H49" s="15" t="e">
        <f t="shared" si="6"/>
        <v>#REF!</v>
      </c>
      <c r="I49" s="15" t="e">
        <f t="shared" ref="I49:AD49" si="58">H49*1.05</f>
        <v>#REF!</v>
      </c>
      <c r="J49" s="15" t="e">
        <f t="shared" si="58"/>
        <v>#REF!</v>
      </c>
      <c r="K49" s="15" t="e">
        <f t="shared" si="58"/>
        <v>#REF!</v>
      </c>
      <c r="L49" s="15" t="e">
        <f t="shared" si="58"/>
        <v>#REF!</v>
      </c>
      <c r="M49" s="15" t="e">
        <f t="shared" si="58"/>
        <v>#REF!</v>
      </c>
      <c r="N49" s="15" t="e">
        <f t="shared" si="58"/>
        <v>#REF!</v>
      </c>
      <c r="O49" s="15" t="e">
        <f t="shared" si="58"/>
        <v>#REF!</v>
      </c>
      <c r="P49" s="15" t="e">
        <f t="shared" si="58"/>
        <v>#REF!</v>
      </c>
      <c r="Q49" s="15" t="e">
        <f t="shared" si="58"/>
        <v>#REF!</v>
      </c>
      <c r="R49" s="15" t="e">
        <f t="shared" si="58"/>
        <v>#REF!</v>
      </c>
      <c r="S49" s="15" t="e">
        <f t="shared" si="58"/>
        <v>#REF!</v>
      </c>
      <c r="T49" s="15" t="e">
        <f t="shared" si="58"/>
        <v>#REF!</v>
      </c>
      <c r="U49" s="15" t="e">
        <f t="shared" si="58"/>
        <v>#REF!</v>
      </c>
      <c r="V49" s="15" t="e">
        <f t="shared" si="58"/>
        <v>#REF!</v>
      </c>
      <c r="W49" s="15" t="e">
        <f t="shared" si="58"/>
        <v>#REF!</v>
      </c>
      <c r="X49" s="15" t="e">
        <f t="shared" si="58"/>
        <v>#REF!</v>
      </c>
      <c r="Y49" s="15" t="e">
        <f t="shared" si="58"/>
        <v>#REF!</v>
      </c>
      <c r="Z49" s="15" t="e">
        <f t="shared" si="58"/>
        <v>#REF!</v>
      </c>
      <c r="AA49" s="15" t="e">
        <f t="shared" si="58"/>
        <v>#REF!</v>
      </c>
      <c r="AB49" s="15" t="e">
        <f t="shared" si="58"/>
        <v>#REF!</v>
      </c>
      <c r="AC49" s="15" t="e">
        <f t="shared" si="58"/>
        <v>#REF!</v>
      </c>
      <c r="AD49" s="15" t="e">
        <f t="shared" si="58"/>
        <v>#REF!</v>
      </c>
      <c r="AE49" s="16" t="e">
        <f t="array" ref="AE49">INDEX(#REF!,MATCH(B49,#REF!,0))</f>
        <v>#REF!</v>
      </c>
      <c r="AF49" s="18">
        <f>VLOOKUP(C49,'Apr 19 data'!A:C,3,0)</f>
        <v>1.2E-2</v>
      </c>
      <c r="AG49" s="16"/>
      <c r="AH49" s="16"/>
    </row>
    <row r="50" spans="1:34" ht="15.6" x14ac:dyDescent="0.3">
      <c r="A50" s="14" t="s">
        <v>66</v>
      </c>
      <c r="B50" s="14" t="s">
        <v>180</v>
      </c>
      <c r="C50" s="14" t="s">
        <v>181</v>
      </c>
      <c r="D50" s="15">
        <v>370000</v>
      </c>
      <c r="E50" s="16">
        <f t="shared" si="0"/>
        <v>10571.428571428571</v>
      </c>
      <c r="F50" s="17" t="e">
        <f t="shared" si="1"/>
        <v>#REF!</v>
      </c>
      <c r="G50" s="17"/>
      <c r="H50" s="15" t="e">
        <f t="shared" si="6"/>
        <v>#REF!</v>
      </c>
      <c r="I50" s="15" t="e">
        <f t="shared" ref="I50:AD50" si="59">H50*1.05</f>
        <v>#REF!</v>
      </c>
      <c r="J50" s="15" t="e">
        <f t="shared" si="59"/>
        <v>#REF!</v>
      </c>
      <c r="K50" s="15" t="e">
        <f t="shared" si="59"/>
        <v>#REF!</v>
      </c>
      <c r="L50" s="15" t="e">
        <f t="shared" si="59"/>
        <v>#REF!</v>
      </c>
      <c r="M50" s="15" t="e">
        <f t="shared" si="59"/>
        <v>#REF!</v>
      </c>
      <c r="N50" s="15" t="e">
        <f t="shared" si="59"/>
        <v>#REF!</v>
      </c>
      <c r="O50" s="15" t="e">
        <f t="shared" si="59"/>
        <v>#REF!</v>
      </c>
      <c r="P50" s="15" t="e">
        <f t="shared" si="59"/>
        <v>#REF!</v>
      </c>
      <c r="Q50" s="15" t="e">
        <f t="shared" si="59"/>
        <v>#REF!</v>
      </c>
      <c r="R50" s="15" t="e">
        <f t="shared" si="59"/>
        <v>#REF!</v>
      </c>
      <c r="S50" s="15" t="e">
        <f t="shared" si="59"/>
        <v>#REF!</v>
      </c>
      <c r="T50" s="15" t="e">
        <f t="shared" si="59"/>
        <v>#REF!</v>
      </c>
      <c r="U50" s="15" t="e">
        <f t="shared" si="59"/>
        <v>#REF!</v>
      </c>
      <c r="V50" s="15" t="e">
        <f t="shared" si="59"/>
        <v>#REF!</v>
      </c>
      <c r="W50" s="15" t="e">
        <f t="shared" si="59"/>
        <v>#REF!</v>
      </c>
      <c r="X50" s="15" t="e">
        <f t="shared" si="59"/>
        <v>#REF!</v>
      </c>
      <c r="Y50" s="15" t="e">
        <f t="shared" si="59"/>
        <v>#REF!</v>
      </c>
      <c r="Z50" s="15" t="e">
        <f t="shared" si="59"/>
        <v>#REF!</v>
      </c>
      <c r="AA50" s="15" t="e">
        <f t="shared" si="59"/>
        <v>#REF!</v>
      </c>
      <c r="AB50" s="15" t="e">
        <f t="shared" si="59"/>
        <v>#REF!</v>
      </c>
      <c r="AC50" s="15" t="e">
        <f t="shared" si="59"/>
        <v>#REF!</v>
      </c>
      <c r="AD50" s="15" t="e">
        <f t="shared" si="59"/>
        <v>#REF!</v>
      </c>
      <c r="AE50" s="16" t="e">
        <f t="array" ref="AE50">INDEX(#REF!,MATCH(B50,#REF!,0))</f>
        <v>#REF!</v>
      </c>
      <c r="AF50" s="18">
        <f>VLOOKUP(C50,'Apr 19 data'!A:C,3,0)</f>
        <v>3.5000000000000003E-2</v>
      </c>
      <c r="AG50" s="16"/>
      <c r="AH50" s="16"/>
    </row>
    <row r="51" spans="1:34" ht="15.6" x14ac:dyDescent="0.3">
      <c r="A51" s="14" t="s">
        <v>65</v>
      </c>
      <c r="B51" s="14" t="s">
        <v>182</v>
      </c>
      <c r="C51" s="14" t="s">
        <v>183</v>
      </c>
      <c r="D51" s="15">
        <v>3850000</v>
      </c>
      <c r="E51" s="16">
        <f t="shared" si="0"/>
        <v>110000</v>
      </c>
      <c r="F51" s="17" t="e">
        <f t="shared" si="1"/>
        <v>#REF!</v>
      </c>
      <c r="G51" s="17"/>
      <c r="H51" s="15" t="e">
        <f t="shared" si="6"/>
        <v>#REF!</v>
      </c>
      <c r="I51" s="15" t="e">
        <f t="shared" ref="I51:AD51" si="60">H51*1.05</f>
        <v>#REF!</v>
      </c>
      <c r="J51" s="15" t="e">
        <f t="shared" si="60"/>
        <v>#REF!</v>
      </c>
      <c r="K51" s="15" t="e">
        <f t="shared" si="60"/>
        <v>#REF!</v>
      </c>
      <c r="L51" s="15" t="e">
        <f t="shared" si="60"/>
        <v>#REF!</v>
      </c>
      <c r="M51" s="15" t="e">
        <f t="shared" si="60"/>
        <v>#REF!</v>
      </c>
      <c r="N51" s="15" t="e">
        <f t="shared" si="60"/>
        <v>#REF!</v>
      </c>
      <c r="O51" s="15" t="e">
        <f t="shared" si="60"/>
        <v>#REF!</v>
      </c>
      <c r="P51" s="15" t="e">
        <f t="shared" si="60"/>
        <v>#REF!</v>
      </c>
      <c r="Q51" s="15" t="e">
        <f t="shared" si="60"/>
        <v>#REF!</v>
      </c>
      <c r="R51" s="15" t="e">
        <f t="shared" si="60"/>
        <v>#REF!</v>
      </c>
      <c r="S51" s="15" t="e">
        <f t="shared" si="60"/>
        <v>#REF!</v>
      </c>
      <c r="T51" s="15" t="e">
        <f t="shared" si="60"/>
        <v>#REF!</v>
      </c>
      <c r="U51" s="15" t="e">
        <f t="shared" si="60"/>
        <v>#REF!</v>
      </c>
      <c r="V51" s="15" t="e">
        <f t="shared" si="60"/>
        <v>#REF!</v>
      </c>
      <c r="W51" s="15" t="e">
        <f t="shared" si="60"/>
        <v>#REF!</v>
      </c>
      <c r="X51" s="15" t="e">
        <f t="shared" si="60"/>
        <v>#REF!</v>
      </c>
      <c r="Y51" s="15" t="e">
        <f t="shared" si="60"/>
        <v>#REF!</v>
      </c>
      <c r="Z51" s="15" t="e">
        <f t="shared" si="60"/>
        <v>#REF!</v>
      </c>
      <c r="AA51" s="15" t="e">
        <f t="shared" si="60"/>
        <v>#REF!</v>
      </c>
      <c r="AB51" s="15" t="e">
        <f t="shared" si="60"/>
        <v>#REF!</v>
      </c>
      <c r="AC51" s="15" t="e">
        <f t="shared" si="60"/>
        <v>#REF!</v>
      </c>
      <c r="AD51" s="15" t="e">
        <f t="shared" si="60"/>
        <v>#REF!</v>
      </c>
      <c r="AE51" s="16" t="e">
        <f t="array" ref="AE51">INDEX(#REF!,MATCH(B51,#REF!,0))</f>
        <v>#REF!</v>
      </c>
      <c r="AF51" s="18">
        <f>VLOOKUP(C51,'Apr 19 data'!A:C,3,0)</f>
        <v>3.9E-2</v>
      </c>
      <c r="AG51" s="16"/>
      <c r="AH51" s="16"/>
    </row>
    <row r="52" spans="1:34" ht="15.6" x14ac:dyDescent="0.3">
      <c r="A52" s="14" t="s">
        <v>65</v>
      </c>
      <c r="B52" s="14" t="s">
        <v>184</v>
      </c>
      <c r="C52" s="14" t="s">
        <v>185</v>
      </c>
      <c r="D52" s="15">
        <v>3700000</v>
      </c>
      <c r="E52" s="16">
        <f t="shared" si="0"/>
        <v>105714.28571428571</v>
      </c>
      <c r="F52" s="17" t="e">
        <f t="shared" si="1"/>
        <v>#REF!</v>
      </c>
      <c r="G52" s="17"/>
      <c r="H52" s="15" t="e">
        <f t="shared" si="6"/>
        <v>#REF!</v>
      </c>
      <c r="I52" s="15" t="e">
        <f t="shared" ref="I52:AD52" si="61">H52*1.05</f>
        <v>#REF!</v>
      </c>
      <c r="J52" s="15" t="e">
        <f t="shared" si="61"/>
        <v>#REF!</v>
      </c>
      <c r="K52" s="15" t="e">
        <f t="shared" si="61"/>
        <v>#REF!</v>
      </c>
      <c r="L52" s="15" t="e">
        <f t="shared" si="61"/>
        <v>#REF!</v>
      </c>
      <c r="M52" s="15" t="e">
        <f t="shared" si="61"/>
        <v>#REF!</v>
      </c>
      <c r="N52" s="15" t="e">
        <f t="shared" si="61"/>
        <v>#REF!</v>
      </c>
      <c r="O52" s="15" t="e">
        <f t="shared" si="61"/>
        <v>#REF!</v>
      </c>
      <c r="P52" s="15" t="e">
        <f t="shared" si="61"/>
        <v>#REF!</v>
      </c>
      <c r="Q52" s="15" t="e">
        <f t="shared" si="61"/>
        <v>#REF!</v>
      </c>
      <c r="R52" s="15" t="e">
        <f t="shared" si="61"/>
        <v>#REF!</v>
      </c>
      <c r="S52" s="15" t="e">
        <f t="shared" si="61"/>
        <v>#REF!</v>
      </c>
      <c r="T52" s="15" t="e">
        <f t="shared" si="61"/>
        <v>#REF!</v>
      </c>
      <c r="U52" s="15" t="e">
        <f t="shared" si="61"/>
        <v>#REF!</v>
      </c>
      <c r="V52" s="15" t="e">
        <f t="shared" si="61"/>
        <v>#REF!</v>
      </c>
      <c r="W52" s="15" t="e">
        <f t="shared" si="61"/>
        <v>#REF!</v>
      </c>
      <c r="X52" s="15" t="e">
        <f t="shared" si="61"/>
        <v>#REF!</v>
      </c>
      <c r="Y52" s="15" t="e">
        <f t="shared" si="61"/>
        <v>#REF!</v>
      </c>
      <c r="Z52" s="15" t="e">
        <f t="shared" si="61"/>
        <v>#REF!</v>
      </c>
      <c r="AA52" s="15" t="e">
        <f t="shared" si="61"/>
        <v>#REF!</v>
      </c>
      <c r="AB52" s="15" t="e">
        <f t="shared" si="61"/>
        <v>#REF!</v>
      </c>
      <c r="AC52" s="15" t="e">
        <f t="shared" si="61"/>
        <v>#REF!</v>
      </c>
      <c r="AD52" s="15" t="e">
        <f t="shared" si="61"/>
        <v>#REF!</v>
      </c>
      <c r="AE52" s="16" t="e">
        <f t="array" ref="AE52">INDEX(#REF!,MATCH(B52,#REF!,0))</f>
        <v>#REF!</v>
      </c>
      <c r="AF52" s="18">
        <f>VLOOKUP(C52,'Apr 19 data'!A:C,3,0)</f>
        <v>-7.0000000000000001E-3</v>
      </c>
      <c r="AG52" s="16"/>
      <c r="AH52" s="16"/>
    </row>
    <row r="53" spans="1:34" ht="15.6" x14ac:dyDescent="0.3">
      <c r="A53" s="14" t="s">
        <v>69</v>
      </c>
      <c r="B53" s="14" t="s">
        <v>186</v>
      </c>
      <c r="C53" s="14" t="s">
        <v>187</v>
      </c>
      <c r="D53" s="15">
        <v>1370000</v>
      </c>
      <c r="E53" s="16">
        <f t="shared" si="0"/>
        <v>39142.857142857145</v>
      </c>
      <c r="F53" s="17" t="e">
        <f t="shared" si="1"/>
        <v>#REF!</v>
      </c>
      <c r="G53" s="17"/>
      <c r="H53" s="15" t="e">
        <f t="shared" si="6"/>
        <v>#REF!</v>
      </c>
      <c r="I53" s="15" t="e">
        <f t="shared" ref="I53:AD53" si="62">H53*1.05</f>
        <v>#REF!</v>
      </c>
      <c r="J53" s="15" t="e">
        <f t="shared" si="62"/>
        <v>#REF!</v>
      </c>
      <c r="K53" s="15" t="e">
        <f t="shared" si="62"/>
        <v>#REF!</v>
      </c>
      <c r="L53" s="15" t="e">
        <f t="shared" si="62"/>
        <v>#REF!</v>
      </c>
      <c r="M53" s="15" t="e">
        <f t="shared" si="62"/>
        <v>#REF!</v>
      </c>
      <c r="N53" s="15" t="e">
        <f t="shared" si="62"/>
        <v>#REF!</v>
      </c>
      <c r="O53" s="15" t="e">
        <f t="shared" si="62"/>
        <v>#REF!</v>
      </c>
      <c r="P53" s="15" t="e">
        <f t="shared" si="62"/>
        <v>#REF!</v>
      </c>
      <c r="Q53" s="15" t="e">
        <f t="shared" si="62"/>
        <v>#REF!</v>
      </c>
      <c r="R53" s="15" t="e">
        <f t="shared" si="62"/>
        <v>#REF!</v>
      </c>
      <c r="S53" s="15" t="e">
        <f t="shared" si="62"/>
        <v>#REF!</v>
      </c>
      <c r="T53" s="15" t="e">
        <f t="shared" si="62"/>
        <v>#REF!</v>
      </c>
      <c r="U53" s="15" t="e">
        <f t="shared" si="62"/>
        <v>#REF!</v>
      </c>
      <c r="V53" s="15" t="e">
        <f t="shared" si="62"/>
        <v>#REF!</v>
      </c>
      <c r="W53" s="15" t="e">
        <f t="shared" si="62"/>
        <v>#REF!</v>
      </c>
      <c r="X53" s="15" t="e">
        <f t="shared" si="62"/>
        <v>#REF!</v>
      </c>
      <c r="Y53" s="15" t="e">
        <f t="shared" si="62"/>
        <v>#REF!</v>
      </c>
      <c r="Z53" s="15" t="e">
        <f t="shared" si="62"/>
        <v>#REF!</v>
      </c>
      <c r="AA53" s="15" t="e">
        <f t="shared" si="62"/>
        <v>#REF!</v>
      </c>
      <c r="AB53" s="15" t="e">
        <f t="shared" si="62"/>
        <v>#REF!</v>
      </c>
      <c r="AC53" s="15" t="e">
        <f t="shared" si="62"/>
        <v>#REF!</v>
      </c>
      <c r="AD53" s="15" t="e">
        <f t="shared" si="62"/>
        <v>#REF!</v>
      </c>
      <c r="AE53" s="16" t="e">
        <f t="array" ref="AE53">INDEX(#REF!,MATCH(B53,#REF!,0))</f>
        <v>#REF!</v>
      </c>
      <c r="AF53" s="18">
        <f>VLOOKUP(C53,'Apr 19 data'!A:C,3,0)</f>
        <v>-7.0000000000000001E-3</v>
      </c>
      <c r="AG53" s="16"/>
      <c r="AH53" s="16"/>
    </row>
    <row r="54" spans="1:34" ht="15.6" x14ac:dyDescent="0.3">
      <c r="A54" s="14" t="s">
        <v>65</v>
      </c>
      <c r="B54" s="14" t="s">
        <v>188</v>
      </c>
      <c r="C54" s="14" t="s">
        <v>189</v>
      </c>
      <c r="D54" s="15">
        <v>5160000</v>
      </c>
      <c r="E54" s="16">
        <f t="shared" si="0"/>
        <v>147428.57142857142</v>
      </c>
      <c r="F54" s="17" t="e">
        <f t="shared" si="1"/>
        <v>#REF!</v>
      </c>
      <c r="G54" s="17"/>
      <c r="H54" s="15" t="e">
        <f t="shared" si="6"/>
        <v>#REF!</v>
      </c>
      <c r="I54" s="15" t="e">
        <f t="shared" ref="I54:AD54" si="63">H54*1.05</f>
        <v>#REF!</v>
      </c>
      <c r="J54" s="15" t="e">
        <f t="shared" si="63"/>
        <v>#REF!</v>
      </c>
      <c r="K54" s="15" t="e">
        <f t="shared" si="63"/>
        <v>#REF!</v>
      </c>
      <c r="L54" s="15" t="e">
        <f t="shared" si="63"/>
        <v>#REF!</v>
      </c>
      <c r="M54" s="15" t="e">
        <f t="shared" si="63"/>
        <v>#REF!</v>
      </c>
      <c r="N54" s="15" t="e">
        <f t="shared" si="63"/>
        <v>#REF!</v>
      </c>
      <c r="O54" s="15" t="e">
        <f t="shared" si="63"/>
        <v>#REF!</v>
      </c>
      <c r="P54" s="15" t="e">
        <f t="shared" si="63"/>
        <v>#REF!</v>
      </c>
      <c r="Q54" s="15" t="e">
        <f t="shared" si="63"/>
        <v>#REF!</v>
      </c>
      <c r="R54" s="15" t="e">
        <f t="shared" si="63"/>
        <v>#REF!</v>
      </c>
      <c r="S54" s="15" t="e">
        <f t="shared" si="63"/>
        <v>#REF!</v>
      </c>
      <c r="T54" s="15" t="e">
        <f t="shared" si="63"/>
        <v>#REF!</v>
      </c>
      <c r="U54" s="15" t="e">
        <f t="shared" si="63"/>
        <v>#REF!</v>
      </c>
      <c r="V54" s="15" t="e">
        <f t="shared" si="63"/>
        <v>#REF!</v>
      </c>
      <c r="W54" s="15" t="e">
        <f t="shared" si="63"/>
        <v>#REF!</v>
      </c>
      <c r="X54" s="15" t="e">
        <f t="shared" si="63"/>
        <v>#REF!</v>
      </c>
      <c r="Y54" s="15" t="e">
        <f t="shared" si="63"/>
        <v>#REF!</v>
      </c>
      <c r="Z54" s="15" t="e">
        <f t="shared" si="63"/>
        <v>#REF!</v>
      </c>
      <c r="AA54" s="15" t="e">
        <f t="shared" si="63"/>
        <v>#REF!</v>
      </c>
      <c r="AB54" s="15" t="e">
        <f t="shared" si="63"/>
        <v>#REF!</v>
      </c>
      <c r="AC54" s="15" t="e">
        <f t="shared" si="63"/>
        <v>#REF!</v>
      </c>
      <c r="AD54" s="15" t="e">
        <f t="shared" si="63"/>
        <v>#REF!</v>
      </c>
      <c r="AE54" s="16" t="e">
        <f t="array" ref="AE54">INDEX(#REF!,MATCH(B54,#REF!,0))</f>
        <v>#REF!</v>
      </c>
      <c r="AF54" s="18">
        <f>VLOOKUP(C54,'Apr 19 data'!A:C,3,0)</f>
        <v>1E-3</v>
      </c>
      <c r="AG54" s="16"/>
      <c r="AH54" s="16"/>
    </row>
    <row r="55" spans="1:34" ht="15.6" x14ac:dyDescent="0.3">
      <c r="A55" s="14" t="s">
        <v>82</v>
      </c>
      <c r="B55" s="14" t="s">
        <v>190</v>
      </c>
      <c r="C55" s="14" t="s">
        <v>191</v>
      </c>
      <c r="D55" s="15">
        <v>3380000</v>
      </c>
      <c r="E55" s="16">
        <f t="shared" si="0"/>
        <v>96571.428571428565</v>
      </c>
      <c r="F55" s="17" t="e">
        <f t="shared" si="1"/>
        <v>#REF!</v>
      </c>
      <c r="G55" s="17"/>
      <c r="H55" s="15" t="e">
        <f t="shared" si="6"/>
        <v>#REF!</v>
      </c>
      <c r="I55" s="15" t="e">
        <f t="shared" ref="I55:AD55" si="64">H55*1.05</f>
        <v>#REF!</v>
      </c>
      <c r="J55" s="15" t="e">
        <f t="shared" si="64"/>
        <v>#REF!</v>
      </c>
      <c r="K55" s="15" t="e">
        <f t="shared" si="64"/>
        <v>#REF!</v>
      </c>
      <c r="L55" s="15" t="e">
        <f t="shared" si="64"/>
        <v>#REF!</v>
      </c>
      <c r="M55" s="15" t="e">
        <f t="shared" si="64"/>
        <v>#REF!</v>
      </c>
      <c r="N55" s="15" t="e">
        <f t="shared" si="64"/>
        <v>#REF!</v>
      </c>
      <c r="O55" s="15" t="e">
        <f t="shared" si="64"/>
        <v>#REF!</v>
      </c>
      <c r="P55" s="15" t="e">
        <f t="shared" si="64"/>
        <v>#REF!</v>
      </c>
      <c r="Q55" s="15" t="e">
        <f t="shared" si="64"/>
        <v>#REF!</v>
      </c>
      <c r="R55" s="15" t="e">
        <f t="shared" si="64"/>
        <v>#REF!</v>
      </c>
      <c r="S55" s="15" t="e">
        <f t="shared" si="64"/>
        <v>#REF!</v>
      </c>
      <c r="T55" s="15" t="e">
        <f t="shared" si="64"/>
        <v>#REF!</v>
      </c>
      <c r="U55" s="15" t="e">
        <f t="shared" si="64"/>
        <v>#REF!</v>
      </c>
      <c r="V55" s="15" t="e">
        <f t="shared" si="64"/>
        <v>#REF!</v>
      </c>
      <c r="W55" s="15" t="e">
        <f t="shared" si="64"/>
        <v>#REF!</v>
      </c>
      <c r="X55" s="15" t="e">
        <f t="shared" si="64"/>
        <v>#REF!</v>
      </c>
      <c r="Y55" s="15" t="e">
        <f t="shared" si="64"/>
        <v>#REF!</v>
      </c>
      <c r="Z55" s="15" t="e">
        <f t="shared" si="64"/>
        <v>#REF!</v>
      </c>
      <c r="AA55" s="15" t="e">
        <f t="shared" si="64"/>
        <v>#REF!</v>
      </c>
      <c r="AB55" s="15" t="e">
        <f t="shared" si="64"/>
        <v>#REF!</v>
      </c>
      <c r="AC55" s="15" t="e">
        <f t="shared" si="64"/>
        <v>#REF!</v>
      </c>
      <c r="AD55" s="15" t="e">
        <f t="shared" si="64"/>
        <v>#REF!</v>
      </c>
      <c r="AE55" s="16" t="e">
        <f t="array" ref="AE55">INDEX(#REF!,MATCH(B55,#REF!,0))</f>
        <v>#REF!</v>
      </c>
      <c r="AF55" s="18">
        <f>VLOOKUP(C55,'Apr 19 data'!A:C,3,0)</f>
        <v>6.3E-2</v>
      </c>
      <c r="AG55" s="16"/>
      <c r="AH55" s="16"/>
    </row>
    <row r="56" spans="1:34" ht="15.6" x14ac:dyDescent="0.3">
      <c r="A56" s="14" t="s">
        <v>62</v>
      </c>
      <c r="B56" s="14" t="s">
        <v>192</v>
      </c>
      <c r="C56" s="14" t="s">
        <v>193</v>
      </c>
      <c r="D56" s="15">
        <v>4100000</v>
      </c>
      <c r="E56" s="16">
        <f t="shared" si="0"/>
        <v>117142.85714285714</v>
      </c>
      <c r="F56" s="17" t="e">
        <f t="shared" si="1"/>
        <v>#REF!</v>
      </c>
      <c r="G56" s="17"/>
      <c r="H56" s="15" t="e">
        <f t="shared" si="6"/>
        <v>#REF!</v>
      </c>
      <c r="I56" s="15" t="e">
        <f t="shared" ref="I56:AD56" si="65">H56*1.05</f>
        <v>#REF!</v>
      </c>
      <c r="J56" s="15" t="e">
        <f t="shared" si="65"/>
        <v>#REF!</v>
      </c>
      <c r="K56" s="15" t="e">
        <f t="shared" si="65"/>
        <v>#REF!</v>
      </c>
      <c r="L56" s="15" t="e">
        <f t="shared" si="65"/>
        <v>#REF!</v>
      </c>
      <c r="M56" s="15" t="e">
        <f t="shared" si="65"/>
        <v>#REF!</v>
      </c>
      <c r="N56" s="15" t="e">
        <f t="shared" si="65"/>
        <v>#REF!</v>
      </c>
      <c r="O56" s="15" t="e">
        <f t="shared" si="65"/>
        <v>#REF!</v>
      </c>
      <c r="P56" s="15" t="e">
        <f t="shared" si="65"/>
        <v>#REF!</v>
      </c>
      <c r="Q56" s="15" t="e">
        <f t="shared" si="65"/>
        <v>#REF!</v>
      </c>
      <c r="R56" s="15" t="e">
        <f t="shared" si="65"/>
        <v>#REF!</v>
      </c>
      <c r="S56" s="15" t="e">
        <f t="shared" si="65"/>
        <v>#REF!</v>
      </c>
      <c r="T56" s="15" t="e">
        <f t="shared" si="65"/>
        <v>#REF!</v>
      </c>
      <c r="U56" s="15" t="e">
        <f t="shared" si="65"/>
        <v>#REF!</v>
      </c>
      <c r="V56" s="15" t="e">
        <f t="shared" si="65"/>
        <v>#REF!</v>
      </c>
      <c r="W56" s="15" t="e">
        <f t="shared" si="65"/>
        <v>#REF!</v>
      </c>
      <c r="X56" s="15" t="e">
        <f t="shared" si="65"/>
        <v>#REF!</v>
      </c>
      <c r="Y56" s="15" t="e">
        <f t="shared" si="65"/>
        <v>#REF!</v>
      </c>
      <c r="Z56" s="15" t="e">
        <f t="shared" si="65"/>
        <v>#REF!</v>
      </c>
      <c r="AA56" s="15" t="e">
        <f t="shared" si="65"/>
        <v>#REF!</v>
      </c>
      <c r="AB56" s="15" t="e">
        <f t="shared" si="65"/>
        <v>#REF!</v>
      </c>
      <c r="AC56" s="15" t="e">
        <f t="shared" si="65"/>
        <v>#REF!</v>
      </c>
      <c r="AD56" s="15" t="e">
        <f t="shared" si="65"/>
        <v>#REF!</v>
      </c>
      <c r="AE56" s="16" t="e">
        <f t="array" ref="AE56">INDEX(#REF!,MATCH(B56,#REF!,0))</f>
        <v>#REF!</v>
      </c>
      <c r="AF56" s="18">
        <f>VLOOKUP(C56,'Apr 19 data'!A:C,3,0)</f>
        <v>-3.6999999999999998E-2</v>
      </c>
      <c r="AG56" s="16"/>
      <c r="AH56" s="16"/>
    </row>
    <row r="57" spans="1:34" ht="15.6" x14ac:dyDescent="0.3">
      <c r="A57" s="14" t="s">
        <v>66</v>
      </c>
      <c r="B57" s="14" t="s">
        <v>194</v>
      </c>
      <c r="C57" s="14" t="s">
        <v>195</v>
      </c>
      <c r="D57" s="15">
        <v>1300000</v>
      </c>
      <c r="E57" s="16">
        <f t="shared" si="0"/>
        <v>37142.857142857145</v>
      </c>
      <c r="F57" s="17" t="e">
        <f t="shared" si="1"/>
        <v>#REF!</v>
      </c>
      <c r="G57" s="17"/>
      <c r="H57" s="15" t="e">
        <f t="shared" si="6"/>
        <v>#REF!</v>
      </c>
      <c r="I57" s="15" t="e">
        <f t="shared" ref="I57:AD57" si="66">H57*1.05</f>
        <v>#REF!</v>
      </c>
      <c r="J57" s="15" t="e">
        <f t="shared" si="66"/>
        <v>#REF!</v>
      </c>
      <c r="K57" s="15" t="e">
        <f t="shared" si="66"/>
        <v>#REF!</v>
      </c>
      <c r="L57" s="15" t="e">
        <f t="shared" si="66"/>
        <v>#REF!</v>
      </c>
      <c r="M57" s="15" t="e">
        <f t="shared" si="66"/>
        <v>#REF!</v>
      </c>
      <c r="N57" s="15" t="e">
        <f t="shared" si="66"/>
        <v>#REF!</v>
      </c>
      <c r="O57" s="15" t="e">
        <f t="shared" si="66"/>
        <v>#REF!</v>
      </c>
      <c r="P57" s="15" t="e">
        <f t="shared" si="66"/>
        <v>#REF!</v>
      </c>
      <c r="Q57" s="15" t="e">
        <f t="shared" si="66"/>
        <v>#REF!</v>
      </c>
      <c r="R57" s="15" t="e">
        <f t="shared" si="66"/>
        <v>#REF!</v>
      </c>
      <c r="S57" s="15" t="e">
        <f t="shared" si="66"/>
        <v>#REF!</v>
      </c>
      <c r="T57" s="15" t="e">
        <f t="shared" si="66"/>
        <v>#REF!</v>
      </c>
      <c r="U57" s="15" t="e">
        <f t="shared" si="66"/>
        <v>#REF!</v>
      </c>
      <c r="V57" s="15" t="e">
        <f t="shared" si="66"/>
        <v>#REF!</v>
      </c>
      <c r="W57" s="15" t="e">
        <f t="shared" si="66"/>
        <v>#REF!</v>
      </c>
      <c r="X57" s="15" t="e">
        <f t="shared" si="66"/>
        <v>#REF!</v>
      </c>
      <c r="Y57" s="15" t="e">
        <f t="shared" si="66"/>
        <v>#REF!</v>
      </c>
      <c r="Z57" s="15" t="e">
        <f t="shared" si="66"/>
        <v>#REF!</v>
      </c>
      <c r="AA57" s="15" t="e">
        <f t="shared" si="66"/>
        <v>#REF!</v>
      </c>
      <c r="AB57" s="15" t="e">
        <f t="shared" si="66"/>
        <v>#REF!</v>
      </c>
      <c r="AC57" s="15" t="e">
        <f t="shared" si="66"/>
        <v>#REF!</v>
      </c>
      <c r="AD57" s="15" t="e">
        <f t="shared" si="66"/>
        <v>#REF!</v>
      </c>
      <c r="AE57" s="16" t="e">
        <f t="array" ref="AE57">INDEX(#REF!,MATCH(B57,#REF!,0))</f>
        <v>#REF!</v>
      </c>
      <c r="AF57" s="18">
        <f>VLOOKUP(C57,'Apr 19 data'!A:C,3,0)</f>
        <v>0.01</v>
      </c>
      <c r="AG57" s="16"/>
      <c r="AH57" s="16"/>
    </row>
    <row r="58" spans="1:34" ht="15.6" x14ac:dyDescent="0.3">
      <c r="A58" s="14" t="s">
        <v>66</v>
      </c>
      <c r="B58" s="14" t="s">
        <v>196</v>
      </c>
      <c r="C58" s="14" t="s">
        <v>197</v>
      </c>
      <c r="D58" s="15">
        <v>2760000</v>
      </c>
      <c r="E58" s="16">
        <f t="shared" si="0"/>
        <v>78857.142857142855</v>
      </c>
      <c r="F58" s="17" t="e">
        <f t="shared" si="1"/>
        <v>#REF!</v>
      </c>
      <c r="G58" s="17"/>
      <c r="H58" s="15" t="e">
        <f t="shared" si="6"/>
        <v>#REF!</v>
      </c>
      <c r="I58" s="15" t="e">
        <f t="shared" ref="I58:AD58" si="67">H58*1.05</f>
        <v>#REF!</v>
      </c>
      <c r="J58" s="15" t="e">
        <f t="shared" si="67"/>
        <v>#REF!</v>
      </c>
      <c r="K58" s="15" t="e">
        <f t="shared" si="67"/>
        <v>#REF!</v>
      </c>
      <c r="L58" s="15" t="e">
        <f t="shared" si="67"/>
        <v>#REF!</v>
      </c>
      <c r="M58" s="15" t="e">
        <f t="shared" si="67"/>
        <v>#REF!</v>
      </c>
      <c r="N58" s="15" t="e">
        <f t="shared" si="67"/>
        <v>#REF!</v>
      </c>
      <c r="O58" s="15" t="e">
        <f t="shared" si="67"/>
        <v>#REF!</v>
      </c>
      <c r="P58" s="15" t="e">
        <f t="shared" si="67"/>
        <v>#REF!</v>
      </c>
      <c r="Q58" s="15" t="e">
        <f t="shared" si="67"/>
        <v>#REF!</v>
      </c>
      <c r="R58" s="15" t="e">
        <f t="shared" si="67"/>
        <v>#REF!</v>
      </c>
      <c r="S58" s="15" t="e">
        <f t="shared" si="67"/>
        <v>#REF!</v>
      </c>
      <c r="T58" s="15" t="e">
        <f t="shared" si="67"/>
        <v>#REF!</v>
      </c>
      <c r="U58" s="15" t="e">
        <f t="shared" si="67"/>
        <v>#REF!</v>
      </c>
      <c r="V58" s="15" t="e">
        <f t="shared" si="67"/>
        <v>#REF!</v>
      </c>
      <c r="W58" s="15" t="e">
        <f t="shared" si="67"/>
        <v>#REF!</v>
      </c>
      <c r="X58" s="15" t="e">
        <f t="shared" si="67"/>
        <v>#REF!</v>
      </c>
      <c r="Y58" s="15" t="e">
        <f t="shared" si="67"/>
        <v>#REF!</v>
      </c>
      <c r="Z58" s="15" t="e">
        <f t="shared" si="67"/>
        <v>#REF!</v>
      </c>
      <c r="AA58" s="15" t="e">
        <f t="shared" si="67"/>
        <v>#REF!</v>
      </c>
      <c r="AB58" s="15" t="e">
        <f t="shared" si="67"/>
        <v>#REF!</v>
      </c>
      <c r="AC58" s="15" t="e">
        <f t="shared" si="67"/>
        <v>#REF!</v>
      </c>
      <c r="AD58" s="15" t="e">
        <f t="shared" si="67"/>
        <v>#REF!</v>
      </c>
      <c r="AE58" s="16" t="e">
        <f t="array" ref="AE58">INDEX(#REF!,MATCH(B58,#REF!,0))</f>
        <v>#REF!</v>
      </c>
      <c r="AF58" s="18">
        <f>VLOOKUP(C58,'Apr 19 data'!A:C,3,0)</f>
        <v>0.01</v>
      </c>
      <c r="AG58" s="16"/>
      <c r="AH58" s="16"/>
    </row>
    <row r="59" spans="1:34" ht="15.6" x14ac:dyDescent="0.3">
      <c r="A59" s="14" t="s">
        <v>69</v>
      </c>
      <c r="B59" s="14" t="s">
        <v>198</v>
      </c>
      <c r="C59" s="14" t="s">
        <v>199</v>
      </c>
      <c r="D59" s="15">
        <v>970000</v>
      </c>
      <c r="E59" s="16">
        <f t="shared" si="0"/>
        <v>27714.285714285714</v>
      </c>
      <c r="F59" s="17" t="e">
        <f t="shared" si="1"/>
        <v>#REF!</v>
      </c>
      <c r="G59" s="17"/>
      <c r="H59" s="15" t="e">
        <f t="shared" si="6"/>
        <v>#REF!</v>
      </c>
      <c r="I59" s="15" t="e">
        <f t="shared" ref="I59:AD59" si="68">H59*1.05</f>
        <v>#REF!</v>
      </c>
      <c r="J59" s="15" t="e">
        <f t="shared" si="68"/>
        <v>#REF!</v>
      </c>
      <c r="K59" s="15" t="e">
        <f t="shared" si="68"/>
        <v>#REF!</v>
      </c>
      <c r="L59" s="15" t="e">
        <f t="shared" si="68"/>
        <v>#REF!</v>
      </c>
      <c r="M59" s="15" t="e">
        <f t="shared" si="68"/>
        <v>#REF!</v>
      </c>
      <c r="N59" s="15" t="e">
        <f t="shared" si="68"/>
        <v>#REF!</v>
      </c>
      <c r="O59" s="15" t="e">
        <f t="shared" si="68"/>
        <v>#REF!</v>
      </c>
      <c r="P59" s="15" t="e">
        <f t="shared" si="68"/>
        <v>#REF!</v>
      </c>
      <c r="Q59" s="15" t="e">
        <f t="shared" si="68"/>
        <v>#REF!</v>
      </c>
      <c r="R59" s="15" t="e">
        <f t="shared" si="68"/>
        <v>#REF!</v>
      </c>
      <c r="S59" s="15" t="e">
        <f t="shared" si="68"/>
        <v>#REF!</v>
      </c>
      <c r="T59" s="15" t="e">
        <f t="shared" si="68"/>
        <v>#REF!</v>
      </c>
      <c r="U59" s="15" t="e">
        <f t="shared" si="68"/>
        <v>#REF!</v>
      </c>
      <c r="V59" s="15" t="e">
        <f t="shared" si="68"/>
        <v>#REF!</v>
      </c>
      <c r="W59" s="15" t="e">
        <f t="shared" si="68"/>
        <v>#REF!</v>
      </c>
      <c r="X59" s="15" t="e">
        <f t="shared" si="68"/>
        <v>#REF!</v>
      </c>
      <c r="Y59" s="15" t="e">
        <f t="shared" si="68"/>
        <v>#REF!</v>
      </c>
      <c r="Z59" s="15" t="e">
        <f t="shared" si="68"/>
        <v>#REF!</v>
      </c>
      <c r="AA59" s="15" t="e">
        <f t="shared" si="68"/>
        <v>#REF!</v>
      </c>
      <c r="AB59" s="15" t="e">
        <f t="shared" si="68"/>
        <v>#REF!</v>
      </c>
      <c r="AC59" s="15" t="e">
        <f t="shared" si="68"/>
        <v>#REF!</v>
      </c>
      <c r="AD59" s="15" t="e">
        <f t="shared" si="68"/>
        <v>#REF!</v>
      </c>
      <c r="AE59" s="16" t="e">
        <f t="array" ref="AE59">INDEX(#REF!,MATCH(B59,#REF!,0))</f>
        <v>#REF!</v>
      </c>
      <c r="AF59" s="18">
        <f>VLOOKUP(C59,'Apr 19 data'!A:C,3,0)</f>
        <v>4.4999999999999998E-2</v>
      </c>
      <c r="AG59" s="16"/>
      <c r="AH59" s="16"/>
    </row>
    <row r="60" spans="1:34" ht="15.6" x14ac:dyDescent="0.3">
      <c r="A60" s="14" t="s">
        <v>62</v>
      </c>
      <c r="B60" s="14" t="s">
        <v>200</v>
      </c>
      <c r="C60" s="14" t="s">
        <v>201</v>
      </c>
      <c r="D60" s="15">
        <v>4800000</v>
      </c>
      <c r="E60" s="16">
        <f t="shared" si="0"/>
        <v>137142.85714285713</v>
      </c>
      <c r="F60" s="17" t="e">
        <f t="shared" si="1"/>
        <v>#REF!</v>
      </c>
      <c r="G60" s="17"/>
      <c r="H60" s="15" t="e">
        <f t="shared" si="6"/>
        <v>#REF!</v>
      </c>
      <c r="I60" s="15" t="e">
        <f t="shared" ref="I60:AD60" si="69">H60*1.05</f>
        <v>#REF!</v>
      </c>
      <c r="J60" s="15" t="e">
        <f t="shared" si="69"/>
        <v>#REF!</v>
      </c>
      <c r="K60" s="15" t="e">
        <f t="shared" si="69"/>
        <v>#REF!</v>
      </c>
      <c r="L60" s="15" t="e">
        <f t="shared" si="69"/>
        <v>#REF!</v>
      </c>
      <c r="M60" s="15" t="e">
        <f t="shared" si="69"/>
        <v>#REF!</v>
      </c>
      <c r="N60" s="15" t="e">
        <f t="shared" si="69"/>
        <v>#REF!</v>
      </c>
      <c r="O60" s="15" t="e">
        <f t="shared" si="69"/>
        <v>#REF!</v>
      </c>
      <c r="P60" s="15" t="e">
        <f t="shared" si="69"/>
        <v>#REF!</v>
      </c>
      <c r="Q60" s="15" t="e">
        <f t="shared" si="69"/>
        <v>#REF!</v>
      </c>
      <c r="R60" s="15" t="e">
        <f t="shared" si="69"/>
        <v>#REF!</v>
      </c>
      <c r="S60" s="15" t="e">
        <f t="shared" si="69"/>
        <v>#REF!</v>
      </c>
      <c r="T60" s="15" t="e">
        <f t="shared" si="69"/>
        <v>#REF!</v>
      </c>
      <c r="U60" s="15" t="e">
        <f t="shared" si="69"/>
        <v>#REF!</v>
      </c>
      <c r="V60" s="15" t="e">
        <f t="shared" si="69"/>
        <v>#REF!</v>
      </c>
      <c r="W60" s="15" t="e">
        <f t="shared" si="69"/>
        <v>#REF!</v>
      </c>
      <c r="X60" s="15" t="e">
        <f t="shared" si="69"/>
        <v>#REF!</v>
      </c>
      <c r="Y60" s="15" t="e">
        <f t="shared" si="69"/>
        <v>#REF!</v>
      </c>
      <c r="Z60" s="15" t="e">
        <f t="shared" si="69"/>
        <v>#REF!</v>
      </c>
      <c r="AA60" s="15" t="e">
        <f t="shared" si="69"/>
        <v>#REF!</v>
      </c>
      <c r="AB60" s="15" t="e">
        <f t="shared" si="69"/>
        <v>#REF!</v>
      </c>
      <c r="AC60" s="15" t="e">
        <f t="shared" si="69"/>
        <v>#REF!</v>
      </c>
      <c r="AD60" s="15" t="e">
        <f t="shared" si="69"/>
        <v>#REF!</v>
      </c>
      <c r="AE60" s="16" t="e">
        <f t="array" ref="AE60">INDEX(#REF!,MATCH(B60,#REF!,0))</f>
        <v>#REF!</v>
      </c>
      <c r="AF60" s="18">
        <f>VLOOKUP(C60,'Apr 19 data'!A:C,3,0)</f>
        <v>-4.3999999999999997E-2</v>
      </c>
      <c r="AG60" s="16"/>
      <c r="AH60" s="16"/>
    </row>
    <row r="61" spans="1:34" ht="15.6" x14ac:dyDescent="0.3">
      <c r="A61" s="14" t="s">
        <v>62</v>
      </c>
      <c r="B61" s="14" t="s">
        <v>202</v>
      </c>
      <c r="C61" s="14" t="s">
        <v>203</v>
      </c>
      <c r="D61" s="15">
        <v>8210000</v>
      </c>
      <c r="E61" s="16">
        <f t="shared" si="0"/>
        <v>234571.42857142858</v>
      </c>
      <c r="F61" s="17" t="e">
        <f t="shared" si="1"/>
        <v>#REF!</v>
      </c>
      <c r="G61" s="17"/>
      <c r="H61" s="15" t="e">
        <f t="shared" si="6"/>
        <v>#REF!</v>
      </c>
      <c r="I61" s="15" t="e">
        <f t="shared" ref="I61:AD61" si="70">H61*1.05</f>
        <v>#REF!</v>
      </c>
      <c r="J61" s="15" t="e">
        <f t="shared" si="70"/>
        <v>#REF!</v>
      </c>
      <c r="K61" s="15" t="e">
        <f t="shared" si="70"/>
        <v>#REF!</v>
      </c>
      <c r="L61" s="15" t="e">
        <f t="shared" si="70"/>
        <v>#REF!</v>
      </c>
      <c r="M61" s="15" t="e">
        <f t="shared" si="70"/>
        <v>#REF!</v>
      </c>
      <c r="N61" s="15" t="e">
        <f t="shared" si="70"/>
        <v>#REF!</v>
      </c>
      <c r="O61" s="15" t="e">
        <f t="shared" si="70"/>
        <v>#REF!</v>
      </c>
      <c r="P61" s="15" t="e">
        <f t="shared" si="70"/>
        <v>#REF!</v>
      </c>
      <c r="Q61" s="15" t="e">
        <f t="shared" si="70"/>
        <v>#REF!</v>
      </c>
      <c r="R61" s="15" t="e">
        <f t="shared" si="70"/>
        <v>#REF!</v>
      </c>
      <c r="S61" s="15" t="e">
        <f t="shared" si="70"/>
        <v>#REF!</v>
      </c>
      <c r="T61" s="15" t="e">
        <f t="shared" si="70"/>
        <v>#REF!</v>
      </c>
      <c r="U61" s="15" t="e">
        <f t="shared" si="70"/>
        <v>#REF!</v>
      </c>
      <c r="V61" s="15" t="e">
        <f t="shared" si="70"/>
        <v>#REF!</v>
      </c>
      <c r="W61" s="15" t="e">
        <f t="shared" si="70"/>
        <v>#REF!</v>
      </c>
      <c r="X61" s="15" t="e">
        <f t="shared" si="70"/>
        <v>#REF!</v>
      </c>
      <c r="Y61" s="15" t="e">
        <f t="shared" si="70"/>
        <v>#REF!</v>
      </c>
      <c r="Z61" s="15" t="e">
        <f t="shared" si="70"/>
        <v>#REF!</v>
      </c>
      <c r="AA61" s="15" t="e">
        <f t="shared" si="70"/>
        <v>#REF!</v>
      </c>
      <c r="AB61" s="15" t="e">
        <f t="shared" si="70"/>
        <v>#REF!</v>
      </c>
      <c r="AC61" s="15" t="e">
        <f t="shared" si="70"/>
        <v>#REF!</v>
      </c>
      <c r="AD61" s="15" t="e">
        <f t="shared" si="70"/>
        <v>#REF!</v>
      </c>
      <c r="AE61" s="16" t="e">
        <f t="array" ref="AE61">INDEX(#REF!,MATCH(B61,#REF!,0))</f>
        <v>#REF!</v>
      </c>
      <c r="AF61" s="18">
        <f>VLOOKUP(C61,'Apr 19 data'!A:C,3,0)</f>
        <v>1.6E-2</v>
      </c>
      <c r="AG61" s="16"/>
      <c r="AH61" s="16"/>
    </row>
    <row r="62" spans="1:34" ht="15.6" x14ac:dyDescent="0.3">
      <c r="A62" s="14" t="s">
        <v>66</v>
      </c>
      <c r="B62" s="14" t="s">
        <v>204</v>
      </c>
      <c r="C62" s="14" t="s">
        <v>205</v>
      </c>
      <c r="D62" s="15">
        <v>1245000</v>
      </c>
      <c r="E62" s="16">
        <f t="shared" si="0"/>
        <v>35571.428571428572</v>
      </c>
      <c r="F62" s="17" t="e">
        <f t="shared" si="1"/>
        <v>#REF!</v>
      </c>
      <c r="G62" s="17"/>
      <c r="H62" s="15" t="e">
        <f t="shared" si="6"/>
        <v>#REF!</v>
      </c>
      <c r="I62" s="15" t="e">
        <f t="shared" ref="I62:AD62" si="71">H62*1.05</f>
        <v>#REF!</v>
      </c>
      <c r="J62" s="15" t="e">
        <f t="shared" si="71"/>
        <v>#REF!</v>
      </c>
      <c r="K62" s="15" t="e">
        <f t="shared" si="71"/>
        <v>#REF!</v>
      </c>
      <c r="L62" s="15" t="e">
        <f t="shared" si="71"/>
        <v>#REF!</v>
      </c>
      <c r="M62" s="15" t="e">
        <f t="shared" si="71"/>
        <v>#REF!</v>
      </c>
      <c r="N62" s="15" t="e">
        <f t="shared" si="71"/>
        <v>#REF!</v>
      </c>
      <c r="O62" s="15" t="e">
        <f t="shared" si="71"/>
        <v>#REF!</v>
      </c>
      <c r="P62" s="15" t="e">
        <f t="shared" si="71"/>
        <v>#REF!</v>
      </c>
      <c r="Q62" s="15" t="e">
        <f t="shared" si="71"/>
        <v>#REF!</v>
      </c>
      <c r="R62" s="15" t="e">
        <f t="shared" si="71"/>
        <v>#REF!</v>
      </c>
      <c r="S62" s="15" t="e">
        <f t="shared" si="71"/>
        <v>#REF!</v>
      </c>
      <c r="T62" s="15" t="e">
        <f t="shared" si="71"/>
        <v>#REF!</v>
      </c>
      <c r="U62" s="15" t="e">
        <f t="shared" si="71"/>
        <v>#REF!</v>
      </c>
      <c r="V62" s="15" t="e">
        <f t="shared" si="71"/>
        <v>#REF!</v>
      </c>
      <c r="W62" s="15" t="e">
        <f t="shared" si="71"/>
        <v>#REF!</v>
      </c>
      <c r="X62" s="15" t="e">
        <f t="shared" si="71"/>
        <v>#REF!</v>
      </c>
      <c r="Y62" s="15" t="e">
        <f t="shared" si="71"/>
        <v>#REF!</v>
      </c>
      <c r="Z62" s="15" t="e">
        <f t="shared" si="71"/>
        <v>#REF!</v>
      </c>
      <c r="AA62" s="15" t="e">
        <f t="shared" si="71"/>
        <v>#REF!</v>
      </c>
      <c r="AB62" s="15" t="e">
        <f t="shared" si="71"/>
        <v>#REF!</v>
      </c>
      <c r="AC62" s="15" t="e">
        <f t="shared" si="71"/>
        <v>#REF!</v>
      </c>
      <c r="AD62" s="15" t="e">
        <f t="shared" si="71"/>
        <v>#REF!</v>
      </c>
      <c r="AE62" s="16" t="e">
        <f t="array" ref="AE62">INDEX(#REF!,MATCH(B62,#REF!,0))</f>
        <v>#REF!</v>
      </c>
      <c r="AF62" s="18">
        <f>VLOOKUP(C62,'Apr 19 data'!A:C,3,0)</f>
        <v>1.9E-2</v>
      </c>
      <c r="AG62" s="16"/>
      <c r="AH62" s="16"/>
    </row>
    <row r="63" spans="1:34" ht="15.6" x14ac:dyDescent="0.3">
      <c r="A63" s="14" t="s">
        <v>82</v>
      </c>
      <c r="B63" s="14" t="s">
        <v>206</v>
      </c>
      <c r="C63" s="14" t="s">
        <v>207</v>
      </c>
      <c r="D63" s="15">
        <v>4500000</v>
      </c>
      <c r="E63" s="16">
        <f t="shared" si="0"/>
        <v>128571.42857142857</v>
      </c>
      <c r="F63" s="17" t="e">
        <f t="shared" si="1"/>
        <v>#REF!</v>
      </c>
      <c r="G63" s="17"/>
      <c r="H63" s="15" t="e">
        <f t="shared" si="6"/>
        <v>#REF!</v>
      </c>
      <c r="I63" s="15" t="e">
        <f t="shared" ref="I63:AD63" si="72">H63*1.05</f>
        <v>#REF!</v>
      </c>
      <c r="J63" s="15" t="e">
        <f t="shared" si="72"/>
        <v>#REF!</v>
      </c>
      <c r="K63" s="15" t="e">
        <f t="shared" si="72"/>
        <v>#REF!</v>
      </c>
      <c r="L63" s="15" t="e">
        <f t="shared" si="72"/>
        <v>#REF!</v>
      </c>
      <c r="M63" s="15" t="e">
        <f t="shared" si="72"/>
        <v>#REF!</v>
      </c>
      <c r="N63" s="15" t="e">
        <f t="shared" si="72"/>
        <v>#REF!</v>
      </c>
      <c r="O63" s="15" t="e">
        <f t="shared" si="72"/>
        <v>#REF!</v>
      </c>
      <c r="P63" s="15" t="e">
        <f t="shared" si="72"/>
        <v>#REF!</v>
      </c>
      <c r="Q63" s="15" t="e">
        <f t="shared" si="72"/>
        <v>#REF!</v>
      </c>
      <c r="R63" s="15" t="e">
        <f t="shared" si="72"/>
        <v>#REF!</v>
      </c>
      <c r="S63" s="15" t="e">
        <f t="shared" si="72"/>
        <v>#REF!</v>
      </c>
      <c r="T63" s="15" t="e">
        <f t="shared" si="72"/>
        <v>#REF!</v>
      </c>
      <c r="U63" s="15" t="e">
        <f t="shared" si="72"/>
        <v>#REF!</v>
      </c>
      <c r="V63" s="15" t="e">
        <f t="shared" si="72"/>
        <v>#REF!</v>
      </c>
      <c r="W63" s="15" t="e">
        <f t="shared" si="72"/>
        <v>#REF!</v>
      </c>
      <c r="X63" s="15" t="e">
        <f t="shared" si="72"/>
        <v>#REF!</v>
      </c>
      <c r="Y63" s="15" t="e">
        <f t="shared" si="72"/>
        <v>#REF!</v>
      </c>
      <c r="Z63" s="15" t="e">
        <f t="shared" si="72"/>
        <v>#REF!</v>
      </c>
      <c r="AA63" s="15" t="e">
        <f t="shared" si="72"/>
        <v>#REF!</v>
      </c>
      <c r="AB63" s="15" t="e">
        <f t="shared" si="72"/>
        <v>#REF!</v>
      </c>
      <c r="AC63" s="15" t="e">
        <f t="shared" si="72"/>
        <v>#REF!</v>
      </c>
      <c r="AD63" s="15" t="e">
        <f t="shared" si="72"/>
        <v>#REF!</v>
      </c>
      <c r="AE63" s="16" t="e">
        <f t="array" ref="AE63">INDEX(#REF!,MATCH(B63,#REF!,0))</f>
        <v>#REF!</v>
      </c>
      <c r="AF63" s="18">
        <f>VLOOKUP(C63,'Apr 19 data'!A:C,3,0)</f>
        <v>2.9000000000000001E-2</v>
      </c>
      <c r="AG63" s="16"/>
      <c r="AH63" s="16"/>
    </row>
    <row r="64" spans="1:34" ht="15.6" x14ac:dyDescent="0.3">
      <c r="A64" s="14" t="s">
        <v>65</v>
      </c>
      <c r="B64" s="14" t="s">
        <v>208</v>
      </c>
      <c r="C64" s="14" t="s">
        <v>209</v>
      </c>
      <c r="D64" s="15">
        <v>2475000</v>
      </c>
      <c r="E64" s="16">
        <f t="shared" si="0"/>
        <v>70714.28571428571</v>
      </c>
      <c r="F64" s="17" t="e">
        <f t="shared" si="1"/>
        <v>#REF!</v>
      </c>
      <c r="G64" s="17"/>
      <c r="H64" s="15" t="e">
        <f t="shared" si="6"/>
        <v>#REF!</v>
      </c>
      <c r="I64" s="15" t="e">
        <f t="shared" ref="I64:AD64" si="73">H64*1.05</f>
        <v>#REF!</v>
      </c>
      <c r="J64" s="15" t="e">
        <f t="shared" si="73"/>
        <v>#REF!</v>
      </c>
      <c r="K64" s="15" t="e">
        <f t="shared" si="73"/>
        <v>#REF!</v>
      </c>
      <c r="L64" s="15" t="e">
        <f t="shared" si="73"/>
        <v>#REF!</v>
      </c>
      <c r="M64" s="15" t="e">
        <f t="shared" si="73"/>
        <v>#REF!</v>
      </c>
      <c r="N64" s="15" t="e">
        <f t="shared" si="73"/>
        <v>#REF!</v>
      </c>
      <c r="O64" s="15" t="e">
        <f t="shared" si="73"/>
        <v>#REF!</v>
      </c>
      <c r="P64" s="15" t="e">
        <f t="shared" si="73"/>
        <v>#REF!</v>
      </c>
      <c r="Q64" s="15" t="e">
        <f t="shared" si="73"/>
        <v>#REF!</v>
      </c>
      <c r="R64" s="15" t="e">
        <f t="shared" si="73"/>
        <v>#REF!</v>
      </c>
      <c r="S64" s="15" t="e">
        <f t="shared" si="73"/>
        <v>#REF!</v>
      </c>
      <c r="T64" s="15" t="e">
        <f t="shared" si="73"/>
        <v>#REF!</v>
      </c>
      <c r="U64" s="15" t="e">
        <f t="shared" si="73"/>
        <v>#REF!</v>
      </c>
      <c r="V64" s="15" t="e">
        <f t="shared" si="73"/>
        <v>#REF!</v>
      </c>
      <c r="W64" s="15" t="e">
        <f t="shared" si="73"/>
        <v>#REF!</v>
      </c>
      <c r="X64" s="15" t="e">
        <f t="shared" si="73"/>
        <v>#REF!</v>
      </c>
      <c r="Y64" s="15" t="e">
        <f t="shared" si="73"/>
        <v>#REF!</v>
      </c>
      <c r="Z64" s="15" t="e">
        <f t="shared" si="73"/>
        <v>#REF!</v>
      </c>
      <c r="AA64" s="15" t="e">
        <f t="shared" si="73"/>
        <v>#REF!</v>
      </c>
      <c r="AB64" s="15" t="e">
        <f t="shared" si="73"/>
        <v>#REF!</v>
      </c>
      <c r="AC64" s="15" t="e">
        <f t="shared" si="73"/>
        <v>#REF!</v>
      </c>
      <c r="AD64" s="15" t="e">
        <f t="shared" si="73"/>
        <v>#REF!</v>
      </c>
      <c r="AE64" s="16" t="e">
        <f t="array" ref="AE64">INDEX(#REF!,MATCH(B64,#REF!,0))</f>
        <v>#REF!</v>
      </c>
      <c r="AF64" s="18">
        <f>VLOOKUP(C64,'Apr 19 data'!A:C,3,0)</f>
        <v>5.0000000000000001E-3</v>
      </c>
      <c r="AG64" s="16"/>
      <c r="AH64" s="16"/>
    </row>
    <row r="65" spans="1:34" ht="15.6" x14ac:dyDescent="0.3">
      <c r="A65" s="14" t="s">
        <v>66</v>
      </c>
      <c r="B65" s="14" t="s">
        <v>210</v>
      </c>
      <c r="C65" s="14" t="s">
        <v>211</v>
      </c>
      <c r="D65" s="15">
        <v>370000</v>
      </c>
      <c r="E65" s="16">
        <f t="shared" si="0"/>
        <v>10571.428571428571</v>
      </c>
      <c r="F65" s="17" t="e">
        <f t="shared" si="1"/>
        <v>#REF!</v>
      </c>
      <c r="G65" s="17"/>
      <c r="H65" s="15" t="e">
        <f t="shared" si="6"/>
        <v>#REF!</v>
      </c>
      <c r="I65" s="15" t="e">
        <f t="shared" ref="I65:AD65" si="74">H65*1.05</f>
        <v>#REF!</v>
      </c>
      <c r="J65" s="15" t="e">
        <f t="shared" si="74"/>
        <v>#REF!</v>
      </c>
      <c r="K65" s="15" t="e">
        <f t="shared" si="74"/>
        <v>#REF!</v>
      </c>
      <c r="L65" s="15" t="e">
        <f t="shared" si="74"/>
        <v>#REF!</v>
      </c>
      <c r="M65" s="15" t="e">
        <f t="shared" si="74"/>
        <v>#REF!</v>
      </c>
      <c r="N65" s="15" t="e">
        <f t="shared" si="74"/>
        <v>#REF!</v>
      </c>
      <c r="O65" s="15" t="e">
        <f t="shared" si="74"/>
        <v>#REF!</v>
      </c>
      <c r="P65" s="15" t="e">
        <f t="shared" si="74"/>
        <v>#REF!</v>
      </c>
      <c r="Q65" s="15" t="e">
        <f t="shared" si="74"/>
        <v>#REF!</v>
      </c>
      <c r="R65" s="15" t="e">
        <f t="shared" si="74"/>
        <v>#REF!</v>
      </c>
      <c r="S65" s="15" t="e">
        <f t="shared" si="74"/>
        <v>#REF!</v>
      </c>
      <c r="T65" s="15" t="e">
        <f t="shared" si="74"/>
        <v>#REF!</v>
      </c>
      <c r="U65" s="15" t="e">
        <f t="shared" si="74"/>
        <v>#REF!</v>
      </c>
      <c r="V65" s="15" t="e">
        <f t="shared" si="74"/>
        <v>#REF!</v>
      </c>
      <c r="W65" s="15" t="e">
        <f t="shared" si="74"/>
        <v>#REF!</v>
      </c>
      <c r="X65" s="15" t="e">
        <f t="shared" si="74"/>
        <v>#REF!</v>
      </c>
      <c r="Y65" s="15" t="e">
        <f t="shared" si="74"/>
        <v>#REF!</v>
      </c>
      <c r="Z65" s="15" t="e">
        <f t="shared" si="74"/>
        <v>#REF!</v>
      </c>
      <c r="AA65" s="15" t="e">
        <f t="shared" si="74"/>
        <v>#REF!</v>
      </c>
      <c r="AB65" s="15" t="e">
        <f t="shared" si="74"/>
        <v>#REF!</v>
      </c>
      <c r="AC65" s="15" t="e">
        <f t="shared" si="74"/>
        <v>#REF!</v>
      </c>
      <c r="AD65" s="15" t="e">
        <f t="shared" si="74"/>
        <v>#REF!</v>
      </c>
      <c r="AE65" s="16" t="e">
        <f t="array" ref="AE65">INDEX(#REF!,MATCH(B65,#REF!,0))</f>
        <v>#REF!</v>
      </c>
      <c r="AF65" s="18">
        <f>VLOOKUP(C65,'Apr 19 data'!A:C,3,0)</f>
        <v>2.1999999999999999E-2</v>
      </c>
      <c r="AG65" s="16"/>
      <c r="AH65" s="16"/>
    </row>
    <row r="66" spans="1:34" ht="15.6" x14ac:dyDescent="0.3">
      <c r="A66" s="14" t="s">
        <v>69</v>
      </c>
      <c r="B66" s="14" t="s">
        <v>212</v>
      </c>
      <c r="C66" s="14" t="s">
        <v>213</v>
      </c>
      <c r="D66" s="15">
        <v>620000</v>
      </c>
      <c r="E66" s="16">
        <f t="shared" si="0"/>
        <v>17714.285714285714</v>
      </c>
      <c r="F66" s="17" t="e">
        <f t="shared" si="1"/>
        <v>#REF!</v>
      </c>
      <c r="G66" s="17"/>
      <c r="H66" s="15" t="e">
        <f t="shared" si="6"/>
        <v>#REF!</v>
      </c>
      <c r="I66" s="15" t="e">
        <f t="shared" ref="I66:AD66" si="75">H66*1.05</f>
        <v>#REF!</v>
      </c>
      <c r="J66" s="15" t="e">
        <f t="shared" si="75"/>
        <v>#REF!</v>
      </c>
      <c r="K66" s="15" t="e">
        <f t="shared" si="75"/>
        <v>#REF!</v>
      </c>
      <c r="L66" s="15" t="e">
        <f t="shared" si="75"/>
        <v>#REF!</v>
      </c>
      <c r="M66" s="15" t="e">
        <f t="shared" si="75"/>
        <v>#REF!</v>
      </c>
      <c r="N66" s="15" t="e">
        <f t="shared" si="75"/>
        <v>#REF!</v>
      </c>
      <c r="O66" s="15" t="e">
        <f t="shared" si="75"/>
        <v>#REF!</v>
      </c>
      <c r="P66" s="15" t="e">
        <f t="shared" si="75"/>
        <v>#REF!</v>
      </c>
      <c r="Q66" s="15" t="e">
        <f t="shared" si="75"/>
        <v>#REF!</v>
      </c>
      <c r="R66" s="15" t="e">
        <f t="shared" si="75"/>
        <v>#REF!</v>
      </c>
      <c r="S66" s="15" t="e">
        <f t="shared" si="75"/>
        <v>#REF!</v>
      </c>
      <c r="T66" s="15" t="e">
        <f t="shared" si="75"/>
        <v>#REF!</v>
      </c>
      <c r="U66" s="15" t="e">
        <f t="shared" si="75"/>
        <v>#REF!</v>
      </c>
      <c r="V66" s="15" t="e">
        <f t="shared" si="75"/>
        <v>#REF!</v>
      </c>
      <c r="W66" s="15" t="e">
        <f t="shared" si="75"/>
        <v>#REF!</v>
      </c>
      <c r="X66" s="15" t="e">
        <f t="shared" si="75"/>
        <v>#REF!</v>
      </c>
      <c r="Y66" s="15" t="e">
        <f t="shared" si="75"/>
        <v>#REF!</v>
      </c>
      <c r="Z66" s="15" t="e">
        <f t="shared" si="75"/>
        <v>#REF!</v>
      </c>
      <c r="AA66" s="15" t="e">
        <f t="shared" si="75"/>
        <v>#REF!</v>
      </c>
      <c r="AB66" s="15" t="e">
        <f t="shared" si="75"/>
        <v>#REF!</v>
      </c>
      <c r="AC66" s="15" t="e">
        <f t="shared" si="75"/>
        <v>#REF!</v>
      </c>
      <c r="AD66" s="15" t="e">
        <f t="shared" si="75"/>
        <v>#REF!</v>
      </c>
      <c r="AE66" s="16" t="e">
        <f t="array" ref="AE66">INDEX(#REF!,MATCH(B66,#REF!,0))</f>
        <v>#REF!</v>
      </c>
      <c r="AF66" s="18">
        <f>VLOOKUP(C66,'Apr 19 data'!A:C,3,0)</f>
        <v>0.04</v>
      </c>
      <c r="AG66" s="16"/>
      <c r="AH66" s="16"/>
    </row>
    <row r="67" spans="1:34" ht="15.6" x14ac:dyDescent="0.3">
      <c r="A67" s="14" t="s">
        <v>82</v>
      </c>
      <c r="B67" s="14" t="s">
        <v>214</v>
      </c>
      <c r="C67" s="14" t="s">
        <v>215</v>
      </c>
      <c r="D67" s="15">
        <v>1995000</v>
      </c>
      <c r="E67" s="16">
        <f t="shared" si="0"/>
        <v>57000</v>
      </c>
      <c r="F67" s="17" t="e">
        <f t="shared" si="1"/>
        <v>#REF!</v>
      </c>
      <c r="G67" s="17"/>
      <c r="H67" s="15" t="e">
        <f t="shared" si="6"/>
        <v>#REF!</v>
      </c>
      <c r="I67" s="15" t="e">
        <f t="shared" ref="I67:AD67" si="76">H67*1.05</f>
        <v>#REF!</v>
      </c>
      <c r="J67" s="15" t="e">
        <f t="shared" si="76"/>
        <v>#REF!</v>
      </c>
      <c r="K67" s="15" t="e">
        <f t="shared" si="76"/>
        <v>#REF!</v>
      </c>
      <c r="L67" s="15" t="e">
        <f t="shared" si="76"/>
        <v>#REF!</v>
      </c>
      <c r="M67" s="15" t="e">
        <f t="shared" si="76"/>
        <v>#REF!</v>
      </c>
      <c r="N67" s="15" t="e">
        <f t="shared" si="76"/>
        <v>#REF!</v>
      </c>
      <c r="O67" s="15" t="e">
        <f t="shared" si="76"/>
        <v>#REF!</v>
      </c>
      <c r="P67" s="15" t="e">
        <f t="shared" si="76"/>
        <v>#REF!</v>
      </c>
      <c r="Q67" s="15" t="e">
        <f t="shared" si="76"/>
        <v>#REF!</v>
      </c>
      <c r="R67" s="15" t="e">
        <f t="shared" si="76"/>
        <v>#REF!</v>
      </c>
      <c r="S67" s="15" t="e">
        <f t="shared" si="76"/>
        <v>#REF!</v>
      </c>
      <c r="T67" s="15" t="e">
        <f t="shared" si="76"/>
        <v>#REF!</v>
      </c>
      <c r="U67" s="15" t="e">
        <f t="shared" si="76"/>
        <v>#REF!</v>
      </c>
      <c r="V67" s="15" t="e">
        <f t="shared" si="76"/>
        <v>#REF!</v>
      </c>
      <c r="W67" s="15" t="e">
        <f t="shared" si="76"/>
        <v>#REF!</v>
      </c>
      <c r="X67" s="15" t="e">
        <f t="shared" si="76"/>
        <v>#REF!</v>
      </c>
      <c r="Y67" s="15" t="e">
        <f t="shared" si="76"/>
        <v>#REF!</v>
      </c>
      <c r="Z67" s="15" t="e">
        <f t="shared" si="76"/>
        <v>#REF!</v>
      </c>
      <c r="AA67" s="15" t="e">
        <f t="shared" si="76"/>
        <v>#REF!</v>
      </c>
      <c r="AB67" s="15" t="e">
        <f t="shared" si="76"/>
        <v>#REF!</v>
      </c>
      <c r="AC67" s="15" t="e">
        <f t="shared" si="76"/>
        <v>#REF!</v>
      </c>
      <c r="AD67" s="15" t="e">
        <f t="shared" si="76"/>
        <v>#REF!</v>
      </c>
      <c r="AE67" s="16" t="e">
        <f t="array" ref="AE67">INDEX(#REF!,MATCH(B67,#REF!,0))</f>
        <v>#REF!</v>
      </c>
      <c r="AF67" s="18">
        <f>VLOOKUP(C67,'Apr 19 data'!A:C,3,0)</f>
        <v>2.8000000000000001E-2</v>
      </c>
      <c r="AG67" s="16"/>
      <c r="AH67" s="16"/>
    </row>
    <row r="68" spans="1:34" ht="15.6" x14ac:dyDescent="0.3">
      <c r="A68" s="14" t="s">
        <v>82</v>
      </c>
      <c r="B68" s="14" t="s">
        <v>216</v>
      </c>
      <c r="C68" s="14" t="s">
        <v>217</v>
      </c>
      <c r="D68" s="15">
        <v>3750000</v>
      </c>
      <c r="E68" s="16">
        <f t="shared" si="0"/>
        <v>107142.85714285714</v>
      </c>
      <c r="F68" s="17" t="e">
        <f t="shared" si="1"/>
        <v>#REF!</v>
      </c>
      <c r="G68" s="17"/>
      <c r="H68" s="15" t="e">
        <f t="shared" si="6"/>
        <v>#REF!</v>
      </c>
      <c r="I68" s="15" t="e">
        <f t="shared" ref="I68:AD68" si="77">H68*1.05</f>
        <v>#REF!</v>
      </c>
      <c r="J68" s="15" t="e">
        <f t="shared" si="77"/>
        <v>#REF!</v>
      </c>
      <c r="K68" s="15" t="e">
        <f t="shared" si="77"/>
        <v>#REF!</v>
      </c>
      <c r="L68" s="15" t="e">
        <f t="shared" si="77"/>
        <v>#REF!</v>
      </c>
      <c r="M68" s="15" t="e">
        <f t="shared" si="77"/>
        <v>#REF!</v>
      </c>
      <c r="N68" s="15" t="e">
        <f t="shared" si="77"/>
        <v>#REF!</v>
      </c>
      <c r="O68" s="15" t="e">
        <f t="shared" si="77"/>
        <v>#REF!</v>
      </c>
      <c r="P68" s="15" t="e">
        <f t="shared" si="77"/>
        <v>#REF!</v>
      </c>
      <c r="Q68" s="15" t="e">
        <f t="shared" si="77"/>
        <v>#REF!</v>
      </c>
      <c r="R68" s="15" t="e">
        <f t="shared" si="77"/>
        <v>#REF!</v>
      </c>
      <c r="S68" s="15" t="e">
        <f t="shared" si="77"/>
        <v>#REF!</v>
      </c>
      <c r="T68" s="15" t="e">
        <f t="shared" si="77"/>
        <v>#REF!</v>
      </c>
      <c r="U68" s="15" t="e">
        <f t="shared" si="77"/>
        <v>#REF!</v>
      </c>
      <c r="V68" s="15" t="e">
        <f t="shared" si="77"/>
        <v>#REF!</v>
      </c>
      <c r="W68" s="15" t="e">
        <f t="shared" si="77"/>
        <v>#REF!</v>
      </c>
      <c r="X68" s="15" t="e">
        <f t="shared" si="77"/>
        <v>#REF!</v>
      </c>
      <c r="Y68" s="15" t="e">
        <f t="shared" si="77"/>
        <v>#REF!</v>
      </c>
      <c r="Z68" s="15" t="e">
        <f t="shared" si="77"/>
        <v>#REF!</v>
      </c>
      <c r="AA68" s="15" t="e">
        <f t="shared" si="77"/>
        <v>#REF!</v>
      </c>
      <c r="AB68" s="15" t="e">
        <f t="shared" si="77"/>
        <v>#REF!</v>
      </c>
      <c r="AC68" s="15" t="e">
        <f t="shared" si="77"/>
        <v>#REF!</v>
      </c>
      <c r="AD68" s="15" t="e">
        <f t="shared" si="77"/>
        <v>#REF!</v>
      </c>
      <c r="AE68" s="16" t="e">
        <f t="array" ref="AE68">INDEX(#REF!,MATCH(B68,#REF!,0))</f>
        <v>#REF!</v>
      </c>
      <c r="AF68" s="18">
        <f>VLOOKUP(C68,'Apr 19 data'!A:C,3,0)</f>
        <v>8.1000000000000003E-2</v>
      </c>
      <c r="AG68" s="16"/>
      <c r="AH68" s="16"/>
    </row>
    <row r="69" spans="1:34" ht="15.6" x14ac:dyDescent="0.3">
      <c r="A69" s="14" t="s">
        <v>85</v>
      </c>
      <c r="B69" s="14" t="s">
        <v>218</v>
      </c>
      <c r="C69" s="14" t="s">
        <v>219</v>
      </c>
      <c r="D69" s="15">
        <v>1810000</v>
      </c>
      <c r="E69" s="16">
        <f t="shared" si="0"/>
        <v>51714.285714285717</v>
      </c>
      <c r="F69" s="17" t="e">
        <f t="shared" si="1"/>
        <v>#REF!</v>
      </c>
      <c r="G69" s="17"/>
      <c r="H69" s="15" t="e">
        <f t="shared" si="6"/>
        <v>#REF!</v>
      </c>
      <c r="I69" s="15" t="e">
        <f t="shared" ref="I69:AD69" si="78">H69*1.05</f>
        <v>#REF!</v>
      </c>
      <c r="J69" s="15" t="e">
        <f t="shared" si="78"/>
        <v>#REF!</v>
      </c>
      <c r="K69" s="15" t="e">
        <f t="shared" si="78"/>
        <v>#REF!</v>
      </c>
      <c r="L69" s="15" t="e">
        <f t="shared" si="78"/>
        <v>#REF!</v>
      </c>
      <c r="M69" s="15" t="e">
        <f t="shared" si="78"/>
        <v>#REF!</v>
      </c>
      <c r="N69" s="15" t="e">
        <f t="shared" si="78"/>
        <v>#REF!</v>
      </c>
      <c r="O69" s="15" t="e">
        <f t="shared" si="78"/>
        <v>#REF!</v>
      </c>
      <c r="P69" s="15" t="e">
        <f t="shared" si="78"/>
        <v>#REF!</v>
      </c>
      <c r="Q69" s="15" t="e">
        <f t="shared" si="78"/>
        <v>#REF!</v>
      </c>
      <c r="R69" s="15" t="e">
        <f t="shared" si="78"/>
        <v>#REF!</v>
      </c>
      <c r="S69" s="15" t="e">
        <f t="shared" si="78"/>
        <v>#REF!</v>
      </c>
      <c r="T69" s="15" t="e">
        <f t="shared" si="78"/>
        <v>#REF!</v>
      </c>
      <c r="U69" s="15" t="e">
        <f t="shared" si="78"/>
        <v>#REF!</v>
      </c>
      <c r="V69" s="15" t="e">
        <f t="shared" si="78"/>
        <v>#REF!</v>
      </c>
      <c r="W69" s="15" t="e">
        <f t="shared" si="78"/>
        <v>#REF!</v>
      </c>
      <c r="X69" s="15" t="e">
        <f t="shared" si="78"/>
        <v>#REF!</v>
      </c>
      <c r="Y69" s="15" t="e">
        <f t="shared" si="78"/>
        <v>#REF!</v>
      </c>
      <c r="Z69" s="15" t="e">
        <f t="shared" si="78"/>
        <v>#REF!</v>
      </c>
      <c r="AA69" s="15" t="e">
        <f t="shared" si="78"/>
        <v>#REF!</v>
      </c>
      <c r="AB69" s="15" t="e">
        <f t="shared" si="78"/>
        <v>#REF!</v>
      </c>
      <c r="AC69" s="15" t="e">
        <f t="shared" si="78"/>
        <v>#REF!</v>
      </c>
      <c r="AD69" s="15" t="e">
        <f t="shared" si="78"/>
        <v>#REF!</v>
      </c>
      <c r="AE69" s="16" t="e">
        <f t="array" ref="AE69">INDEX(#REF!,MATCH(B69,#REF!,0))</f>
        <v>#REF!</v>
      </c>
      <c r="AF69" s="18">
        <f>VLOOKUP(C69,'Apr 19 data'!A:C,3,0)</f>
        <v>3.4000000000000002E-2</v>
      </c>
      <c r="AG69" s="16"/>
      <c r="AH69" s="16"/>
    </row>
    <row r="70" spans="1:34" ht="15.6" x14ac:dyDescent="0.3">
      <c r="A70" s="14" t="s">
        <v>88</v>
      </c>
      <c r="B70" s="14" t="s">
        <v>220</v>
      </c>
      <c r="C70" s="14" t="s">
        <v>221</v>
      </c>
      <c r="D70" s="15">
        <v>2050000</v>
      </c>
      <c r="E70" s="16">
        <f t="shared" si="0"/>
        <v>58571.428571428572</v>
      </c>
      <c r="F70" s="17" t="e">
        <f t="shared" si="1"/>
        <v>#REF!</v>
      </c>
      <c r="G70" s="17"/>
      <c r="H70" s="15" t="e">
        <f t="shared" si="6"/>
        <v>#REF!</v>
      </c>
      <c r="I70" s="15" t="e">
        <f t="shared" ref="I70:AD70" si="79">H70*1.05</f>
        <v>#REF!</v>
      </c>
      <c r="J70" s="15" t="e">
        <f t="shared" si="79"/>
        <v>#REF!</v>
      </c>
      <c r="K70" s="15" t="e">
        <f t="shared" si="79"/>
        <v>#REF!</v>
      </c>
      <c r="L70" s="15" t="e">
        <f t="shared" si="79"/>
        <v>#REF!</v>
      </c>
      <c r="M70" s="15" t="e">
        <f t="shared" si="79"/>
        <v>#REF!</v>
      </c>
      <c r="N70" s="15" t="e">
        <f t="shared" si="79"/>
        <v>#REF!</v>
      </c>
      <c r="O70" s="15" t="e">
        <f t="shared" si="79"/>
        <v>#REF!</v>
      </c>
      <c r="P70" s="15" t="e">
        <f t="shared" si="79"/>
        <v>#REF!</v>
      </c>
      <c r="Q70" s="15" t="e">
        <f t="shared" si="79"/>
        <v>#REF!</v>
      </c>
      <c r="R70" s="15" t="e">
        <f t="shared" si="79"/>
        <v>#REF!</v>
      </c>
      <c r="S70" s="15" t="e">
        <f t="shared" si="79"/>
        <v>#REF!</v>
      </c>
      <c r="T70" s="15" t="e">
        <f t="shared" si="79"/>
        <v>#REF!</v>
      </c>
      <c r="U70" s="15" t="e">
        <f t="shared" si="79"/>
        <v>#REF!</v>
      </c>
      <c r="V70" s="15" t="e">
        <f t="shared" si="79"/>
        <v>#REF!</v>
      </c>
      <c r="W70" s="15" t="e">
        <f t="shared" si="79"/>
        <v>#REF!</v>
      </c>
      <c r="X70" s="15" t="e">
        <f t="shared" si="79"/>
        <v>#REF!</v>
      </c>
      <c r="Y70" s="15" t="e">
        <f t="shared" si="79"/>
        <v>#REF!</v>
      </c>
      <c r="Z70" s="15" t="e">
        <f t="shared" si="79"/>
        <v>#REF!</v>
      </c>
      <c r="AA70" s="15" t="e">
        <f t="shared" si="79"/>
        <v>#REF!</v>
      </c>
      <c r="AB70" s="15" t="e">
        <f t="shared" si="79"/>
        <v>#REF!</v>
      </c>
      <c r="AC70" s="15" t="e">
        <f t="shared" si="79"/>
        <v>#REF!</v>
      </c>
      <c r="AD70" s="15" t="e">
        <f t="shared" si="79"/>
        <v>#REF!</v>
      </c>
      <c r="AE70" s="16" t="e">
        <f t="array" ref="AE70">INDEX(#REF!,MATCH(B70,#REF!,0))</f>
        <v>#REF!</v>
      </c>
      <c r="AF70" s="18">
        <f>VLOOKUP(C70,'Apr 19 data'!A:C,3,0)</f>
        <v>3.6999999999999998E-2</v>
      </c>
      <c r="AG70" s="16"/>
      <c r="AH70" s="16"/>
    </row>
    <row r="71" spans="1:34" ht="15.6" x14ac:dyDescent="0.3">
      <c r="A71" s="14" t="s">
        <v>62</v>
      </c>
      <c r="B71" s="14" t="s">
        <v>222</v>
      </c>
      <c r="C71" s="14" t="s">
        <v>223</v>
      </c>
      <c r="D71" s="15">
        <v>4840000</v>
      </c>
      <c r="E71" s="16">
        <f t="shared" si="0"/>
        <v>138285.71428571429</v>
      </c>
      <c r="F71" s="17" t="e">
        <f t="shared" si="1"/>
        <v>#REF!</v>
      </c>
      <c r="G71" s="17"/>
      <c r="H71" s="15" t="e">
        <f t="shared" si="6"/>
        <v>#REF!</v>
      </c>
      <c r="I71" s="15" t="e">
        <f t="shared" ref="I71:AD71" si="80">H71*1.05</f>
        <v>#REF!</v>
      </c>
      <c r="J71" s="15" t="e">
        <f t="shared" si="80"/>
        <v>#REF!</v>
      </c>
      <c r="K71" s="15" t="e">
        <f t="shared" si="80"/>
        <v>#REF!</v>
      </c>
      <c r="L71" s="15" t="e">
        <f t="shared" si="80"/>
        <v>#REF!</v>
      </c>
      <c r="M71" s="15" t="e">
        <f t="shared" si="80"/>
        <v>#REF!</v>
      </c>
      <c r="N71" s="15" t="e">
        <f t="shared" si="80"/>
        <v>#REF!</v>
      </c>
      <c r="O71" s="15" t="e">
        <f t="shared" si="80"/>
        <v>#REF!</v>
      </c>
      <c r="P71" s="15" t="e">
        <f t="shared" si="80"/>
        <v>#REF!</v>
      </c>
      <c r="Q71" s="15" t="e">
        <f t="shared" si="80"/>
        <v>#REF!</v>
      </c>
      <c r="R71" s="15" t="e">
        <f t="shared" si="80"/>
        <v>#REF!</v>
      </c>
      <c r="S71" s="15" t="e">
        <f t="shared" si="80"/>
        <v>#REF!</v>
      </c>
      <c r="T71" s="15" t="e">
        <f t="shared" si="80"/>
        <v>#REF!</v>
      </c>
      <c r="U71" s="15" t="e">
        <f t="shared" si="80"/>
        <v>#REF!</v>
      </c>
      <c r="V71" s="15" t="e">
        <f t="shared" si="80"/>
        <v>#REF!</v>
      </c>
      <c r="W71" s="15" t="e">
        <f t="shared" si="80"/>
        <v>#REF!</v>
      </c>
      <c r="X71" s="15" t="e">
        <f t="shared" si="80"/>
        <v>#REF!</v>
      </c>
      <c r="Y71" s="15" t="e">
        <f t="shared" si="80"/>
        <v>#REF!</v>
      </c>
      <c r="Z71" s="15" t="e">
        <f t="shared" si="80"/>
        <v>#REF!</v>
      </c>
      <c r="AA71" s="15" t="e">
        <f t="shared" si="80"/>
        <v>#REF!</v>
      </c>
      <c r="AB71" s="15" t="e">
        <f t="shared" si="80"/>
        <v>#REF!</v>
      </c>
      <c r="AC71" s="15" t="e">
        <f t="shared" si="80"/>
        <v>#REF!</v>
      </c>
      <c r="AD71" s="15" t="e">
        <f t="shared" si="80"/>
        <v>#REF!</v>
      </c>
      <c r="AE71" s="16" t="e">
        <f t="array" ref="AE71">INDEX(#REF!,MATCH(B71,#REF!,0))</f>
        <v>#REF!</v>
      </c>
      <c r="AF71" s="18">
        <f>VLOOKUP(C71,'Apr 19 data'!A:C,3,0)</f>
        <v>0</v>
      </c>
      <c r="AG71" s="16"/>
      <c r="AH71" s="16"/>
    </row>
    <row r="72" spans="1:34" ht="15.6" x14ac:dyDescent="0.3">
      <c r="A72" s="14" t="s">
        <v>72</v>
      </c>
      <c r="B72" s="14" t="s">
        <v>224</v>
      </c>
      <c r="C72" s="14" t="s">
        <v>225</v>
      </c>
      <c r="D72" s="15">
        <v>12315000</v>
      </c>
      <c r="E72" s="16">
        <f t="shared" si="0"/>
        <v>105256.41025641025</v>
      </c>
      <c r="F72" s="17" t="e">
        <f t="shared" si="1"/>
        <v>#REF!</v>
      </c>
      <c r="G72" s="17"/>
      <c r="H72" s="15" t="e">
        <f t="shared" si="6"/>
        <v>#REF!</v>
      </c>
      <c r="I72" s="15" t="e">
        <f t="shared" ref="I72:AD72" si="81">H72*1.05</f>
        <v>#REF!</v>
      </c>
      <c r="J72" s="15" t="e">
        <f t="shared" si="81"/>
        <v>#REF!</v>
      </c>
      <c r="K72" s="15" t="e">
        <f t="shared" si="81"/>
        <v>#REF!</v>
      </c>
      <c r="L72" s="15" t="e">
        <f t="shared" si="81"/>
        <v>#REF!</v>
      </c>
      <c r="M72" s="15" t="e">
        <f t="shared" si="81"/>
        <v>#REF!</v>
      </c>
      <c r="N72" s="15" t="e">
        <f t="shared" si="81"/>
        <v>#REF!</v>
      </c>
      <c r="O72" s="15" t="e">
        <f t="shared" si="81"/>
        <v>#REF!</v>
      </c>
      <c r="P72" s="15" t="e">
        <f t="shared" si="81"/>
        <v>#REF!</v>
      </c>
      <c r="Q72" s="15" t="e">
        <f t="shared" si="81"/>
        <v>#REF!</v>
      </c>
      <c r="R72" s="15" t="e">
        <f t="shared" si="81"/>
        <v>#REF!</v>
      </c>
      <c r="S72" s="15" t="e">
        <f t="shared" si="81"/>
        <v>#REF!</v>
      </c>
      <c r="T72" s="15" t="e">
        <f t="shared" si="81"/>
        <v>#REF!</v>
      </c>
      <c r="U72" s="15" t="e">
        <f t="shared" si="81"/>
        <v>#REF!</v>
      </c>
      <c r="V72" s="15" t="e">
        <f t="shared" si="81"/>
        <v>#REF!</v>
      </c>
      <c r="W72" s="15" t="e">
        <f t="shared" si="81"/>
        <v>#REF!</v>
      </c>
      <c r="X72" s="15" t="e">
        <f t="shared" si="81"/>
        <v>#REF!</v>
      </c>
      <c r="Y72" s="15" t="e">
        <f t="shared" si="81"/>
        <v>#REF!</v>
      </c>
      <c r="Z72" s="15" t="e">
        <f t="shared" si="81"/>
        <v>#REF!</v>
      </c>
      <c r="AA72" s="15" t="e">
        <f t="shared" si="81"/>
        <v>#REF!</v>
      </c>
      <c r="AB72" s="15" t="e">
        <f t="shared" si="81"/>
        <v>#REF!</v>
      </c>
      <c r="AC72" s="15" t="e">
        <f t="shared" si="81"/>
        <v>#REF!</v>
      </c>
      <c r="AD72" s="15" t="e">
        <f t="shared" si="81"/>
        <v>#REF!</v>
      </c>
      <c r="AE72" s="16" t="e">
        <f t="array" ref="AE72">INDEX(#REF!,MATCH(B72,#REF!,0))</f>
        <v>#REF!</v>
      </c>
      <c r="AF72" s="18">
        <f>VLOOKUP(C72,'Apr 19 data'!A:C,3,0)</f>
        <v>5.0000000000000001E-3</v>
      </c>
      <c r="AG72" s="16"/>
      <c r="AH72" s="16"/>
    </row>
    <row r="73" spans="1:34" ht="15.6" x14ac:dyDescent="0.3">
      <c r="A73" s="14" t="s">
        <v>65</v>
      </c>
      <c r="B73" s="14" t="s">
        <v>226</v>
      </c>
      <c r="C73" s="14" t="s">
        <v>227</v>
      </c>
      <c r="D73" s="15">
        <v>7000000</v>
      </c>
      <c r="E73" s="16">
        <f t="shared" si="0"/>
        <v>200000</v>
      </c>
      <c r="F73" s="17" t="e">
        <f t="shared" si="1"/>
        <v>#REF!</v>
      </c>
      <c r="G73" s="17"/>
      <c r="H73" s="15" t="e">
        <f t="shared" si="6"/>
        <v>#REF!</v>
      </c>
      <c r="I73" s="15" t="e">
        <f t="shared" ref="I73:AD73" si="82">H73*1.05</f>
        <v>#REF!</v>
      </c>
      <c r="J73" s="15" t="e">
        <f t="shared" si="82"/>
        <v>#REF!</v>
      </c>
      <c r="K73" s="15" t="e">
        <f t="shared" si="82"/>
        <v>#REF!</v>
      </c>
      <c r="L73" s="15" t="e">
        <f t="shared" si="82"/>
        <v>#REF!</v>
      </c>
      <c r="M73" s="15" t="e">
        <f t="shared" si="82"/>
        <v>#REF!</v>
      </c>
      <c r="N73" s="15" t="e">
        <f t="shared" si="82"/>
        <v>#REF!</v>
      </c>
      <c r="O73" s="15" t="e">
        <f t="shared" si="82"/>
        <v>#REF!</v>
      </c>
      <c r="P73" s="15" t="e">
        <f t="shared" si="82"/>
        <v>#REF!</v>
      </c>
      <c r="Q73" s="15" t="e">
        <f t="shared" si="82"/>
        <v>#REF!</v>
      </c>
      <c r="R73" s="15" t="e">
        <f t="shared" si="82"/>
        <v>#REF!</v>
      </c>
      <c r="S73" s="15" t="e">
        <f t="shared" si="82"/>
        <v>#REF!</v>
      </c>
      <c r="T73" s="15" t="e">
        <f t="shared" si="82"/>
        <v>#REF!</v>
      </c>
      <c r="U73" s="15" t="e">
        <f t="shared" si="82"/>
        <v>#REF!</v>
      </c>
      <c r="V73" s="15" t="e">
        <f t="shared" si="82"/>
        <v>#REF!</v>
      </c>
      <c r="W73" s="15" t="e">
        <f t="shared" si="82"/>
        <v>#REF!</v>
      </c>
      <c r="X73" s="15" t="e">
        <f t="shared" si="82"/>
        <v>#REF!</v>
      </c>
      <c r="Y73" s="15" t="e">
        <f t="shared" si="82"/>
        <v>#REF!</v>
      </c>
      <c r="Z73" s="15" t="e">
        <f t="shared" si="82"/>
        <v>#REF!</v>
      </c>
      <c r="AA73" s="15" t="e">
        <f t="shared" si="82"/>
        <v>#REF!</v>
      </c>
      <c r="AB73" s="15" t="e">
        <f t="shared" si="82"/>
        <v>#REF!</v>
      </c>
      <c r="AC73" s="15" t="e">
        <f t="shared" si="82"/>
        <v>#REF!</v>
      </c>
      <c r="AD73" s="15" t="e">
        <f t="shared" si="82"/>
        <v>#REF!</v>
      </c>
      <c r="AE73" s="16" t="e">
        <f t="array" ref="AE73">INDEX(#REF!,MATCH(B73,#REF!,0))</f>
        <v>#REF!</v>
      </c>
      <c r="AF73" s="18">
        <f>VLOOKUP(C73,'Apr 19 data'!A:C,3,0)</f>
        <v>5.0000000000000001E-3</v>
      </c>
      <c r="AG73" s="16"/>
      <c r="AH73" s="16"/>
    </row>
    <row r="74" spans="1:34" ht="15.6" x14ac:dyDescent="0.3">
      <c r="A74" s="14" t="s">
        <v>75</v>
      </c>
      <c r="B74" s="14" t="s">
        <v>228</v>
      </c>
      <c r="C74" s="14" t="s">
        <v>229</v>
      </c>
      <c r="D74" s="15">
        <v>640000</v>
      </c>
      <c r="E74" s="16">
        <f t="shared" si="0"/>
        <v>18285.714285714286</v>
      </c>
      <c r="F74" s="17" t="e">
        <f t="shared" si="1"/>
        <v>#REF!</v>
      </c>
      <c r="G74" s="17"/>
      <c r="H74" s="15" t="e">
        <f t="shared" si="6"/>
        <v>#REF!</v>
      </c>
      <c r="I74" s="15" t="e">
        <f t="shared" ref="I74:AD74" si="83">H74*1.05</f>
        <v>#REF!</v>
      </c>
      <c r="J74" s="15" t="e">
        <f t="shared" si="83"/>
        <v>#REF!</v>
      </c>
      <c r="K74" s="15" t="e">
        <f t="shared" si="83"/>
        <v>#REF!</v>
      </c>
      <c r="L74" s="15" t="e">
        <f t="shared" si="83"/>
        <v>#REF!</v>
      </c>
      <c r="M74" s="15" t="e">
        <f t="shared" si="83"/>
        <v>#REF!</v>
      </c>
      <c r="N74" s="15" t="e">
        <f t="shared" si="83"/>
        <v>#REF!</v>
      </c>
      <c r="O74" s="15" t="e">
        <f t="shared" si="83"/>
        <v>#REF!</v>
      </c>
      <c r="P74" s="15" t="e">
        <f t="shared" si="83"/>
        <v>#REF!</v>
      </c>
      <c r="Q74" s="15" t="e">
        <f t="shared" si="83"/>
        <v>#REF!</v>
      </c>
      <c r="R74" s="15" t="e">
        <f t="shared" si="83"/>
        <v>#REF!</v>
      </c>
      <c r="S74" s="15" t="e">
        <f t="shared" si="83"/>
        <v>#REF!</v>
      </c>
      <c r="T74" s="15" t="e">
        <f t="shared" si="83"/>
        <v>#REF!</v>
      </c>
      <c r="U74" s="15" t="e">
        <f t="shared" si="83"/>
        <v>#REF!</v>
      </c>
      <c r="V74" s="15" t="e">
        <f t="shared" si="83"/>
        <v>#REF!</v>
      </c>
      <c r="W74" s="15" t="e">
        <f t="shared" si="83"/>
        <v>#REF!</v>
      </c>
      <c r="X74" s="15" t="e">
        <f t="shared" si="83"/>
        <v>#REF!</v>
      </c>
      <c r="Y74" s="15" t="e">
        <f t="shared" si="83"/>
        <v>#REF!</v>
      </c>
      <c r="Z74" s="15" t="e">
        <f t="shared" si="83"/>
        <v>#REF!</v>
      </c>
      <c r="AA74" s="15" t="e">
        <f t="shared" si="83"/>
        <v>#REF!</v>
      </c>
      <c r="AB74" s="15" t="e">
        <f t="shared" si="83"/>
        <v>#REF!</v>
      </c>
      <c r="AC74" s="15" t="e">
        <f t="shared" si="83"/>
        <v>#REF!</v>
      </c>
      <c r="AD74" s="15" t="e">
        <f t="shared" si="83"/>
        <v>#REF!</v>
      </c>
      <c r="AE74" s="16" t="e">
        <f t="array" ref="AE74">INDEX(#REF!,MATCH(B74,#REF!,0))</f>
        <v>#REF!</v>
      </c>
      <c r="AF74" s="18">
        <f>VLOOKUP(C74,'Apr 19 data'!A:C,3,0)</f>
        <v>-1.9E-2</v>
      </c>
      <c r="AG74" s="16"/>
      <c r="AH74" s="16"/>
    </row>
    <row r="75" spans="1:34" ht="15.6" x14ac:dyDescent="0.3">
      <c r="A75" s="14" t="s">
        <v>62</v>
      </c>
      <c r="B75" s="14" t="s">
        <v>230</v>
      </c>
      <c r="C75" s="14" t="s">
        <v>231</v>
      </c>
      <c r="D75" s="15">
        <v>4100000</v>
      </c>
      <c r="E75" s="16">
        <f t="shared" si="0"/>
        <v>117142.85714285714</v>
      </c>
      <c r="F75" s="17" t="e">
        <f t="shared" si="1"/>
        <v>#REF!</v>
      </c>
      <c r="G75" s="17"/>
      <c r="H75" s="15" t="e">
        <f t="shared" si="6"/>
        <v>#REF!</v>
      </c>
      <c r="I75" s="15" t="e">
        <f t="shared" ref="I75:AD75" si="84">H75*1.05</f>
        <v>#REF!</v>
      </c>
      <c r="J75" s="15" t="e">
        <f t="shared" si="84"/>
        <v>#REF!</v>
      </c>
      <c r="K75" s="15" t="e">
        <f t="shared" si="84"/>
        <v>#REF!</v>
      </c>
      <c r="L75" s="15" t="e">
        <f t="shared" si="84"/>
        <v>#REF!</v>
      </c>
      <c r="M75" s="15" t="e">
        <f t="shared" si="84"/>
        <v>#REF!</v>
      </c>
      <c r="N75" s="15" t="e">
        <f t="shared" si="84"/>
        <v>#REF!</v>
      </c>
      <c r="O75" s="15" t="e">
        <f t="shared" si="84"/>
        <v>#REF!</v>
      </c>
      <c r="P75" s="15" t="e">
        <f t="shared" si="84"/>
        <v>#REF!</v>
      </c>
      <c r="Q75" s="15" t="e">
        <f t="shared" si="84"/>
        <v>#REF!</v>
      </c>
      <c r="R75" s="15" t="e">
        <f t="shared" si="84"/>
        <v>#REF!</v>
      </c>
      <c r="S75" s="15" t="e">
        <f t="shared" si="84"/>
        <v>#REF!</v>
      </c>
      <c r="T75" s="15" t="e">
        <f t="shared" si="84"/>
        <v>#REF!</v>
      </c>
      <c r="U75" s="15" t="e">
        <f t="shared" si="84"/>
        <v>#REF!</v>
      </c>
      <c r="V75" s="15" t="e">
        <f t="shared" si="84"/>
        <v>#REF!</v>
      </c>
      <c r="W75" s="15" t="e">
        <f t="shared" si="84"/>
        <v>#REF!</v>
      </c>
      <c r="X75" s="15" t="e">
        <f t="shared" si="84"/>
        <v>#REF!</v>
      </c>
      <c r="Y75" s="15" t="e">
        <f t="shared" si="84"/>
        <v>#REF!</v>
      </c>
      <c r="Z75" s="15" t="e">
        <f t="shared" si="84"/>
        <v>#REF!</v>
      </c>
      <c r="AA75" s="15" t="e">
        <f t="shared" si="84"/>
        <v>#REF!</v>
      </c>
      <c r="AB75" s="15" t="e">
        <f t="shared" si="84"/>
        <v>#REF!</v>
      </c>
      <c r="AC75" s="15" t="e">
        <f t="shared" si="84"/>
        <v>#REF!</v>
      </c>
      <c r="AD75" s="15" t="e">
        <f t="shared" si="84"/>
        <v>#REF!</v>
      </c>
      <c r="AE75" s="16" t="e">
        <f t="array" ref="AE75">INDEX(#REF!,MATCH(B75,#REF!,0))</f>
        <v>#REF!</v>
      </c>
      <c r="AF75" s="18">
        <f>VLOOKUP(C75,'Apr 19 data'!A:C,3,0)</f>
        <v>0</v>
      </c>
      <c r="AG75" s="16"/>
      <c r="AH75" s="16"/>
    </row>
    <row r="76" spans="1:34" ht="15.6" x14ac:dyDescent="0.3">
      <c r="A76" s="14" t="s">
        <v>69</v>
      </c>
      <c r="B76" s="14" t="s">
        <v>232</v>
      </c>
      <c r="C76" s="14" t="s">
        <v>233</v>
      </c>
      <c r="D76" s="15">
        <v>1880000</v>
      </c>
      <c r="E76" s="16">
        <f t="shared" si="0"/>
        <v>53714.285714285717</v>
      </c>
      <c r="F76" s="17" t="e">
        <f t="shared" si="1"/>
        <v>#REF!</v>
      </c>
      <c r="G76" s="17"/>
      <c r="H76" s="15" t="e">
        <f t="shared" si="6"/>
        <v>#REF!</v>
      </c>
      <c r="I76" s="15" t="e">
        <f t="shared" ref="I76:AD76" si="85">H76*1.05</f>
        <v>#REF!</v>
      </c>
      <c r="J76" s="15" t="e">
        <f t="shared" si="85"/>
        <v>#REF!</v>
      </c>
      <c r="K76" s="15" t="e">
        <f t="shared" si="85"/>
        <v>#REF!</v>
      </c>
      <c r="L76" s="15" t="e">
        <f t="shared" si="85"/>
        <v>#REF!</v>
      </c>
      <c r="M76" s="15" t="e">
        <f t="shared" si="85"/>
        <v>#REF!</v>
      </c>
      <c r="N76" s="15" t="e">
        <f t="shared" si="85"/>
        <v>#REF!</v>
      </c>
      <c r="O76" s="15" t="e">
        <f t="shared" si="85"/>
        <v>#REF!</v>
      </c>
      <c r="P76" s="15" t="e">
        <f t="shared" si="85"/>
        <v>#REF!</v>
      </c>
      <c r="Q76" s="15" t="e">
        <f t="shared" si="85"/>
        <v>#REF!</v>
      </c>
      <c r="R76" s="15" t="e">
        <f t="shared" si="85"/>
        <v>#REF!</v>
      </c>
      <c r="S76" s="15" t="e">
        <f t="shared" si="85"/>
        <v>#REF!</v>
      </c>
      <c r="T76" s="15" t="e">
        <f t="shared" si="85"/>
        <v>#REF!</v>
      </c>
      <c r="U76" s="15" t="e">
        <f t="shared" si="85"/>
        <v>#REF!</v>
      </c>
      <c r="V76" s="15" t="e">
        <f t="shared" si="85"/>
        <v>#REF!</v>
      </c>
      <c r="W76" s="15" t="e">
        <f t="shared" si="85"/>
        <v>#REF!</v>
      </c>
      <c r="X76" s="15" t="e">
        <f t="shared" si="85"/>
        <v>#REF!</v>
      </c>
      <c r="Y76" s="15" t="e">
        <f t="shared" si="85"/>
        <v>#REF!</v>
      </c>
      <c r="Z76" s="15" t="e">
        <f t="shared" si="85"/>
        <v>#REF!</v>
      </c>
      <c r="AA76" s="15" t="e">
        <f t="shared" si="85"/>
        <v>#REF!</v>
      </c>
      <c r="AB76" s="15" t="e">
        <f t="shared" si="85"/>
        <v>#REF!</v>
      </c>
      <c r="AC76" s="15" t="e">
        <f t="shared" si="85"/>
        <v>#REF!</v>
      </c>
      <c r="AD76" s="15" t="e">
        <f t="shared" si="85"/>
        <v>#REF!</v>
      </c>
      <c r="AE76" s="16" t="e">
        <f t="array" ref="AE76">INDEX(#REF!,MATCH(B76,#REF!,0))</f>
        <v>#REF!</v>
      </c>
      <c r="AF76" s="18">
        <f>VLOOKUP(C76,'Apr 19 data'!A:C,3,0)</f>
        <v>-6.0000000000000001E-3</v>
      </c>
      <c r="AG76" s="16"/>
      <c r="AH76" s="16"/>
    </row>
    <row r="77" spans="1:34" ht="15.6" x14ac:dyDescent="0.3">
      <c r="A77" s="14" t="s">
        <v>69</v>
      </c>
      <c r="B77" s="14" t="s">
        <v>234</v>
      </c>
      <c r="C77" s="14" t="s">
        <v>235</v>
      </c>
      <c r="D77" s="15">
        <v>1000000</v>
      </c>
      <c r="E77" s="16">
        <f t="shared" si="0"/>
        <v>28571.428571428572</v>
      </c>
      <c r="F77" s="17" t="e">
        <f t="shared" si="1"/>
        <v>#REF!</v>
      </c>
      <c r="G77" s="17"/>
      <c r="H77" s="15" t="e">
        <f t="shared" si="6"/>
        <v>#REF!</v>
      </c>
      <c r="I77" s="15" t="e">
        <f t="shared" ref="I77:AD77" si="86">H77*1.05</f>
        <v>#REF!</v>
      </c>
      <c r="J77" s="15" t="e">
        <f t="shared" si="86"/>
        <v>#REF!</v>
      </c>
      <c r="K77" s="15" t="e">
        <f t="shared" si="86"/>
        <v>#REF!</v>
      </c>
      <c r="L77" s="15" t="e">
        <f t="shared" si="86"/>
        <v>#REF!</v>
      </c>
      <c r="M77" s="15" t="e">
        <f t="shared" si="86"/>
        <v>#REF!</v>
      </c>
      <c r="N77" s="15" t="e">
        <f t="shared" si="86"/>
        <v>#REF!</v>
      </c>
      <c r="O77" s="15" t="e">
        <f t="shared" si="86"/>
        <v>#REF!</v>
      </c>
      <c r="P77" s="15" t="e">
        <f t="shared" si="86"/>
        <v>#REF!</v>
      </c>
      <c r="Q77" s="15" t="e">
        <f t="shared" si="86"/>
        <v>#REF!</v>
      </c>
      <c r="R77" s="15" t="e">
        <f t="shared" si="86"/>
        <v>#REF!</v>
      </c>
      <c r="S77" s="15" t="e">
        <f t="shared" si="86"/>
        <v>#REF!</v>
      </c>
      <c r="T77" s="15" t="e">
        <f t="shared" si="86"/>
        <v>#REF!</v>
      </c>
      <c r="U77" s="15" t="e">
        <f t="shared" si="86"/>
        <v>#REF!</v>
      </c>
      <c r="V77" s="15" t="e">
        <f t="shared" si="86"/>
        <v>#REF!</v>
      </c>
      <c r="W77" s="15" t="e">
        <f t="shared" si="86"/>
        <v>#REF!</v>
      </c>
      <c r="X77" s="15" t="e">
        <f t="shared" si="86"/>
        <v>#REF!</v>
      </c>
      <c r="Y77" s="15" t="e">
        <f t="shared" si="86"/>
        <v>#REF!</v>
      </c>
      <c r="Z77" s="15" t="e">
        <f t="shared" si="86"/>
        <v>#REF!</v>
      </c>
      <c r="AA77" s="15" t="e">
        <f t="shared" si="86"/>
        <v>#REF!</v>
      </c>
      <c r="AB77" s="15" t="e">
        <f t="shared" si="86"/>
        <v>#REF!</v>
      </c>
      <c r="AC77" s="15" t="e">
        <f t="shared" si="86"/>
        <v>#REF!</v>
      </c>
      <c r="AD77" s="15" t="e">
        <f t="shared" si="86"/>
        <v>#REF!</v>
      </c>
      <c r="AE77" s="16" t="e">
        <f t="array" ref="AE77">INDEX(#REF!,MATCH(B77,#REF!,0))</f>
        <v>#REF!</v>
      </c>
      <c r="AF77" s="18">
        <f>VLOOKUP(C77,'Apr 19 data'!A:C,3,0)</f>
        <v>6.0999999999999999E-2</v>
      </c>
      <c r="AG77" s="16"/>
      <c r="AH77" s="16"/>
    </row>
    <row r="78" spans="1:34" ht="15.6" x14ac:dyDescent="0.3">
      <c r="A78" s="14" t="s">
        <v>69</v>
      </c>
      <c r="B78" s="14" t="s">
        <v>236</v>
      </c>
      <c r="C78" s="14" t="s">
        <v>237</v>
      </c>
      <c r="D78" s="15">
        <v>2100000</v>
      </c>
      <c r="E78" s="16">
        <f t="shared" si="0"/>
        <v>60000</v>
      </c>
      <c r="F78" s="17" t="e">
        <f t="shared" si="1"/>
        <v>#REF!</v>
      </c>
      <c r="G78" s="17"/>
      <c r="H78" s="15" t="e">
        <f t="shared" si="6"/>
        <v>#REF!</v>
      </c>
      <c r="I78" s="15" t="e">
        <f t="shared" ref="I78:AD78" si="87">H78*1.05</f>
        <v>#REF!</v>
      </c>
      <c r="J78" s="15" t="e">
        <f t="shared" si="87"/>
        <v>#REF!</v>
      </c>
      <c r="K78" s="15" t="e">
        <f t="shared" si="87"/>
        <v>#REF!</v>
      </c>
      <c r="L78" s="15" t="e">
        <f t="shared" si="87"/>
        <v>#REF!</v>
      </c>
      <c r="M78" s="15" t="e">
        <f t="shared" si="87"/>
        <v>#REF!</v>
      </c>
      <c r="N78" s="15" t="e">
        <f t="shared" si="87"/>
        <v>#REF!</v>
      </c>
      <c r="O78" s="15" t="e">
        <f t="shared" si="87"/>
        <v>#REF!</v>
      </c>
      <c r="P78" s="15" t="e">
        <f t="shared" si="87"/>
        <v>#REF!</v>
      </c>
      <c r="Q78" s="15" t="e">
        <f t="shared" si="87"/>
        <v>#REF!</v>
      </c>
      <c r="R78" s="15" t="e">
        <f t="shared" si="87"/>
        <v>#REF!</v>
      </c>
      <c r="S78" s="15" t="e">
        <f t="shared" si="87"/>
        <v>#REF!</v>
      </c>
      <c r="T78" s="15" t="e">
        <f t="shared" si="87"/>
        <v>#REF!</v>
      </c>
      <c r="U78" s="15" t="e">
        <f t="shared" si="87"/>
        <v>#REF!</v>
      </c>
      <c r="V78" s="15" t="e">
        <f t="shared" si="87"/>
        <v>#REF!</v>
      </c>
      <c r="W78" s="15" t="e">
        <f t="shared" si="87"/>
        <v>#REF!</v>
      </c>
      <c r="X78" s="15" t="e">
        <f t="shared" si="87"/>
        <v>#REF!</v>
      </c>
      <c r="Y78" s="15" t="e">
        <f t="shared" si="87"/>
        <v>#REF!</v>
      </c>
      <c r="Z78" s="15" t="e">
        <f t="shared" si="87"/>
        <v>#REF!</v>
      </c>
      <c r="AA78" s="15" t="e">
        <f t="shared" si="87"/>
        <v>#REF!</v>
      </c>
      <c r="AB78" s="15" t="e">
        <f t="shared" si="87"/>
        <v>#REF!</v>
      </c>
      <c r="AC78" s="15" t="e">
        <f t="shared" si="87"/>
        <v>#REF!</v>
      </c>
      <c r="AD78" s="15" t="e">
        <f t="shared" si="87"/>
        <v>#REF!</v>
      </c>
      <c r="AE78" s="16" t="e">
        <f t="array" ref="AE78">INDEX(#REF!,MATCH(B78,#REF!,0))</f>
        <v>#REF!</v>
      </c>
      <c r="AF78" s="18">
        <f>VLOOKUP(C78,'Apr 19 data'!A:C,3,0)</f>
        <v>0.123</v>
      </c>
      <c r="AG78" s="16"/>
      <c r="AH78" s="16"/>
    </row>
    <row r="79" spans="1:34" ht="15.6" x14ac:dyDescent="0.3">
      <c r="A79" s="14" t="s">
        <v>88</v>
      </c>
      <c r="B79" s="14" t="s">
        <v>238</v>
      </c>
      <c r="C79" s="14" t="s">
        <v>239</v>
      </c>
      <c r="D79" s="15">
        <v>750000</v>
      </c>
      <c r="E79" s="16">
        <f t="shared" si="0"/>
        <v>21428.571428571428</v>
      </c>
      <c r="F79" s="17" t="e">
        <f t="shared" si="1"/>
        <v>#REF!</v>
      </c>
      <c r="G79" s="17"/>
      <c r="H79" s="15" t="e">
        <f t="shared" si="6"/>
        <v>#REF!</v>
      </c>
      <c r="I79" s="15" t="e">
        <f t="shared" ref="I79:AD79" si="88">H79*1.05</f>
        <v>#REF!</v>
      </c>
      <c r="J79" s="15" t="e">
        <f t="shared" si="88"/>
        <v>#REF!</v>
      </c>
      <c r="K79" s="15" t="e">
        <f t="shared" si="88"/>
        <v>#REF!</v>
      </c>
      <c r="L79" s="15" t="e">
        <f t="shared" si="88"/>
        <v>#REF!</v>
      </c>
      <c r="M79" s="15" t="e">
        <f t="shared" si="88"/>
        <v>#REF!</v>
      </c>
      <c r="N79" s="15" t="e">
        <f t="shared" si="88"/>
        <v>#REF!</v>
      </c>
      <c r="O79" s="15" t="e">
        <f t="shared" si="88"/>
        <v>#REF!</v>
      </c>
      <c r="P79" s="15" t="e">
        <f t="shared" si="88"/>
        <v>#REF!</v>
      </c>
      <c r="Q79" s="15" t="e">
        <f t="shared" si="88"/>
        <v>#REF!</v>
      </c>
      <c r="R79" s="15" t="e">
        <f t="shared" si="88"/>
        <v>#REF!</v>
      </c>
      <c r="S79" s="15" t="e">
        <f t="shared" si="88"/>
        <v>#REF!</v>
      </c>
      <c r="T79" s="15" t="e">
        <f t="shared" si="88"/>
        <v>#REF!</v>
      </c>
      <c r="U79" s="15" t="e">
        <f t="shared" si="88"/>
        <v>#REF!</v>
      </c>
      <c r="V79" s="15" t="e">
        <f t="shared" si="88"/>
        <v>#REF!</v>
      </c>
      <c r="W79" s="15" t="e">
        <f t="shared" si="88"/>
        <v>#REF!</v>
      </c>
      <c r="X79" s="15" t="e">
        <f t="shared" si="88"/>
        <v>#REF!</v>
      </c>
      <c r="Y79" s="15" t="e">
        <f t="shared" si="88"/>
        <v>#REF!</v>
      </c>
      <c r="Z79" s="15" t="e">
        <f t="shared" si="88"/>
        <v>#REF!</v>
      </c>
      <c r="AA79" s="15" t="e">
        <f t="shared" si="88"/>
        <v>#REF!</v>
      </c>
      <c r="AB79" s="15" t="e">
        <f t="shared" si="88"/>
        <v>#REF!</v>
      </c>
      <c r="AC79" s="15" t="e">
        <f t="shared" si="88"/>
        <v>#REF!</v>
      </c>
      <c r="AD79" s="15" t="e">
        <f t="shared" si="88"/>
        <v>#REF!</v>
      </c>
      <c r="AE79" s="16" t="e">
        <f t="array" ref="AE79">INDEX(#REF!,MATCH(B79,#REF!,0))</f>
        <v>#REF!</v>
      </c>
      <c r="AF79" s="18">
        <f>VLOOKUP(C79,'Apr 19 data'!A:C,3,0)</f>
        <v>3.9E-2</v>
      </c>
      <c r="AG79" s="16"/>
      <c r="AH79" s="16"/>
    </row>
    <row r="80" spans="1:34" ht="15.6" x14ac:dyDescent="0.3">
      <c r="A80" s="14" t="s">
        <v>62</v>
      </c>
      <c r="B80" s="14" t="s">
        <v>240</v>
      </c>
      <c r="C80" s="14" t="s">
        <v>241</v>
      </c>
      <c r="D80" s="15">
        <v>2350000</v>
      </c>
      <c r="E80" s="16">
        <f t="shared" si="0"/>
        <v>67142.857142857145</v>
      </c>
      <c r="F80" s="17" t="e">
        <f t="shared" si="1"/>
        <v>#REF!</v>
      </c>
      <c r="G80" s="17"/>
      <c r="H80" s="15" t="e">
        <f t="shared" si="6"/>
        <v>#REF!</v>
      </c>
      <c r="I80" s="15" t="e">
        <f t="shared" ref="I80:AD80" si="89">H80*1.05</f>
        <v>#REF!</v>
      </c>
      <c r="J80" s="15" t="e">
        <f t="shared" si="89"/>
        <v>#REF!</v>
      </c>
      <c r="K80" s="15" t="e">
        <f t="shared" si="89"/>
        <v>#REF!</v>
      </c>
      <c r="L80" s="15" t="e">
        <f t="shared" si="89"/>
        <v>#REF!</v>
      </c>
      <c r="M80" s="15" t="e">
        <f t="shared" si="89"/>
        <v>#REF!</v>
      </c>
      <c r="N80" s="15" t="e">
        <f t="shared" si="89"/>
        <v>#REF!</v>
      </c>
      <c r="O80" s="15" t="e">
        <f t="shared" si="89"/>
        <v>#REF!</v>
      </c>
      <c r="P80" s="15" t="e">
        <f t="shared" si="89"/>
        <v>#REF!</v>
      </c>
      <c r="Q80" s="15" t="e">
        <f t="shared" si="89"/>
        <v>#REF!</v>
      </c>
      <c r="R80" s="15" t="e">
        <f t="shared" si="89"/>
        <v>#REF!</v>
      </c>
      <c r="S80" s="15" t="e">
        <f t="shared" si="89"/>
        <v>#REF!</v>
      </c>
      <c r="T80" s="15" t="e">
        <f t="shared" si="89"/>
        <v>#REF!</v>
      </c>
      <c r="U80" s="15" t="e">
        <f t="shared" si="89"/>
        <v>#REF!</v>
      </c>
      <c r="V80" s="15" t="e">
        <f t="shared" si="89"/>
        <v>#REF!</v>
      </c>
      <c r="W80" s="15" t="e">
        <f t="shared" si="89"/>
        <v>#REF!</v>
      </c>
      <c r="X80" s="15" t="e">
        <f t="shared" si="89"/>
        <v>#REF!</v>
      </c>
      <c r="Y80" s="15" t="e">
        <f t="shared" si="89"/>
        <v>#REF!</v>
      </c>
      <c r="Z80" s="15" t="e">
        <f t="shared" si="89"/>
        <v>#REF!</v>
      </c>
      <c r="AA80" s="15" t="e">
        <f t="shared" si="89"/>
        <v>#REF!</v>
      </c>
      <c r="AB80" s="15" t="e">
        <f t="shared" si="89"/>
        <v>#REF!</v>
      </c>
      <c r="AC80" s="15" t="e">
        <f t="shared" si="89"/>
        <v>#REF!</v>
      </c>
      <c r="AD80" s="15" t="e">
        <f t="shared" si="89"/>
        <v>#REF!</v>
      </c>
      <c r="AE80" s="16" t="e">
        <f t="array" ref="AE80">INDEX(#REF!,MATCH(B80,#REF!,0))</f>
        <v>#REF!</v>
      </c>
      <c r="AF80" s="18">
        <f>VLOOKUP(C80,'Apr 19 data'!A:C,3,0)</f>
        <v>3.0000000000000001E-3</v>
      </c>
      <c r="AG80" s="16"/>
      <c r="AH80" s="16"/>
    </row>
    <row r="81" spans="1:34" ht="15.6" x14ac:dyDescent="0.3">
      <c r="A81" s="14" t="s">
        <v>85</v>
      </c>
      <c r="B81" s="14" t="s">
        <v>242</v>
      </c>
      <c r="C81" s="14" t="s">
        <v>243</v>
      </c>
      <c r="D81" s="15">
        <v>1900000</v>
      </c>
      <c r="E81" s="16">
        <f t="shared" si="0"/>
        <v>54285.714285714283</v>
      </c>
      <c r="F81" s="17" t="e">
        <f t="shared" si="1"/>
        <v>#REF!</v>
      </c>
      <c r="G81" s="17"/>
      <c r="H81" s="15" t="e">
        <f t="shared" si="6"/>
        <v>#REF!</v>
      </c>
      <c r="I81" s="15" t="e">
        <f t="shared" ref="I81:AD81" si="90">H81*1.05</f>
        <v>#REF!</v>
      </c>
      <c r="J81" s="15" t="e">
        <f t="shared" si="90"/>
        <v>#REF!</v>
      </c>
      <c r="K81" s="15" t="e">
        <f t="shared" si="90"/>
        <v>#REF!</v>
      </c>
      <c r="L81" s="15" t="e">
        <f t="shared" si="90"/>
        <v>#REF!</v>
      </c>
      <c r="M81" s="15" t="e">
        <f t="shared" si="90"/>
        <v>#REF!</v>
      </c>
      <c r="N81" s="15" t="e">
        <f t="shared" si="90"/>
        <v>#REF!</v>
      </c>
      <c r="O81" s="15" t="e">
        <f t="shared" si="90"/>
        <v>#REF!</v>
      </c>
      <c r="P81" s="15" t="e">
        <f t="shared" si="90"/>
        <v>#REF!</v>
      </c>
      <c r="Q81" s="15" t="e">
        <f t="shared" si="90"/>
        <v>#REF!</v>
      </c>
      <c r="R81" s="15" t="e">
        <f t="shared" si="90"/>
        <v>#REF!</v>
      </c>
      <c r="S81" s="15" t="e">
        <f t="shared" si="90"/>
        <v>#REF!</v>
      </c>
      <c r="T81" s="15" t="e">
        <f t="shared" si="90"/>
        <v>#REF!</v>
      </c>
      <c r="U81" s="15" t="e">
        <f t="shared" si="90"/>
        <v>#REF!</v>
      </c>
      <c r="V81" s="15" t="e">
        <f t="shared" si="90"/>
        <v>#REF!</v>
      </c>
      <c r="W81" s="15" t="e">
        <f t="shared" si="90"/>
        <v>#REF!</v>
      </c>
      <c r="X81" s="15" t="e">
        <f t="shared" si="90"/>
        <v>#REF!</v>
      </c>
      <c r="Y81" s="15" t="e">
        <f t="shared" si="90"/>
        <v>#REF!</v>
      </c>
      <c r="Z81" s="15" t="e">
        <f t="shared" si="90"/>
        <v>#REF!</v>
      </c>
      <c r="AA81" s="15" t="e">
        <f t="shared" si="90"/>
        <v>#REF!</v>
      </c>
      <c r="AB81" s="15" t="e">
        <f t="shared" si="90"/>
        <v>#REF!</v>
      </c>
      <c r="AC81" s="15" t="e">
        <f t="shared" si="90"/>
        <v>#REF!</v>
      </c>
      <c r="AD81" s="15" t="e">
        <f t="shared" si="90"/>
        <v>#REF!</v>
      </c>
      <c r="AE81" s="16" t="e">
        <f t="array" ref="AE81">INDEX(#REF!,MATCH(B81,#REF!,0))</f>
        <v>#REF!</v>
      </c>
      <c r="AF81" s="18">
        <f>VLOOKUP(C81,'Apr 19 data'!A:C,3,0)</f>
        <v>3.9E-2</v>
      </c>
      <c r="AG81" s="16"/>
      <c r="AH81" s="16"/>
    </row>
    <row r="82" spans="1:34" ht="15.6" x14ac:dyDescent="0.3">
      <c r="A82" s="14" t="s">
        <v>75</v>
      </c>
      <c r="B82" s="14" t="s">
        <v>244</v>
      </c>
      <c r="C82" s="14" t="s">
        <v>245</v>
      </c>
      <c r="D82" s="15">
        <v>700000</v>
      </c>
      <c r="E82" s="16">
        <f t="shared" si="0"/>
        <v>20000</v>
      </c>
      <c r="F82" s="17" t="e">
        <f t="shared" si="1"/>
        <v>#REF!</v>
      </c>
      <c r="G82" s="17"/>
      <c r="H82" s="15" t="e">
        <f t="shared" si="6"/>
        <v>#REF!</v>
      </c>
      <c r="I82" s="15" t="e">
        <f t="shared" ref="I82:AD82" si="91">H82*1.05</f>
        <v>#REF!</v>
      </c>
      <c r="J82" s="15" t="e">
        <f t="shared" si="91"/>
        <v>#REF!</v>
      </c>
      <c r="K82" s="15" t="e">
        <f t="shared" si="91"/>
        <v>#REF!</v>
      </c>
      <c r="L82" s="15" t="e">
        <f t="shared" si="91"/>
        <v>#REF!</v>
      </c>
      <c r="M82" s="15" t="e">
        <f t="shared" si="91"/>
        <v>#REF!</v>
      </c>
      <c r="N82" s="15" t="e">
        <f t="shared" si="91"/>
        <v>#REF!</v>
      </c>
      <c r="O82" s="15" t="e">
        <f t="shared" si="91"/>
        <v>#REF!</v>
      </c>
      <c r="P82" s="15" t="e">
        <f t="shared" si="91"/>
        <v>#REF!</v>
      </c>
      <c r="Q82" s="15" t="e">
        <f t="shared" si="91"/>
        <v>#REF!</v>
      </c>
      <c r="R82" s="15" t="e">
        <f t="shared" si="91"/>
        <v>#REF!</v>
      </c>
      <c r="S82" s="15" t="e">
        <f t="shared" si="91"/>
        <v>#REF!</v>
      </c>
      <c r="T82" s="15" t="e">
        <f t="shared" si="91"/>
        <v>#REF!</v>
      </c>
      <c r="U82" s="15" t="e">
        <f t="shared" si="91"/>
        <v>#REF!</v>
      </c>
      <c r="V82" s="15" t="e">
        <f t="shared" si="91"/>
        <v>#REF!</v>
      </c>
      <c r="W82" s="15" t="e">
        <f t="shared" si="91"/>
        <v>#REF!</v>
      </c>
      <c r="X82" s="15" t="e">
        <f t="shared" si="91"/>
        <v>#REF!</v>
      </c>
      <c r="Y82" s="15" t="e">
        <f t="shared" si="91"/>
        <v>#REF!</v>
      </c>
      <c r="Z82" s="15" t="e">
        <f t="shared" si="91"/>
        <v>#REF!</v>
      </c>
      <c r="AA82" s="15" t="e">
        <f t="shared" si="91"/>
        <v>#REF!</v>
      </c>
      <c r="AB82" s="15" t="e">
        <f t="shared" si="91"/>
        <v>#REF!</v>
      </c>
      <c r="AC82" s="15" t="e">
        <f t="shared" si="91"/>
        <v>#REF!</v>
      </c>
      <c r="AD82" s="15" t="e">
        <f t="shared" si="91"/>
        <v>#REF!</v>
      </c>
      <c r="AE82" s="16" t="e">
        <f t="array" ref="AE82">INDEX(#REF!,MATCH(B82,#REF!,0))</f>
        <v>#REF!</v>
      </c>
      <c r="AF82" s="18" t="e">
        <f>VLOOKUP(C82,'Apr 19 data'!A:C,3,0)</f>
        <v>#N/A</v>
      </c>
      <c r="AG82" s="16"/>
      <c r="AH82" s="16"/>
    </row>
    <row r="83" spans="1:34" ht="15.6" x14ac:dyDescent="0.3">
      <c r="A83" s="14" t="s">
        <v>72</v>
      </c>
      <c r="B83" s="14" t="s">
        <v>246</v>
      </c>
      <c r="C83" s="14" t="s">
        <v>247</v>
      </c>
      <c r="D83" s="15">
        <v>21310000</v>
      </c>
      <c r="E83" s="16">
        <f t="shared" si="0"/>
        <v>182136.75213675213</v>
      </c>
      <c r="F83" s="17" t="e">
        <f t="shared" si="1"/>
        <v>#REF!</v>
      </c>
      <c r="G83" s="17"/>
      <c r="H83" s="15" t="e">
        <f t="shared" si="6"/>
        <v>#REF!</v>
      </c>
      <c r="I83" s="15" t="e">
        <f t="shared" ref="I83:AD83" si="92">H83*1.05</f>
        <v>#REF!</v>
      </c>
      <c r="J83" s="15" t="e">
        <f t="shared" si="92"/>
        <v>#REF!</v>
      </c>
      <c r="K83" s="15" t="e">
        <f t="shared" si="92"/>
        <v>#REF!</v>
      </c>
      <c r="L83" s="15" t="e">
        <f t="shared" si="92"/>
        <v>#REF!</v>
      </c>
      <c r="M83" s="15" t="e">
        <f t="shared" si="92"/>
        <v>#REF!</v>
      </c>
      <c r="N83" s="15" t="e">
        <f t="shared" si="92"/>
        <v>#REF!</v>
      </c>
      <c r="O83" s="15" t="e">
        <f t="shared" si="92"/>
        <v>#REF!</v>
      </c>
      <c r="P83" s="15" t="e">
        <f t="shared" si="92"/>
        <v>#REF!</v>
      </c>
      <c r="Q83" s="15" t="e">
        <f t="shared" si="92"/>
        <v>#REF!</v>
      </c>
      <c r="R83" s="15" t="e">
        <f t="shared" si="92"/>
        <v>#REF!</v>
      </c>
      <c r="S83" s="15" t="e">
        <f t="shared" si="92"/>
        <v>#REF!</v>
      </c>
      <c r="T83" s="15" t="e">
        <f t="shared" si="92"/>
        <v>#REF!</v>
      </c>
      <c r="U83" s="15" t="e">
        <f t="shared" si="92"/>
        <v>#REF!</v>
      </c>
      <c r="V83" s="15" t="e">
        <f t="shared" si="92"/>
        <v>#REF!</v>
      </c>
      <c r="W83" s="15" t="e">
        <f t="shared" si="92"/>
        <v>#REF!</v>
      </c>
      <c r="X83" s="15" t="e">
        <f t="shared" si="92"/>
        <v>#REF!</v>
      </c>
      <c r="Y83" s="15" t="e">
        <f t="shared" si="92"/>
        <v>#REF!</v>
      </c>
      <c r="Z83" s="15" t="e">
        <f t="shared" si="92"/>
        <v>#REF!</v>
      </c>
      <c r="AA83" s="15" t="e">
        <f t="shared" si="92"/>
        <v>#REF!</v>
      </c>
      <c r="AB83" s="15" t="e">
        <f t="shared" si="92"/>
        <v>#REF!</v>
      </c>
      <c r="AC83" s="15" t="e">
        <f t="shared" si="92"/>
        <v>#REF!</v>
      </c>
      <c r="AD83" s="15" t="e">
        <f t="shared" si="92"/>
        <v>#REF!</v>
      </c>
      <c r="AE83" s="16" t="e">
        <f t="array" ref="AE83">INDEX(#REF!,MATCH(B83,#REF!,0))</f>
        <v>#REF!</v>
      </c>
      <c r="AF83" s="18">
        <f>VLOOKUP(C83,'Apr 19 data'!A:C,3,0)</f>
        <v>-4.3999999999999997E-2</v>
      </c>
      <c r="AG83" s="16"/>
      <c r="AH83" s="16"/>
    </row>
    <row r="84" spans="1:34" ht="15.6" x14ac:dyDescent="0.3">
      <c r="A84" s="14" t="s">
        <v>65</v>
      </c>
      <c r="B84" s="14" t="s">
        <v>248</v>
      </c>
      <c r="C84" s="14" t="s">
        <v>249</v>
      </c>
      <c r="D84" s="15">
        <v>2300000</v>
      </c>
      <c r="E84" s="16">
        <f t="shared" si="0"/>
        <v>65714.28571428571</v>
      </c>
      <c r="F84" s="17" t="e">
        <f t="shared" si="1"/>
        <v>#REF!</v>
      </c>
      <c r="G84" s="17"/>
      <c r="H84" s="15" t="e">
        <f t="shared" si="6"/>
        <v>#REF!</v>
      </c>
      <c r="I84" s="15" t="e">
        <f t="shared" ref="I84:AD84" si="93">H84*1.05</f>
        <v>#REF!</v>
      </c>
      <c r="J84" s="15" t="e">
        <f t="shared" si="93"/>
        <v>#REF!</v>
      </c>
      <c r="K84" s="15" t="e">
        <f t="shared" si="93"/>
        <v>#REF!</v>
      </c>
      <c r="L84" s="15" t="e">
        <f t="shared" si="93"/>
        <v>#REF!</v>
      </c>
      <c r="M84" s="15" t="e">
        <f t="shared" si="93"/>
        <v>#REF!</v>
      </c>
      <c r="N84" s="15" t="e">
        <f t="shared" si="93"/>
        <v>#REF!</v>
      </c>
      <c r="O84" s="15" t="e">
        <f t="shared" si="93"/>
        <v>#REF!</v>
      </c>
      <c r="P84" s="15" t="e">
        <f t="shared" si="93"/>
        <v>#REF!</v>
      </c>
      <c r="Q84" s="15" t="e">
        <f t="shared" si="93"/>
        <v>#REF!</v>
      </c>
      <c r="R84" s="15" t="e">
        <f t="shared" si="93"/>
        <v>#REF!</v>
      </c>
      <c r="S84" s="15" t="e">
        <f t="shared" si="93"/>
        <v>#REF!</v>
      </c>
      <c r="T84" s="15" t="e">
        <f t="shared" si="93"/>
        <v>#REF!</v>
      </c>
      <c r="U84" s="15" t="e">
        <f t="shared" si="93"/>
        <v>#REF!</v>
      </c>
      <c r="V84" s="15" t="e">
        <f t="shared" si="93"/>
        <v>#REF!</v>
      </c>
      <c r="W84" s="15" t="e">
        <f t="shared" si="93"/>
        <v>#REF!</v>
      </c>
      <c r="X84" s="15" t="e">
        <f t="shared" si="93"/>
        <v>#REF!</v>
      </c>
      <c r="Y84" s="15" t="e">
        <f t="shared" si="93"/>
        <v>#REF!</v>
      </c>
      <c r="Z84" s="15" t="e">
        <f t="shared" si="93"/>
        <v>#REF!</v>
      </c>
      <c r="AA84" s="15" t="e">
        <f t="shared" si="93"/>
        <v>#REF!</v>
      </c>
      <c r="AB84" s="15" t="e">
        <f t="shared" si="93"/>
        <v>#REF!</v>
      </c>
      <c r="AC84" s="15" t="e">
        <f t="shared" si="93"/>
        <v>#REF!</v>
      </c>
      <c r="AD84" s="15" t="e">
        <f t="shared" si="93"/>
        <v>#REF!</v>
      </c>
      <c r="AE84" s="16" t="e">
        <f t="array" ref="AE84">INDEX(#REF!,MATCH(B84,#REF!,0))</f>
        <v>#REF!</v>
      </c>
      <c r="AF84" s="18">
        <f>VLOOKUP(C84,'Apr 19 data'!A:C,3,0)</f>
        <v>3.3000000000000002E-2</v>
      </c>
      <c r="AG84" s="16"/>
      <c r="AH84" s="16"/>
    </row>
    <row r="85" spans="1:34" ht="15.6" x14ac:dyDescent="0.3">
      <c r="A85" s="14" t="s">
        <v>82</v>
      </c>
      <c r="B85" s="14" t="s">
        <v>250</v>
      </c>
      <c r="C85" s="14" t="s">
        <v>251</v>
      </c>
      <c r="D85" s="15">
        <v>2510000</v>
      </c>
      <c r="E85" s="16">
        <f t="shared" si="0"/>
        <v>71714.28571428571</v>
      </c>
      <c r="F85" s="17" t="e">
        <f t="shared" si="1"/>
        <v>#REF!</v>
      </c>
      <c r="G85" s="17"/>
      <c r="H85" s="15" t="e">
        <f t="shared" si="6"/>
        <v>#REF!</v>
      </c>
      <c r="I85" s="15" t="e">
        <f t="shared" ref="I85:AD85" si="94">H85*1.05</f>
        <v>#REF!</v>
      </c>
      <c r="J85" s="15" t="e">
        <f t="shared" si="94"/>
        <v>#REF!</v>
      </c>
      <c r="K85" s="15" t="e">
        <f t="shared" si="94"/>
        <v>#REF!</v>
      </c>
      <c r="L85" s="15" t="e">
        <f t="shared" si="94"/>
        <v>#REF!</v>
      </c>
      <c r="M85" s="15" t="e">
        <f t="shared" si="94"/>
        <v>#REF!</v>
      </c>
      <c r="N85" s="15" t="e">
        <f t="shared" si="94"/>
        <v>#REF!</v>
      </c>
      <c r="O85" s="15" t="e">
        <f t="shared" si="94"/>
        <v>#REF!</v>
      </c>
      <c r="P85" s="15" t="e">
        <f t="shared" si="94"/>
        <v>#REF!</v>
      </c>
      <c r="Q85" s="15" t="e">
        <f t="shared" si="94"/>
        <v>#REF!</v>
      </c>
      <c r="R85" s="15" t="e">
        <f t="shared" si="94"/>
        <v>#REF!</v>
      </c>
      <c r="S85" s="15" t="e">
        <f t="shared" si="94"/>
        <v>#REF!</v>
      </c>
      <c r="T85" s="15" t="e">
        <f t="shared" si="94"/>
        <v>#REF!</v>
      </c>
      <c r="U85" s="15" t="e">
        <f t="shared" si="94"/>
        <v>#REF!</v>
      </c>
      <c r="V85" s="15" t="e">
        <f t="shared" si="94"/>
        <v>#REF!</v>
      </c>
      <c r="W85" s="15" t="e">
        <f t="shared" si="94"/>
        <v>#REF!</v>
      </c>
      <c r="X85" s="15" t="e">
        <f t="shared" si="94"/>
        <v>#REF!</v>
      </c>
      <c r="Y85" s="15" t="e">
        <f t="shared" si="94"/>
        <v>#REF!</v>
      </c>
      <c r="Z85" s="15" t="e">
        <f t="shared" si="94"/>
        <v>#REF!</v>
      </c>
      <c r="AA85" s="15" t="e">
        <f t="shared" si="94"/>
        <v>#REF!</v>
      </c>
      <c r="AB85" s="15" t="e">
        <f t="shared" si="94"/>
        <v>#REF!</v>
      </c>
      <c r="AC85" s="15" t="e">
        <f t="shared" si="94"/>
        <v>#REF!</v>
      </c>
      <c r="AD85" s="15" t="e">
        <f t="shared" si="94"/>
        <v>#REF!</v>
      </c>
      <c r="AE85" s="16" t="e">
        <f t="array" ref="AE85">INDEX(#REF!,MATCH(B85,#REF!,0))</f>
        <v>#REF!</v>
      </c>
      <c r="AF85" s="18">
        <f>VLOOKUP(C85,'Apr 19 data'!A:C,3,0)</f>
        <v>2.3E-2</v>
      </c>
      <c r="AG85" s="16"/>
      <c r="AH85" s="16"/>
    </row>
    <row r="86" spans="1:34" ht="15.6" x14ac:dyDescent="0.3">
      <c r="A86" s="14" t="s">
        <v>82</v>
      </c>
      <c r="B86" s="14" t="s">
        <v>252</v>
      </c>
      <c r="C86" s="14" t="s">
        <v>253</v>
      </c>
      <c r="D86" s="15">
        <v>3450000</v>
      </c>
      <c r="E86" s="16">
        <f t="shared" si="0"/>
        <v>98571.428571428565</v>
      </c>
      <c r="F86" s="17" t="e">
        <f t="shared" si="1"/>
        <v>#REF!</v>
      </c>
      <c r="G86" s="17"/>
      <c r="H86" s="15" t="e">
        <f t="shared" si="6"/>
        <v>#REF!</v>
      </c>
      <c r="I86" s="15" t="e">
        <f t="shared" ref="I86:AD86" si="95">H86*1.05</f>
        <v>#REF!</v>
      </c>
      <c r="J86" s="15" t="e">
        <f t="shared" si="95"/>
        <v>#REF!</v>
      </c>
      <c r="K86" s="15" t="e">
        <f t="shared" si="95"/>
        <v>#REF!</v>
      </c>
      <c r="L86" s="15" t="e">
        <f t="shared" si="95"/>
        <v>#REF!</v>
      </c>
      <c r="M86" s="15" t="e">
        <f t="shared" si="95"/>
        <v>#REF!</v>
      </c>
      <c r="N86" s="15" t="e">
        <f t="shared" si="95"/>
        <v>#REF!</v>
      </c>
      <c r="O86" s="15" t="e">
        <f t="shared" si="95"/>
        <v>#REF!</v>
      </c>
      <c r="P86" s="15" t="e">
        <f t="shared" si="95"/>
        <v>#REF!</v>
      </c>
      <c r="Q86" s="15" t="e">
        <f t="shared" si="95"/>
        <v>#REF!</v>
      </c>
      <c r="R86" s="15" t="e">
        <f t="shared" si="95"/>
        <v>#REF!</v>
      </c>
      <c r="S86" s="15" t="e">
        <f t="shared" si="95"/>
        <v>#REF!</v>
      </c>
      <c r="T86" s="15" t="e">
        <f t="shared" si="95"/>
        <v>#REF!</v>
      </c>
      <c r="U86" s="15" t="e">
        <f t="shared" si="95"/>
        <v>#REF!</v>
      </c>
      <c r="V86" s="15" t="e">
        <f t="shared" si="95"/>
        <v>#REF!</v>
      </c>
      <c r="W86" s="15" t="e">
        <f t="shared" si="95"/>
        <v>#REF!</v>
      </c>
      <c r="X86" s="15" t="e">
        <f t="shared" si="95"/>
        <v>#REF!</v>
      </c>
      <c r="Y86" s="15" t="e">
        <f t="shared" si="95"/>
        <v>#REF!</v>
      </c>
      <c r="Z86" s="15" t="e">
        <f t="shared" si="95"/>
        <v>#REF!</v>
      </c>
      <c r="AA86" s="15" t="e">
        <f t="shared" si="95"/>
        <v>#REF!</v>
      </c>
      <c r="AB86" s="15" t="e">
        <f t="shared" si="95"/>
        <v>#REF!</v>
      </c>
      <c r="AC86" s="15" t="e">
        <f t="shared" si="95"/>
        <v>#REF!</v>
      </c>
      <c r="AD86" s="15" t="e">
        <f t="shared" si="95"/>
        <v>#REF!</v>
      </c>
      <c r="AE86" s="16" t="e">
        <f t="array" ref="AE86">INDEX(#REF!,MATCH(B86,#REF!,0))</f>
        <v>#REF!</v>
      </c>
      <c r="AF86" s="18">
        <f>VLOOKUP(C86,'Apr 19 data'!A:C,3,0)</f>
        <v>-1.2E-2</v>
      </c>
      <c r="AG86" s="16"/>
      <c r="AH86" s="16"/>
    </row>
    <row r="87" spans="1:34" ht="15.6" x14ac:dyDescent="0.3">
      <c r="A87" s="14" t="s">
        <v>62</v>
      </c>
      <c r="B87" s="14" t="s">
        <v>254</v>
      </c>
      <c r="C87" s="14" t="s">
        <v>255</v>
      </c>
      <c r="D87" s="15">
        <v>6000000</v>
      </c>
      <c r="E87" s="16">
        <f t="shared" si="0"/>
        <v>171428.57142857142</v>
      </c>
      <c r="F87" s="17" t="e">
        <f t="shared" si="1"/>
        <v>#REF!</v>
      </c>
      <c r="G87" s="17"/>
      <c r="H87" s="15" t="e">
        <f t="shared" si="6"/>
        <v>#REF!</v>
      </c>
      <c r="I87" s="15" t="e">
        <f t="shared" ref="I87:AD87" si="96">H87*1.05</f>
        <v>#REF!</v>
      </c>
      <c r="J87" s="15" t="e">
        <f t="shared" si="96"/>
        <v>#REF!</v>
      </c>
      <c r="K87" s="15" t="e">
        <f t="shared" si="96"/>
        <v>#REF!</v>
      </c>
      <c r="L87" s="15" t="e">
        <f t="shared" si="96"/>
        <v>#REF!</v>
      </c>
      <c r="M87" s="15" t="e">
        <f t="shared" si="96"/>
        <v>#REF!</v>
      </c>
      <c r="N87" s="15" t="e">
        <f t="shared" si="96"/>
        <v>#REF!</v>
      </c>
      <c r="O87" s="15" t="e">
        <f t="shared" si="96"/>
        <v>#REF!</v>
      </c>
      <c r="P87" s="15" t="e">
        <f t="shared" si="96"/>
        <v>#REF!</v>
      </c>
      <c r="Q87" s="15" t="e">
        <f t="shared" si="96"/>
        <v>#REF!</v>
      </c>
      <c r="R87" s="15" t="e">
        <f t="shared" si="96"/>
        <v>#REF!</v>
      </c>
      <c r="S87" s="15" t="e">
        <f t="shared" si="96"/>
        <v>#REF!</v>
      </c>
      <c r="T87" s="15" t="e">
        <f t="shared" si="96"/>
        <v>#REF!</v>
      </c>
      <c r="U87" s="15" t="e">
        <f t="shared" si="96"/>
        <v>#REF!</v>
      </c>
      <c r="V87" s="15" t="e">
        <f t="shared" si="96"/>
        <v>#REF!</v>
      </c>
      <c r="W87" s="15" t="e">
        <f t="shared" si="96"/>
        <v>#REF!</v>
      </c>
      <c r="X87" s="15" t="e">
        <f t="shared" si="96"/>
        <v>#REF!</v>
      </c>
      <c r="Y87" s="15" t="e">
        <f t="shared" si="96"/>
        <v>#REF!</v>
      </c>
      <c r="Z87" s="15" t="e">
        <f t="shared" si="96"/>
        <v>#REF!</v>
      </c>
      <c r="AA87" s="15" t="e">
        <f t="shared" si="96"/>
        <v>#REF!</v>
      </c>
      <c r="AB87" s="15" t="e">
        <f t="shared" si="96"/>
        <v>#REF!</v>
      </c>
      <c r="AC87" s="15" t="e">
        <f t="shared" si="96"/>
        <v>#REF!</v>
      </c>
      <c r="AD87" s="15" t="e">
        <f t="shared" si="96"/>
        <v>#REF!</v>
      </c>
      <c r="AE87" s="16" t="e">
        <f t="array" ref="AE87">INDEX(#REF!,MATCH(B87,#REF!,0))</f>
        <v>#REF!</v>
      </c>
      <c r="AF87" s="18">
        <f>VLOOKUP(C87,'Apr 19 data'!A:C,3,0)</f>
        <v>-2.4E-2</v>
      </c>
      <c r="AG87" s="16"/>
      <c r="AH87" s="16"/>
    </row>
    <row r="88" spans="1:34" ht="15.6" x14ac:dyDescent="0.3">
      <c r="A88" s="14" t="s">
        <v>65</v>
      </c>
      <c r="B88" s="14" t="s">
        <v>256</v>
      </c>
      <c r="C88" s="14" t="s">
        <v>257</v>
      </c>
      <c r="D88" s="15">
        <v>7550000</v>
      </c>
      <c r="E88" s="16">
        <f t="shared" si="0"/>
        <v>215714.28571428571</v>
      </c>
      <c r="F88" s="17" t="e">
        <f t="shared" si="1"/>
        <v>#REF!</v>
      </c>
      <c r="G88" s="17"/>
      <c r="H88" s="15" t="e">
        <f t="shared" si="6"/>
        <v>#REF!</v>
      </c>
      <c r="I88" s="15" t="e">
        <f t="shared" ref="I88:AD88" si="97">H88*1.05</f>
        <v>#REF!</v>
      </c>
      <c r="J88" s="15" t="e">
        <f t="shared" si="97"/>
        <v>#REF!</v>
      </c>
      <c r="K88" s="15" t="e">
        <f t="shared" si="97"/>
        <v>#REF!</v>
      </c>
      <c r="L88" s="15" t="e">
        <f t="shared" si="97"/>
        <v>#REF!</v>
      </c>
      <c r="M88" s="15" t="e">
        <f t="shared" si="97"/>
        <v>#REF!</v>
      </c>
      <c r="N88" s="15" t="e">
        <f t="shared" si="97"/>
        <v>#REF!</v>
      </c>
      <c r="O88" s="15" t="e">
        <f t="shared" si="97"/>
        <v>#REF!</v>
      </c>
      <c r="P88" s="15" t="e">
        <f t="shared" si="97"/>
        <v>#REF!</v>
      </c>
      <c r="Q88" s="15" t="e">
        <f t="shared" si="97"/>
        <v>#REF!</v>
      </c>
      <c r="R88" s="15" t="e">
        <f t="shared" si="97"/>
        <v>#REF!</v>
      </c>
      <c r="S88" s="15" t="e">
        <f t="shared" si="97"/>
        <v>#REF!</v>
      </c>
      <c r="T88" s="15" t="e">
        <f t="shared" si="97"/>
        <v>#REF!</v>
      </c>
      <c r="U88" s="15" t="e">
        <f t="shared" si="97"/>
        <v>#REF!</v>
      </c>
      <c r="V88" s="15" t="e">
        <f t="shared" si="97"/>
        <v>#REF!</v>
      </c>
      <c r="W88" s="15" t="e">
        <f t="shared" si="97"/>
        <v>#REF!</v>
      </c>
      <c r="X88" s="15" t="e">
        <f t="shared" si="97"/>
        <v>#REF!</v>
      </c>
      <c r="Y88" s="15" t="e">
        <f t="shared" si="97"/>
        <v>#REF!</v>
      </c>
      <c r="Z88" s="15" t="e">
        <f t="shared" si="97"/>
        <v>#REF!</v>
      </c>
      <c r="AA88" s="15" t="e">
        <f t="shared" si="97"/>
        <v>#REF!</v>
      </c>
      <c r="AB88" s="15" t="e">
        <f t="shared" si="97"/>
        <v>#REF!</v>
      </c>
      <c r="AC88" s="15" t="e">
        <f t="shared" si="97"/>
        <v>#REF!</v>
      </c>
      <c r="AD88" s="15" t="e">
        <f t="shared" si="97"/>
        <v>#REF!</v>
      </c>
      <c r="AE88" s="16" t="e">
        <f t="array" ref="AE88">INDEX(#REF!,MATCH(B88,#REF!,0))</f>
        <v>#REF!</v>
      </c>
      <c r="AF88" s="18">
        <f>VLOOKUP(C88,'Apr 19 data'!A:C,3,0)</f>
        <v>-1E-3</v>
      </c>
      <c r="AG88" s="16"/>
      <c r="AH88" s="16"/>
    </row>
    <row r="89" spans="1:34" ht="15.6" x14ac:dyDescent="0.3">
      <c r="A89" s="14" t="s">
        <v>69</v>
      </c>
      <c r="B89" s="14" t="s">
        <v>258</v>
      </c>
      <c r="C89" s="14" t="s">
        <v>259</v>
      </c>
      <c r="D89" s="15">
        <v>800000</v>
      </c>
      <c r="E89" s="16">
        <f t="shared" si="0"/>
        <v>22857.142857142859</v>
      </c>
      <c r="F89" s="17" t="e">
        <f t="shared" si="1"/>
        <v>#REF!</v>
      </c>
      <c r="G89" s="17"/>
      <c r="H89" s="15" t="e">
        <f t="shared" si="6"/>
        <v>#REF!</v>
      </c>
      <c r="I89" s="15" t="e">
        <f t="shared" ref="I89:AD89" si="98">H89*1.05</f>
        <v>#REF!</v>
      </c>
      <c r="J89" s="15" t="e">
        <f t="shared" si="98"/>
        <v>#REF!</v>
      </c>
      <c r="K89" s="15" t="e">
        <f t="shared" si="98"/>
        <v>#REF!</v>
      </c>
      <c r="L89" s="15" t="e">
        <f t="shared" si="98"/>
        <v>#REF!</v>
      </c>
      <c r="M89" s="15" t="e">
        <f t="shared" si="98"/>
        <v>#REF!</v>
      </c>
      <c r="N89" s="15" t="e">
        <f t="shared" si="98"/>
        <v>#REF!</v>
      </c>
      <c r="O89" s="15" t="e">
        <f t="shared" si="98"/>
        <v>#REF!</v>
      </c>
      <c r="P89" s="15" t="e">
        <f t="shared" si="98"/>
        <v>#REF!</v>
      </c>
      <c r="Q89" s="15" t="e">
        <f t="shared" si="98"/>
        <v>#REF!</v>
      </c>
      <c r="R89" s="15" t="e">
        <f t="shared" si="98"/>
        <v>#REF!</v>
      </c>
      <c r="S89" s="15" t="e">
        <f t="shared" si="98"/>
        <v>#REF!</v>
      </c>
      <c r="T89" s="15" t="e">
        <f t="shared" si="98"/>
        <v>#REF!</v>
      </c>
      <c r="U89" s="15" t="e">
        <f t="shared" si="98"/>
        <v>#REF!</v>
      </c>
      <c r="V89" s="15" t="e">
        <f t="shared" si="98"/>
        <v>#REF!</v>
      </c>
      <c r="W89" s="15" t="e">
        <f t="shared" si="98"/>
        <v>#REF!</v>
      </c>
      <c r="X89" s="15" t="e">
        <f t="shared" si="98"/>
        <v>#REF!</v>
      </c>
      <c r="Y89" s="15" t="e">
        <f t="shared" si="98"/>
        <v>#REF!</v>
      </c>
      <c r="Z89" s="15" t="e">
        <f t="shared" si="98"/>
        <v>#REF!</v>
      </c>
      <c r="AA89" s="15" t="e">
        <f t="shared" si="98"/>
        <v>#REF!</v>
      </c>
      <c r="AB89" s="15" t="e">
        <f t="shared" si="98"/>
        <v>#REF!</v>
      </c>
      <c r="AC89" s="15" t="e">
        <f t="shared" si="98"/>
        <v>#REF!</v>
      </c>
      <c r="AD89" s="15" t="e">
        <f t="shared" si="98"/>
        <v>#REF!</v>
      </c>
      <c r="AE89" s="16" t="e">
        <f t="array" ref="AE89">INDEX(#REF!,MATCH(B89,#REF!,0))</f>
        <v>#REF!</v>
      </c>
      <c r="AF89" s="18">
        <f>VLOOKUP(C89,'Apr 19 data'!A:C,3,0)</f>
        <v>7.0000000000000007E-2</v>
      </c>
      <c r="AG89" s="16"/>
      <c r="AH89" s="16"/>
    </row>
    <row r="90" spans="1:34" ht="15.6" x14ac:dyDescent="0.3">
      <c r="A90" s="14" t="s">
        <v>69</v>
      </c>
      <c r="B90" s="14" t="s">
        <v>260</v>
      </c>
      <c r="C90" s="14" t="s">
        <v>261</v>
      </c>
      <c r="D90" s="15">
        <v>1100000</v>
      </c>
      <c r="E90" s="16">
        <f t="shared" si="0"/>
        <v>31428.571428571428</v>
      </c>
      <c r="F90" s="17" t="e">
        <f t="shared" si="1"/>
        <v>#REF!</v>
      </c>
      <c r="G90" s="17"/>
      <c r="H90" s="15" t="e">
        <f t="shared" si="6"/>
        <v>#REF!</v>
      </c>
      <c r="I90" s="15" t="e">
        <f t="shared" ref="I90:AD90" si="99">H90*1.05</f>
        <v>#REF!</v>
      </c>
      <c r="J90" s="15" t="e">
        <f t="shared" si="99"/>
        <v>#REF!</v>
      </c>
      <c r="K90" s="15" t="e">
        <f t="shared" si="99"/>
        <v>#REF!</v>
      </c>
      <c r="L90" s="15" t="e">
        <f t="shared" si="99"/>
        <v>#REF!</v>
      </c>
      <c r="M90" s="15" t="e">
        <f t="shared" si="99"/>
        <v>#REF!</v>
      </c>
      <c r="N90" s="15" t="e">
        <f t="shared" si="99"/>
        <v>#REF!</v>
      </c>
      <c r="O90" s="15" t="e">
        <f t="shared" si="99"/>
        <v>#REF!</v>
      </c>
      <c r="P90" s="15" t="e">
        <f t="shared" si="99"/>
        <v>#REF!</v>
      </c>
      <c r="Q90" s="15" t="e">
        <f t="shared" si="99"/>
        <v>#REF!</v>
      </c>
      <c r="R90" s="15" t="e">
        <f t="shared" si="99"/>
        <v>#REF!</v>
      </c>
      <c r="S90" s="15" t="e">
        <f t="shared" si="99"/>
        <v>#REF!</v>
      </c>
      <c r="T90" s="15" t="e">
        <f t="shared" si="99"/>
        <v>#REF!</v>
      </c>
      <c r="U90" s="15" t="e">
        <f t="shared" si="99"/>
        <v>#REF!</v>
      </c>
      <c r="V90" s="15" t="e">
        <f t="shared" si="99"/>
        <v>#REF!</v>
      </c>
      <c r="W90" s="15" t="e">
        <f t="shared" si="99"/>
        <v>#REF!</v>
      </c>
      <c r="X90" s="15" t="e">
        <f t="shared" si="99"/>
        <v>#REF!</v>
      </c>
      <c r="Y90" s="15" t="e">
        <f t="shared" si="99"/>
        <v>#REF!</v>
      </c>
      <c r="Z90" s="15" t="e">
        <f t="shared" si="99"/>
        <v>#REF!</v>
      </c>
      <c r="AA90" s="15" t="e">
        <f t="shared" si="99"/>
        <v>#REF!</v>
      </c>
      <c r="AB90" s="15" t="e">
        <f t="shared" si="99"/>
        <v>#REF!</v>
      </c>
      <c r="AC90" s="15" t="e">
        <f t="shared" si="99"/>
        <v>#REF!</v>
      </c>
      <c r="AD90" s="15" t="e">
        <f t="shared" si="99"/>
        <v>#REF!</v>
      </c>
      <c r="AE90" s="16" t="e">
        <f t="array" ref="AE90">INDEX(#REF!,MATCH(B90,#REF!,0))</f>
        <v>#REF!</v>
      </c>
      <c r="AF90" s="18">
        <f>VLOOKUP(C90,'Apr 19 data'!A:C,3,0)</f>
        <v>4.4999999999999998E-2</v>
      </c>
      <c r="AG90" s="16"/>
      <c r="AH90" s="16"/>
    </row>
    <row r="91" spans="1:34" ht="15.6" x14ac:dyDescent="0.3">
      <c r="A91" s="14" t="s">
        <v>88</v>
      </c>
      <c r="B91" s="14" t="s">
        <v>262</v>
      </c>
      <c r="C91" s="14" t="s">
        <v>263</v>
      </c>
      <c r="D91" s="15">
        <v>1945000</v>
      </c>
      <c r="E91" s="16">
        <f t="shared" si="0"/>
        <v>55571.428571428572</v>
      </c>
      <c r="F91" s="17" t="e">
        <f t="shared" si="1"/>
        <v>#REF!</v>
      </c>
      <c r="G91" s="17"/>
      <c r="H91" s="15" t="e">
        <f t="shared" si="6"/>
        <v>#REF!</v>
      </c>
      <c r="I91" s="15" t="e">
        <f t="shared" ref="I91:AD91" si="100">H91*1.05</f>
        <v>#REF!</v>
      </c>
      <c r="J91" s="15" t="e">
        <f t="shared" si="100"/>
        <v>#REF!</v>
      </c>
      <c r="K91" s="15" t="e">
        <f t="shared" si="100"/>
        <v>#REF!</v>
      </c>
      <c r="L91" s="15" t="e">
        <f t="shared" si="100"/>
        <v>#REF!</v>
      </c>
      <c r="M91" s="15" t="e">
        <f t="shared" si="100"/>
        <v>#REF!</v>
      </c>
      <c r="N91" s="15" t="e">
        <f t="shared" si="100"/>
        <v>#REF!</v>
      </c>
      <c r="O91" s="15" t="e">
        <f t="shared" si="100"/>
        <v>#REF!</v>
      </c>
      <c r="P91" s="15" t="e">
        <f t="shared" si="100"/>
        <v>#REF!</v>
      </c>
      <c r="Q91" s="15" t="e">
        <f t="shared" si="100"/>
        <v>#REF!</v>
      </c>
      <c r="R91" s="15" t="e">
        <f t="shared" si="100"/>
        <v>#REF!</v>
      </c>
      <c r="S91" s="15" t="e">
        <f t="shared" si="100"/>
        <v>#REF!</v>
      </c>
      <c r="T91" s="15" t="e">
        <f t="shared" si="100"/>
        <v>#REF!</v>
      </c>
      <c r="U91" s="15" t="e">
        <f t="shared" si="100"/>
        <v>#REF!</v>
      </c>
      <c r="V91" s="15" t="e">
        <f t="shared" si="100"/>
        <v>#REF!</v>
      </c>
      <c r="W91" s="15" t="e">
        <f t="shared" si="100"/>
        <v>#REF!</v>
      </c>
      <c r="X91" s="15" t="e">
        <f t="shared" si="100"/>
        <v>#REF!</v>
      </c>
      <c r="Y91" s="15" t="e">
        <f t="shared" si="100"/>
        <v>#REF!</v>
      </c>
      <c r="Z91" s="15" t="e">
        <f t="shared" si="100"/>
        <v>#REF!</v>
      </c>
      <c r="AA91" s="15" t="e">
        <f t="shared" si="100"/>
        <v>#REF!</v>
      </c>
      <c r="AB91" s="15" t="e">
        <f t="shared" si="100"/>
        <v>#REF!</v>
      </c>
      <c r="AC91" s="15" t="e">
        <f t="shared" si="100"/>
        <v>#REF!</v>
      </c>
      <c r="AD91" s="15" t="e">
        <f t="shared" si="100"/>
        <v>#REF!</v>
      </c>
      <c r="AE91" s="16" t="e">
        <f t="array" ref="AE91">INDEX(#REF!,MATCH(B91,#REF!,0))</f>
        <v>#REF!</v>
      </c>
      <c r="AF91" s="18">
        <f>VLOOKUP(C91,'Apr 19 data'!A:C,3,0)</f>
        <v>3.4000000000000002E-2</v>
      </c>
      <c r="AG91" s="16"/>
      <c r="AH91" s="16"/>
    </row>
    <row r="92" spans="1:34" ht="15.6" x14ac:dyDescent="0.3">
      <c r="A92" s="14" t="s">
        <v>85</v>
      </c>
      <c r="B92" s="14" t="s">
        <v>264</v>
      </c>
      <c r="C92" s="14" t="s">
        <v>265</v>
      </c>
      <c r="D92" s="15">
        <v>1800000</v>
      </c>
      <c r="E92" s="16">
        <f t="shared" si="0"/>
        <v>51428.571428571428</v>
      </c>
      <c r="F92" s="17" t="e">
        <f t="shared" si="1"/>
        <v>#REF!</v>
      </c>
      <c r="G92" s="17"/>
      <c r="H92" s="15" t="e">
        <f t="shared" si="6"/>
        <v>#REF!</v>
      </c>
      <c r="I92" s="15" t="e">
        <f t="shared" ref="I92:AD92" si="101">H92*1.05</f>
        <v>#REF!</v>
      </c>
      <c r="J92" s="15" t="e">
        <f t="shared" si="101"/>
        <v>#REF!</v>
      </c>
      <c r="K92" s="15" t="e">
        <f t="shared" si="101"/>
        <v>#REF!</v>
      </c>
      <c r="L92" s="15" t="e">
        <f t="shared" si="101"/>
        <v>#REF!</v>
      </c>
      <c r="M92" s="15" t="e">
        <f t="shared" si="101"/>
        <v>#REF!</v>
      </c>
      <c r="N92" s="15" t="e">
        <f t="shared" si="101"/>
        <v>#REF!</v>
      </c>
      <c r="O92" s="15" t="e">
        <f t="shared" si="101"/>
        <v>#REF!</v>
      </c>
      <c r="P92" s="15" t="e">
        <f t="shared" si="101"/>
        <v>#REF!</v>
      </c>
      <c r="Q92" s="15" t="e">
        <f t="shared" si="101"/>
        <v>#REF!</v>
      </c>
      <c r="R92" s="15" t="e">
        <f t="shared" si="101"/>
        <v>#REF!</v>
      </c>
      <c r="S92" s="15" t="e">
        <f t="shared" si="101"/>
        <v>#REF!</v>
      </c>
      <c r="T92" s="15" t="e">
        <f t="shared" si="101"/>
        <v>#REF!</v>
      </c>
      <c r="U92" s="15" t="e">
        <f t="shared" si="101"/>
        <v>#REF!</v>
      </c>
      <c r="V92" s="15" t="e">
        <f t="shared" si="101"/>
        <v>#REF!</v>
      </c>
      <c r="W92" s="15" t="e">
        <f t="shared" si="101"/>
        <v>#REF!</v>
      </c>
      <c r="X92" s="15" t="e">
        <f t="shared" si="101"/>
        <v>#REF!</v>
      </c>
      <c r="Y92" s="15" t="e">
        <f t="shared" si="101"/>
        <v>#REF!</v>
      </c>
      <c r="Z92" s="15" t="e">
        <f t="shared" si="101"/>
        <v>#REF!</v>
      </c>
      <c r="AA92" s="15" t="e">
        <f t="shared" si="101"/>
        <v>#REF!</v>
      </c>
      <c r="AB92" s="15" t="e">
        <f t="shared" si="101"/>
        <v>#REF!</v>
      </c>
      <c r="AC92" s="15" t="e">
        <f t="shared" si="101"/>
        <v>#REF!</v>
      </c>
      <c r="AD92" s="15" t="e">
        <f t="shared" si="101"/>
        <v>#REF!</v>
      </c>
      <c r="AE92" s="16" t="e">
        <f t="array" ref="AE92">INDEX(#REF!,MATCH(B92,#REF!,0))</f>
        <v>#REF!</v>
      </c>
      <c r="AF92" s="18">
        <f>VLOOKUP(C92,'Apr 19 data'!A:C,3,0)</f>
        <v>2.5000000000000001E-2</v>
      </c>
      <c r="AG92" s="16"/>
      <c r="AH92" s="16"/>
    </row>
    <row r="93" spans="1:34" ht="15.6" x14ac:dyDescent="0.3">
      <c r="A93" s="14" t="s">
        <v>62</v>
      </c>
      <c r="B93" s="14" t="s">
        <v>266</v>
      </c>
      <c r="C93" s="14" t="s">
        <v>267</v>
      </c>
      <c r="D93" s="15">
        <v>3750000</v>
      </c>
      <c r="E93" s="16">
        <f t="shared" si="0"/>
        <v>107142.85714285714</v>
      </c>
      <c r="F93" s="17" t="e">
        <f t="shared" si="1"/>
        <v>#REF!</v>
      </c>
      <c r="G93" s="17"/>
      <c r="H93" s="15" t="e">
        <f t="shared" si="6"/>
        <v>#REF!</v>
      </c>
      <c r="I93" s="15" t="e">
        <f t="shared" ref="I93:AD93" si="102">H93*1.05</f>
        <v>#REF!</v>
      </c>
      <c r="J93" s="15" t="e">
        <f t="shared" si="102"/>
        <v>#REF!</v>
      </c>
      <c r="K93" s="15" t="e">
        <f t="shared" si="102"/>
        <v>#REF!</v>
      </c>
      <c r="L93" s="15" t="e">
        <f t="shared" si="102"/>
        <v>#REF!</v>
      </c>
      <c r="M93" s="15" t="e">
        <f t="shared" si="102"/>
        <v>#REF!</v>
      </c>
      <c r="N93" s="15" t="e">
        <f t="shared" si="102"/>
        <v>#REF!</v>
      </c>
      <c r="O93" s="15" t="e">
        <f t="shared" si="102"/>
        <v>#REF!</v>
      </c>
      <c r="P93" s="15" t="e">
        <f t="shared" si="102"/>
        <v>#REF!</v>
      </c>
      <c r="Q93" s="15" t="e">
        <f t="shared" si="102"/>
        <v>#REF!</v>
      </c>
      <c r="R93" s="15" t="e">
        <f t="shared" si="102"/>
        <v>#REF!</v>
      </c>
      <c r="S93" s="15" t="e">
        <f t="shared" si="102"/>
        <v>#REF!</v>
      </c>
      <c r="T93" s="15" t="e">
        <f t="shared" si="102"/>
        <v>#REF!</v>
      </c>
      <c r="U93" s="15" t="e">
        <f t="shared" si="102"/>
        <v>#REF!</v>
      </c>
      <c r="V93" s="15" t="e">
        <f t="shared" si="102"/>
        <v>#REF!</v>
      </c>
      <c r="W93" s="15" t="e">
        <f t="shared" si="102"/>
        <v>#REF!</v>
      </c>
      <c r="X93" s="15" t="e">
        <f t="shared" si="102"/>
        <v>#REF!</v>
      </c>
      <c r="Y93" s="15" t="e">
        <f t="shared" si="102"/>
        <v>#REF!</v>
      </c>
      <c r="Z93" s="15" t="e">
        <f t="shared" si="102"/>
        <v>#REF!</v>
      </c>
      <c r="AA93" s="15" t="e">
        <f t="shared" si="102"/>
        <v>#REF!</v>
      </c>
      <c r="AB93" s="15" t="e">
        <f t="shared" si="102"/>
        <v>#REF!</v>
      </c>
      <c r="AC93" s="15" t="e">
        <f t="shared" si="102"/>
        <v>#REF!</v>
      </c>
      <c r="AD93" s="15" t="e">
        <f t="shared" si="102"/>
        <v>#REF!</v>
      </c>
      <c r="AE93" s="16" t="e">
        <f t="array" ref="AE93">INDEX(#REF!,MATCH(B93,#REF!,0))</f>
        <v>#REF!</v>
      </c>
      <c r="AF93" s="18">
        <f>VLOOKUP(C93,'Apr 19 data'!A:C,3,0)</f>
        <v>1.6E-2</v>
      </c>
      <c r="AG93" s="16"/>
      <c r="AH93" s="16"/>
    </row>
    <row r="94" spans="1:34" ht="15.6" x14ac:dyDescent="0.3">
      <c r="A94" s="14" t="s">
        <v>62</v>
      </c>
      <c r="B94" s="14" t="s">
        <v>268</v>
      </c>
      <c r="C94" s="14" t="s">
        <v>269</v>
      </c>
      <c r="D94" s="15">
        <v>3800000</v>
      </c>
      <c r="E94" s="16">
        <f t="shared" si="0"/>
        <v>108571.42857142857</v>
      </c>
      <c r="F94" s="17" t="e">
        <f t="shared" si="1"/>
        <v>#REF!</v>
      </c>
      <c r="G94" s="17"/>
      <c r="H94" s="15" t="e">
        <f t="shared" si="6"/>
        <v>#REF!</v>
      </c>
      <c r="I94" s="15" t="e">
        <f t="shared" ref="I94:AD94" si="103">H94*1.05</f>
        <v>#REF!</v>
      </c>
      <c r="J94" s="15" t="e">
        <f t="shared" si="103"/>
        <v>#REF!</v>
      </c>
      <c r="K94" s="15" t="e">
        <f t="shared" si="103"/>
        <v>#REF!</v>
      </c>
      <c r="L94" s="15" t="e">
        <f t="shared" si="103"/>
        <v>#REF!</v>
      </c>
      <c r="M94" s="15" t="e">
        <f t="shared" si="103"/>
        <v>#REF!</v>
      </c>
      <c r="N94" s="15" t="e">
        <f t="shared" si="103"/>
        <v>#REF!</v>
      </c>
      <c r="O94" s="15" t="e">
        <f t="shared" si="103"/>
        <v>#REF!</v>
      </c>
      <c r="P94" s="15" t="e">
        <f t="shared" si="103"/>
        <v>#REF!</v>
      </c>
      <c r="Q94" s="15" t="e">
        <f t="shared" si="103"/>
        <v>#REF!</v>
      </c>
      <c r="R94" s="15" t="e">
        <f t="shared" si="103"/>
        <v>#REF!</v>
      </c>
      <c r="S94" s="15" t="e">
        <f t="shared" si="103"/>
        <v>#REF!</v>
      </c>
      <c r="T94" s="15" t="e">
        <f t="shared" si="103"/>
        <v>#REF!</v>
      </c>
      <c r="U94" s="15" t="e">
        <f t="shared" si="103"/>
        <v>#REF!</v>
      </c>
      <c r="V94" s="15" t="e">
        <f t="shared" si="103"/>
        <v>#REF!</v>
      </c>
      <c r="W94" s="15" t="e">
        <f t="shared" si="103"/>
        <v>#REF!</v>
      </c>
      <c r="X94" s="15" t="e">
        <f t="shared" si="103"/>
        <v>#REF!</v>
      </c>
      <c r="Y94" s="15" t="e">
        <f t="shared" si="103"/>
        <v>#REF!</v>
      </c>
      <c r="Z94" s="15" t="e">
        <f t="shared" si="103"/>
        <v>#REF!</v>
      </c>
      <c r="AA94" s="15" t="e">
        <f t="shared" si="103"/>
        <v>#REF!</v>
      </c>
      <c r="AB94" s="15" t="e">
        <f t="shared" si="103"/>
        <v>#REF!</v>
      </c>
      <c r="AC94" s="15" t="e">
        <f t="shared" si="103"/>
        <v>#REF!</v>
      </c>
      <c r="AD94" s="15" t="e">
        <f t="shared" si="103"/>
        <v>#REF!</v>
      </c>
      <c r="AE94" s="16" t="e">
        <f t="array" ref="AE94">INDEX(#REF!,MATCH(B94,#REF!,0))</f>
        <v>#REF!</v>
      </c>
      <c r="AF94" s="18">
        <f>VLOOKUP(C94,'Apr 19 data'!A:C,3,0)</f>
        <v>-3.0000000000000001E-3</v>
      </c>
      <c r="AG94" s="16"/>
      <c r="AH94" s="16"/>
    </row>
    <row r="95" spans="1:34" ht="15.6" x14ac:dyDescent="0.3">
      <c r="A95" s="14" t="s">
        <v>66</v>
      </c>
      <c r="B95" s="14" t="s">
        <v>270</v>
      </c>
      <c r="C95" s="14" t="s">
        <v>271</v>
      </c>
      <c r="D95" s="15">
        <v>1430000</v>
      </c>
      <c r="E95" s="16">
        <f t="shared" si="0"/>
        <v>40857.142857142855</v>
      </c>
      <c r="F95" s="17" t="e">
        <f t="shared" si="1"/>
        <v>#REF!</v>
      </c>
      <c r="G95" s="17"/>
      <c r="H95" s="15" t="e">
        <f t="shared" si="6"/>
        <v>#REF!</v>
      </c>
      <c r="I95" s="15" t="e">
        <f t="shared" ref="I95:AD95" si="104">H95*1.05</f>
        <v>#REF!</v>
      </c>
      <c r="J95" s="15" t="e">
        <f t="shared" si="104"/>
        <v>#REF!</v>
      </c>
      <c r="K95" s="15" t="e">
        <f t="shared" si="104"/>
        <v>#REF!</v>
      </c>
      <c r="L95" s="15" t="e">
        <f t="shared" si="104"/>
        <v>#REF!</v>
      </c>
      <c r="M95" s="15" t="e">
        <f t="shared" si="104"/>
        <v>#REF!</v>
      </c>
      <c r="N95" s="15" t="e">
        <f t="shared" si="104"/>
        <v>#REF!</v>
      </c>
      <c r="O95" s="15" t="e">
        <f t="shared" si="104"/>
        <v>#REF!</v>
      </c>
      <c r="P95" s="15" t="e">
        <f t="shared" si="104"/>
        <v>#REF!</v>
      </c>
      <c r="Q95" s="15" t="e">
        <f t="shared" si="104"/>
        <v>#REF!</v>
      </c>
      <c r="R95" s="15" t="e">
        <f t="shared" si="104"/>
        <v>#REF!</v>
      </c>
      <c r="S95" s="15" t="e">
        <f t="shared" si="104"/>
        <v>#REF!</v>
      </c>
      <c r="T95" s="15" t="e">
        <f t="shared" si="104"/>
        <v>#REF!</v>
      </c>
      <c r="U95" s="15" t="e">
        <f t="shared" si="104"/>
        <v>#REF!</v>
      </c>
      <c r="V95" s="15" t="e">
        <f t="shared" si="104"/>
        <v>#REF!</v>
      </c>
      <c r="W95" s="15" t="e">
        <f t="shared" si="104"/>
        <v>#REF!</v>
      </c>
      <c r="X95" s="15" t="e">
        <f t="shared" si="104"/>
        <v>#REF!</v>
      </c>
      <c r="Y95" s="15" t="e">
        <f t="shared" si="104"/>
        <v>#REF!</v>
      </c>
      <c r="Z95" s="15" t="e">
        <f t="shared" si="104"/>
        <v>#REF!</v>
      </c>
      <c r="AA95" s="15" t="e">
        <f t="shared" si="104"/>
        <v>#REF!</v>
      </c>
      <c r="AB95" s="15" t="e">
        <f t="shared" si="104"/>
        <v>#REF!</v>
      </c>
      <c r="AC95" s="15" t="e">
        <f t="shared" si="104"/>
        <v>#REF!</v>
      </c>
      <c r="AD95" s="15" t="e">
        <f t="shared" si="104"/>
        <v>#REF!</v>
      </c>
      <c r="AE95" s="16" t="e">
        <f t="array" ref="AE95">INDEX(#REF!,MATCH(B95,#REF!,0))</f>
        <v>#REF!</v>
      </c>
      <c r="AF95" s="18">
        <f>VLOOKUP(C95,'Apr 19 data'!A:C,3,0)</f>
        <v>-4.0000000000000001E-3</v>
      </c>
      <c r="AG95" s="16"/>
      <c r="AH95" s="16"/>
    </row>
    <row r="96" spans="1:34" ht="15.6" x14ac:dyDescent="0.3">
      <c r="A96" s="14" t="s">
        <v>62</v>
      </c>
      <c r="B96" s="14" t="s">
        <v>272</v>
      </c>
      <c r="C96" s="14" t="s">
        <v>273</v>
      </c>
      <c r="D96" s="15">
        <v>9280000</v>
      </c>
      <c r="E96" s="16">
        <f t="shared" si="0"/>
        <v>265142.85714285716</v>
      </c>
      <c r="F96" s="17" t="e">
        <f t="shared" si="1"/>
        <v>#REF!</v>
      </c>
      <c r="G96" s="17"/>
      <c r="H96" s="15" t="e">
        <f t="shared" si="6"/>
        <v>#REF!</v>
      </c>
      <c r="I96" s="15" t="e">
        <f t="shared" ref="I96:AD96" si="105">H96*1.05</f>
        <v>#REF!</v>
      </c>
      <c r="J96" s="15" t="e">
        <f t="shared" si="105"/>
        <v>#REF!</v>
      </c>
      <c r="K96" s="15" t="e">
        <f t="shared" si="105"/>
        <v>#REF!</v>
      </c>
      <c r="L96" s="15" t="e">
        <f t="shared" si="105"/>
        <v>#REF!</v>
      </c>
      <c r="M96" s="15" t="e">
        <f t="shared" si="105"/>
        <v>#REF!</v>
      </c>
      <c r="N96" s="15" t="e">
        <f t="shared" si="105"/>
        <v>#REF!</v>
      </c>
      <c r="O96" s="15" t="e">
        <f t="shared" si="105"/>
        <v>#REF!</v>
      </c>
      <c r="P96" s="15" t="e">
        <f t="shared" si="105"/>
        <v>#REF!</v>
      </c>
      <c r="Q96" s="15" t="e">
        <f t="shared" si="105"/>
        <v>#REF!</v>
      </c>
      <c r="R96" s="15" t="e">
        <f t="shared" si="105"/>
        <v>#REF!</v>
      </c>
      <c r="S96" s="15" t="e">
        <f t="shared" si="105"/>
        <v>#REF!</v>
      </c>
      <c r="T96" s="15" t="e">
        <f t="shared" si="105"/>
        <v>#REF!</v>
      </c>
      <c r="U96" s="15" t="e">
        <f t="shared" si="105"/>
        <v>#REF!</v>
      </c>
      <c r="V96" s="15" t="e">
        <f t="shared" si="105"/>
        <v>#REF!</v>
      </c>
      <c r="W96" s="15" t="e">
        <f t="shared" si="105"/>
        <v>#REF!</v>
      </c>
      <c r="X96" s="15" t="e">
        <f t="shared" si="105"/>
        <v>#REF!</v>
      </c>
      <c r="Y96" s="15" t="e">
        <f t="shared" si="105"/>
        <v>#REF!</v>
      </c>
      <c r="Z96" s="15" t="e">
        <f t="shared" si="105"/>
        <v>#REF!</v>
      </c>
      <c r="AA96" s="15" t="e">
        <f t="shared" si="105"/>
        <v>#REF!</v>
      </c>
      <c r="AB96" s="15" t="e">
        <f t="shared" si="105"/>
        <v>#REF!</v>
      </c>
      <c r="AC96" s="15" t="e">
        <f t="shared" si="105"/>
        <v>#REF!</v>
      </c>
      <c r="AD96" s="15" t="e">
        <f t="shared" si="105"/>
        <v>#REF!</v>
      </c>
      <c r="AE96" s="16" t="e">
        <f t="array" ref="AE96">INDEX(#REF!,MATCH(B96,#REF!,0))</f>
        <v>#REF!</v>
      </c>
      <c r="AF96" s="18">
        <f>VLOOKUP(C96,'Apr 19 data'!A:C,3,0)</f>
        <v>6.0000000000000001E-3</v>
      </c>
      <c r="AG96" s="16"/>
      <c r="AH96" s="16"/>
    </row>
    <row r="97" spans="1:34" ht="15.6" x14ac:dyDescent="0.3">
      <c r="A97" s="14" t="s">
        <v>72</v>
      </c>
      <c r="B97" s="14" t="s">
        <v>274</v>
      </c>
      <c r="C97" s="14" t="s">
        <v>275</v>
      </c>
      <c r="D97" s="15">
        <v>11220000</v>
      </c>
      <c r="E97" s="16">
        <f t="shared" si="0"/>
        <v>95897.435897435891</v>
      </c>
      <c r="F97" s="17" t="e">
        <f t="shared" si="1"/>
        <v>#REF!</v>
      </c>
      <c r="G97" s="17"/>
      <c r="H97" s="15" t="e">
        <f t="shared" si="6"/>
        <v>#REF!</v>
      </c>
      <c r="I97" s="15" t="e">
        <f t="shared" ref="I97:AD97" si="106">H97*1.05</f>
        <v>#REF!</v>
      </c>
      <c r="J97" s="15" t="e">
        <f t="shared" si="106"/>
        <v>#REF!</v>
      </c>
      <c r="K97" s="15" t="e">
        <f t="shared" si="106"/>
        <v>#REF!</v>
      </c>
      <c r="L97" s="15" t="e">
        <f t="shared" si="106"/>
        <v>#REF!</v>
      </c>
      <c r="M97" s="15" t="e">
        <f t="shared" si="106"/>
        <v>#REF!</v>
      </c>
      <c r="N97" s="15" t="e">
        <f t="shared" si="106"/>
        <v>#REF!</v>
      </c>
      <c r="O97" s="15" t="e">
        <f t="shared" si="106"/>
        <v>#REF!</v>
      </c>
      <c r="P97" s="15" t="e">
        <f t="shared" si="106"/>
        <v>#REF!</v>
      </c>
      <c r="Q97" s="15" t="e">
        <f t="shared" si="106"/>
        <v>#REF!</v>
      </c>
      <c r="R97" s="15" t="e">
        <f t="shared" si="106"/>
        <v>#REF!</v>
      </c>
      <c r="S97" s="15" t="e">
        <f t="shared" si="106"/>
        <v>#REF!</v>
      </c>
      <c r="T97" s="15" t="e">
        <f t="shared" si="106"/>
        <v>#REF!</v>
      </c>
      <c r="U97" s="15" t="e">
        <f t="shared" si="106"/>
        <v>#REF!</v>
      </c>
      <c r="V97" s="15" t="e">
        <f t="shared" si="106"/>
        <v>#REF!</v>
      </c>
      <c r="W97" s="15" t="e">
        <f t="shared" si="106"/>
        <v>#REF!</v>
      </c>
      <c r="X97" s="15" t="e">
        <f t="shared" si="106"/>
        <v>#REF!</v>
      </c>
      <c r="Y97" s="15" t="e">
        <f t="shared" si="106"/>
        <v>#REF!</v>
      </c>
      <c r="Z97" s="15" t="e">
        <f t="shared" si="106"/>
        <v>#REF!</v>
      </c>
      <c r="AA97" s="15" t="e">
        <f t="shared" si="106"/>
        <v>#REF!</v>
      </c>
      <c r="AB97" s="15" t="e">
        <f t="shared" si="106"/>
        <v>#REF!</v>
      </c>
      <c r="AC97" s="15" t="e">
        <f t="shared" si="106"/>
        <v>#REF!</v>
      </c>
      <c r="AD97" s="15" t="e">
        <f t="shared" si="106"/>
        <v>#REF!</v>
      </c>
      <c r="AE97" s="16" t="e">
        <f t="array" ref="AE97">INDEX(#REF!,MATCH(B97,#REF!,0))</f>
        <v>#REF!</v>
      </c>
      <c r="AF97" s="18">
        <f>VLOOKUP(C97,'Apr 19 data'!A:C,3,0)</f>
        <v>-8.9999999999999993E-3</v>
      </c>
      <c r="AG97" s="16"/>
      <c r="AH97" s="16"/>
    </row>
    <row r="98" spans="1:34" ht="15.6" x14ac:dyDescent="0.3">
      <c r="A98" s="14" t="s">
        <v>65</v>
      </c>
      <c r="B98" s="14" t="s">
        <v>276</v>
      </c>
      <c r="C98" s="14" t="s">
        <v>277</v>
      </c>
      <c r="D98" s="15">
        <v>7600000</v>
      </c>
      <c r="E98" s="16">
        <f t="shared" si="0"/>
        <v>217142.85714285713</v>
      </c>
      <c r="F98" s="17" t="e">
        <f t="shared" si="1"/>
        <v>#REF!</v>
      </c>
      <c r="G98" s="17"/>
      <c r="H98" s="15" t="e">
        <f t="shared" si="6"/>
        <v>#REF!</v>
      </c>
      <c r="I98" s="15" t="e">
        <f t="shared" ref="I98:AD98" si="107">H98*1.05</f>
        <v>#REF!</v>
      </c>
      <c r="J98" s="15" t="e">
        <f t="shared" si="107"/>
        <v>#REF!</v>
      </c>
      <c r="K98" s="15" t="e">
        <f t="shared" si="107"/>
        <v>#REF!</v>
      </c>
      <c r="L98" s="15" t="e">
        <f t="shared" si="107"/>
        <v>#REF!</v>
      </c>
      <c r="M98" s="15" t="e">
        <f t="shared" si="107"/>
        <v>#REF!</v>
      </c>
      <c r="N98" s="15" t="e">
        <f t="shared" si="107"/>
        <v>#REF!</v>
      </c>
      <c r="O98" s="15" t="e">
        <f t="shared" si="107"/>
        <v>#REF!</v>
      </c>
      <c r="P98" s="15" t="e">
        <f t="shared" si="107"/>
        <v>#REF!</v>
      </c>
      <c r="Q98" s="15" t="e">
        <f t="shared" si="107"/>
        <v>#REF!</v>
      </c>
      <c r="R98" s="15" t="e">
        <f t="shared" si="107"/>
        <v>#REF!</v>
      </c>
      <c r="S98" s="15" t="e">
        <f t="shared" si="107"/>
        <v>#REF!</v>
      </c>
      <c r="T98" s="15" t="e">
        <f t="shared" si="107"/>
        <v>#REF!</v>
      </c>
      <c r="U98" s="15" t="e">
        <f t="shared" si="107"/>
        <v>#REF!</v>
      </c>
      <c r="V98" s="15" t="e">
        <f t="shared" si="107"/>
        <v>#REF!</v>
      </c>
      <c r="W98" s="15" t="e">
        <f t="shared" si="107"/>
        <v>#REF!</v>
      </c>
      <c r="X98" s="15" t="e">
        <f t="shared" si="107"/>
        <v>#REF!</v>
      </c>
      <c r="Y98" s="15" t="e">
        <f t="shared" si="107"/>
        <v>#REF!</v>
      </c>
      <c r="Z98" s="15" t="e">
        <f t="shared" si="107"/>
        <v>#REF!</v>
      </c>
      <c r="AA98" s="15" t="e">
        <f t="shared" si="107"/>
        <v>#REF!</v>
      </c>
      <c r="AB98" s="15" t="e">
        <f t="shared" si="107"/>
        <v>#REF!</v>
      </c>
      <c r="AC98" s="15" t="e">
        <f t="shared" si="107"/>
        <v>#REF!</v>
      </c>
      <c r="AD98" s="15" t="e">
        <f t="shared" si="107"/>
        <v>#REF!</v>
      </c>
      <c r="AE98" s="16" t="e">
        <f t="array" ref="AE98">INDEX(#REF!,MATCH(B98,#REF!,0))</f>
        <v>#REF!</v>
      </c>
      <c r="AF98" s="18">
        <f>VLOOKUP(C98,'Apr 19 data'!A:C,3,0)</f>
        <v>1.9E-2</v>
      </c>
      <c r="AG98" s="16"/>
      <c r="AH98" s="16"/>
    </row>
    <row r="99" spans="1:34" ht="15.6" x14ac:dyDescent="0.3">
      <c r="A99" s="14" t="s">
        <v>62</v>
      </c>
      <c r="B99" s="14" t="s">
        <v>278</v>
      </c>
      <c r="C99" s="14" t="s">
        <v>279</v>
      </c>
      <c r="D99" s="15">
        <v>7350000</v>
      </c>
      <c r="E99" s="16">
        <f t="shared" si="0"/>
        <v>210000</v>
      </c>
      <c r="F99" s="17" t="e">
        <f t="shared" si="1"/>
        <v>#REF!</v>
      </c>
      <c r="G99" s="17"/>
      <c r="H99" s="15" t="e">
        <f t="shared" si="6"/>
        <v>#REF!</v>
      </c>
      <c r="I99" s="15" t="e">
        <f t="shared" ref="I99:AD99" si="108">H99*1.05</f>
        <v>#REF!</v>
      </c>
      <c r="J99" s="15" t="e">
        <f t="shared" si="108"/>
        <v>#REF!</v>
      </c>
      <c r="K99" s="15" t="e">
        <f t="shared" si="108"/>
        <v>#REF!</v>
      </c>
      <c r="L99" s="15" t="e">
        <f t="shared" si="108"/>
        <v>#REF!</v>
      </c>
      <c r="M99" s="15" t="e">
        <f t="shared" si="108"/>
        <v>#REF!</v>
      </c>
      <c r="N99" s="15" t="e">
        <f t="shared" si="108"/>
        <v>#REF!</v>
      </c>
      <c r="O99" s="15" t="e">
        <f t="shared" si="108"/>
        <v>#REF!</v>
      </c>
      <c r="P99" s="15" t="e">
        <f t="shared" si="108"/>
        <v>#REF!</v>
      </c>
      <c r="Q99" s="15" t="e">
        <f t="shared" si="108"/>
        <v>#REF!</v>
      </c>
      <c r="R99" s="15" t="e">
        <f t="shared" si="108"/>
        <v>#REF!</v>
      </c>
      <c r="S99" s="15" t="e">
        <f t="shared" si="108"/>
        <v>#REF!</v>
      </c>
      <c r="T99" s="15" t="e">
        <f t="shared" si="108"/>
        <v>#REF!</v>
      </c>
      <c r="U99" s="15" t="e">
        <f t="shared" si="108"/>
        <v>#REF!</v>
      </c>
      <c r="V99" s="15" t="e">
        <f t="shared" si="108"/>
        <v>#REF!</v>
      </c>
      <c r="W99" s="15" t="e">
        <f t="shared" si="108"/>
        <v>#REF!</v>
      </c>
      <c r="X99" s="15" t="e">
        <f t="shared" si="108"/>
        <v>#REF!</v>
      </c>
      <c r="Y99" s="15" t="e">
        <f t="shared" si="108"/>
        <v>#REF!</v>
      </c>
      <c r="Z99" s="15" t="e">
        <f t="shared" si="108"/>
        <v>#REF!</v>
      </c>
      <c r="AA99" s="15" t="e">
        <f t="shared" si="108"/>
        <v>#REF!</v>
      </c>
      <c r="AB99" s="15" t="e">
        <f t="shared" si="108"/>
        <v>#REF!</v>
      </c>
      <c r="AC99" s="15" t="e">
        <f t="shared" si="108"/>
        <v>#REF!</v>
      </c>
      <c r="AD99" s="15" t="e">
        <f t="shared" si="108"/>
        <v>#REF!</v>
      </c>
      <c r="AE99" s="16" t="e">
        <f t="array" ref="AE99">INDEX(#REF!,MATCH(B99,#REF!,0))</f>
        <v>#REF!</v>
      </c>
      <c r="AF99" s="18">
        <f>VLOOKUP(C99,'Apr 19 data'!A:C,3,0)</f>
        <v>-1.4999999999999999E-2</v>
      </c>
      <c r="AG99" s="16"/>
      <c r="AH99" s="16"/>
    </row>
    <row r="100" spans="1:34" ht="15.6" x14ac:dyDescent="0.3">
      <c r="A100" s="14" t="s">
        <v>69</v>
      </c>
      <c r="B100" s="14" t="s">
        <v>280</v>
      </c>
      <c r="C100" s="14" t="s">
        <v>281</v>
      </c>
      <c r="D100" s="15">
        <v>370000</v>
      </c>
      <c r="E100" s="16">
        <f t="shared" si="0"/>
        <v>10571.428571428571</v>
      </c>
      <c r="F100" s="17" t="e">
        <f t="shared" si="1"/>
        <v>#REF!</v>
      </c>
      <c r="G100" s="17"/>
      <c r="H100" s="15" t="e">
        <f t="shared" si="6"/>
        <v>#REF!</v>
      </c>
      <c r="I100" s="15" t="e">
        <f t="shared" ref="I100:AD100" si="109">H100*1.05</f>
        <v>#REF!</v>
      </c>
      <c r="J100" s="15" t="e">
        <f t="shared" si="109"/>
        <v>#REF!</v>
      </c>
      <c r="K100" s="15" t="e">
        <f t="shared" si="109"/>
        <v>#REF!</v>
      </c>
      <c r="L100" s="15" t="e">
        <f t="shared" si="109"/>
        <v>#REF!</v>
      </c>
      <c r="M100" s="15" t="e">
        <f t="shared" si="109"/>
        <v>#REF!</v>
      </c>
      <c r="N100" s="15" t="e">
        <f t="shared" si="109"/>
        <v>#REF!</v>
      </c>
      <c r="O100" s="15" t="e">
        <f t="shared" si="109"/>
        <v>#REF!</v>
      </c>
      <c r="P100" s="15" t="e">
        <f t="shared" si="109"/>
        <v>#REF!</v>
      </c>
      <c r="Q100" s="15" t="e">
        <f t="shared" si="109"/>
        <v>#REF!</v>
      </c>
      <c r="R100" s="15" t="e">
        <f t="shared" si="109"/>
        <v>#REF!</v>
      </c>
      <c r="S100" s="15" t="e">
        <f t="shared" si="109"/>
        <v>#REF!</v>
      </c>
      <c r="T100" s="15" t="e">
        <f t="shared" si="109"/>
        <v>#REF!</v>
      </c>
      <c r="U100" s="15" t="e">
        <f t="shared" si="109"/>
        <v>#REF!</v>
      </c>
      <c r="V100" s="15" t="e">
        <f t="shared" si="109"/>
        <v>#REF!</v>
      </c>
      <c r="W100" s="15" t="e">
        <f t="shared" si="109"/>
        <v>#REF!</v>
      </c>
      <c r="X100" s="15" t="e">
        <f t="shared" si="109"/>
        <v>#REF!</v>
      </c>
      <c r="Y100" s="15" t="e">
        <f t="shared" si="109"/>
        <v>#REF!</v>
      </c>
      <c r="Z100" s="15" t="e">
        <f t="shared" si="109"/>
        <v>#REF!</v>
      </c>
      <c r="AA100" s="15" t="e">
        <f t="shared" si="109"/>
        <v>#REF!</v>
      </c>
      <c r="AB100" s="15" t="e">
        <f t="shared" si="109"/>
        <v>#REF!</v>
      </c>
      <c r="AC100" s="15" t="e">
        <f t="shared" si="109"/>
        <v>#REF!</v>
      </c>
      <c r="AD100" s="15" t="e">
        <f t="shared" si="109"/>
        <v>#REF!</v>
      </c>
      <c r="AE100" s="16" t="e">
        <f t="array" ref="AE100">INDEX(#REF!,MATCH(B100,#REF!,0))</f>
        <v>#REF!</v>
      </c>
      <c r="AF100" s="18">
        <f>VLOOKUP(C100,'Apr 19 data'!A:C,3,0)</f>
        <v>2.7E-2</v>
      </c>
      <c r="AG100" s="16"/>
      <c r="AH100" s="16"/>
    </row>
    <row r="101" spans="1:34" ht="15.6" x14ac:dyDescent="0.3">
      <c r="A101" s="14" t="s">
        <v>82</v>
      </c>
      <c r="B101" s="14" t="s">
        <v>282</v>
      </c>
      <c r="C101" s="14" t="s">
        <v>283</v>
      </c>
      <c r="D101" s="15">
        <v>2900000</v>
      </c>
      <c r="E101" s="16">
        <f t="shared" si="0"/>
        <v>82857.142857142855</v>
      </c>
      <c r="F101" s="17" t="e">
        <f t="shared" si="1"/>
        <v>#REF!</v>
      </c>
      <c r="G101" s="17"/>
      <c r="H101" s="15" t="e">
        <f t="shared" si="6"/>
        <v>#REF!</v>
      </c>
      <c r="I101" s="15" t="e">
        <f t="shared" ref="I101:AD101" si="110">H101*1.05</f>
        <v>#REF!</v>
      </c>
      <c r="J101" s="15" t="e">
        <f t="shared" si="110"/>
        <v>#REF!</v>
      </c>
      <c r="K101" s="15" t="e">
        <f t="shared" si="110"/>
        <v>#REF!</v>
      </c>
      <c r="L101" s="15" t="e">
        <f t="shared" si="110"/>
        <v>#REF!</v>
      </c>
      <c r="M101" s="15" t="e">
        <f t="shared" si="110"/>
        <v>#REF!</v>
      </c>
      <c r="N101" s="15" t="e">
        <f t="shared" si="110"/>
        <v>#REF!</v>
      </c>
      <c r="O101" s="15" t="e">
        <f t="shared" si="110"/>
        <v>#REF!</v>
      </c>
      <c r="P101" s="15" t="e">
        <f t="shared" si="110"/>
        <v>#REF!</v>
      </c>
      <c r="Q101" s="15" t="e">
        <f t="shared" si="110"/>
        <v>#REF!</v>
      </c>
      <c r="R101" s="15" t="e">
        <f t="shared" si="110"/>
        <v>#REF!</v>
      </c>
      <c r="S101" s="15" t="e">
        <f t="shared" si="110"/>
        <v>#REF!</v>
      </c>
      <c r="T101" s="15" t="e">
        <f t="shared" si="110"/>
        <v>#REF!</v>
      </c>
      <c r="U101" s="15" t="e">
        <f t="shared" si="110"/>
        <v>#REF!</v>
      </c>
      <c r="V101" s="15" t="e">
        <f t="shared" si="110"/>
        <v>#REF!</v>
      </c>
      <c r="W101" s="15" t="e">
        <f t="shared" si="110"/>
        <v>#REF!</v>
      </c>
      <c r="X101" s="15" t="e">
        <f t="shared" si="110"/>
        <v>#REF!</v>
      </c>
      <c r="Y101" s="15" t="e">
        <f t="shared" si="110"/>
        <v>#REF!</v>
      </c>
      <c r="Z101" s="15" t="e">
        <f t="shared" si="110"/>
        <v>#REF!</v>
      </c>
      <c r="AA101" s="15" t="e">
        <f t="shared" si="110"/>
        <v>#REF!</v>
      </c>
      <c r="AB101" s="15" t="e">
        <f t="shared" si="110"/>
        <v>#REF!</v>
      </c>
      <c r="AC101" s="15" t="e">
        <f t="shared" si="110"/>
        <v>#REF!</v>
      </c>
      <c r="AD101" s="15" t="e">
        <f t="shared" si="110"/>
        <v>#REF!</v>
      </c>
      <c r="AE101" s="16" t="e">
        <f t="array" ref="AE101">INDEX(#REF!,MATCH(B101,#REF!,0))</f>
        <v>#REF!</v>
      </c>
      <c r="AF101" s="18">
        <f>VLOOKUP(C101,'Apr 19 data'!A:C,3,0)</f>
        <v>3.1E-2</v>
      </c>
      <c r="AG101" s="16"/>
      <c r="AH101" s="16"/>
    </row>
    <row r="102" spans="1:34" ht="15.6" x14ac:dyDescent="0.3">
      <c r="A102" s="14" t="s">
        <v>62</v>
      </c>
      <c r="B102" s="14" t="s">
        <v>284</v>
      </c>
      <c r="C102" s="14" t="s">
        <v>285</v>
      </c>
      <c r="D102" s="15">
        <v>3725000</v>
      </c>
      <c r="E102" s="16">
        <f t="shared" si="0"/>
        <v>106428.57142857143</v>
      </c>
      <c r="F102" s="17" t="e">
        <f t="shared" si="1"/>
        <v>#REF!</v>
      </c>
      <c r="G102" s="17"/>
      <c r="H102" s="15" t="e">
        <f t="shared" si="6"/>
        <v>#REF!</v>
      </c>
      <c r="I102" s="15" t="e">
        <f t="shared" ref="I102:AD102" si="111">H102*1.05</f>
        <v>#REF!</v>
      </c>
      <c r="J102" s="15" t="e">
        <f t="shared" si="111"/>
        <v>#REF!</v>
      </c>
      <c r="K102" s="15" t="e">
        <f t="shared" si="111"/>
        <v>#REF!</v>
      </c>
      <c r="L102" s="15" t="e">
        <f t="shared" si="111"/>
        <v>#REF!</v>
      </c>
      <c r="M102" s="15" t="e">
        <f t="shared" si="111"/>
        <v>#REF!</v>
      </c>
      <c r="N102" s="15" t="e">
        <f t="shared" si="111"/>
        <v>#REF!</v>
      </c>
      <c r="O102" s="15" t="e">
        <f t="shared" si="111"/>
        <v>#REF!</v>
      </c>
      <c r="P102" s="15" t="e">
        <f t="shared" si="111"/>
        <v>#REF!</v>
      </c>
      <c r="Q102" s="15" t="e">
        <f t="shared" si="111"/>
        <v>#REF!</v>
      </c>
      <c r="R102" s="15" t="e">
        <f t="shared" si="111"/>
        <v>#REF!</v>
      </c>
      <c r="S102" s="15" t="e">
        <f t="shared" si="111"/>
        <v>#REF!</v>
      </c>
      <c r="T102" s="15" t="e">
        <f t="shared" si="111"/>
        <v>#REF!</v>
      </c>
      <c r="U102" s="15" t="e">
        <f t="shared" si="111"/>
        <v>#REF!</v>
      </c>
      <c r="V102" s="15" t="e">
        <f t="shared" si="111"/>
        <v>#REF!</v>
      </c>
      <c r="W102" s="15" t="e">
        <f t="shared" si="111"/>
        <v>#REF!</v>
      </c>
      <c r="X102" s="15" t="e">
        <f t="shared" si="111"/>
        <v>#REF!</v>
      </c>
      <c r="Y102" s="15" t="e">
        <f t="shared" si="111"/>
        <v>#REF!</v>
      </c>
      <c r="Z102" s="15" t="e">
        <f t="shared" si="111"/>
        <v>#REF!</v>
      </c>
      <c r="AA102" s="15" t="e">
        <f t="shared" si="111"/>
        <v>#REF!</v>
      </c>
      <c r="AB102" s="15" t="e">
        <f t="shared" si="111"/>
        <v>#REF!</v>
      </c>
      <c r="AC102" s="15" t="e">
        <f t="shared" si="111"/>
        <v>#REF!</v>
      </c>
      <c r="AD102" s="15" t="e">
        <f t="shared" si="111"/>
        <v>#REF!</v>
      </c>
      <c r="AE102" s="16" t="e">
        <f t="array" ref="AE102">INDEX(#REF!,MATCH(B102,#REF!,0))</f>
        <v>#REF!</v>
      </c>
      <c r="AF102" s="18">
        <f>VLOOKUP(C102,'Apr 19 data'!A:C,3,0)</f>
        <v>2.7E-2</v>
      </c>
      <c r="AG102" s="16"/>
      <c r="AH102" s="16"/>
    </row>
    <row r="103" spans="1:34" ht="15.6" x14ac:dyDescent="0.3">
      <c r="A103" s="14" t="s">
        <v>65</v>
      </c>
      <c r="B103" s="14" t="s">
        <v>286</v>
      </c>
      <c r="C103" s="14" t="s">
        <v>287</v>
      </c>
      <c r="D103" s="15">
        <v>370000</v>
      </c>
      <c r="E103" s="16">
        <f t="shared" si="0"/>
        <v>10571.428571428571</v>
      </c>
      <c r="F103" s="17" t="e">
        <f t="shared" si="1"/>
        <v>#REF!</v>
      </c>
      <c r="G103" s="17"/>
      <c r="H103" s="15" t="e">
        <f t="shared" si="6"/>
        <v>#REF!</v>
      </c>
      <c r="I103" s="15" t="e">
        <f t="shared" ref="I103:AD103" si="112">H103*1.05</f>
        <v>#REF!</v>
      </c>
      <c r="J103" s="15" t="e">
        <f t="shared" si="112"/>
        <v>#REF!</v>
      </c>
      <c r="K103" s="15" t="e">
        <f t="shared" si="112"/>
        <v>#REF!</v>
      </c>
      <c r="L103" s="15" t="e">
        <f t="shared" si="112"/>
        <v>#REF!</v>
      </c>
      <c r="M103" s="15" t="e">
        <f t="shared" si="112"/>
        <v>#REF!</v>
      </c>
      <c r="N103" s="15" t="e">
        <f t="shared" si="112"/>
        <v>#REF!</v>
      </c>
      <c r="O103" s="15" t="e">
        <f t="shared" si="112"/>
        <v>#REF!</v>
      </c>
      <c r="P103" s="15" t="e">
        <f t="shared" si="112"/>
        <v>#REF!</v>
      </c>
      <c r="Q103" s="15" t="e">
        <f t="shared" si="112"/>
        <v>#REF!</v>
      </c>
      <c r="R103" s="15" t="e">
        <f t="shared" si="112"/>
        <v>#REF!</v>
      </c>
      <c r="S103" s="15" t="e">
        <f t="shared" si="112"/>
        <v>#REF!</v>
      </c>
      <c r="T103" s="15" t="e">
        <f t="shared" si="112"/>
        <v>#REF!</v>
      </c>
      <c r="U103" s="15" t="e">
        <f t="shared" si="112"/>
        <v>#REF!</v>
      </c>
      <c r="V103" s="15" t="e">
        <f t="shared" si="112"/>
        <v>#REF!</v>
      </c>
      <c r="W103" s="15" t="e">
        <f t="shared" si="112"/>
        <v>#REF!</v>
      </c>
      <c r="X103" s="15" t="e">
        <f t="shared" si="112"/>
        <v>#REF!</v>
      </c>
      <c r="Y103" s="15" t="e">
        <f t="shared" si="112"/>
        <v>#REF!</v>
      </c>
      <c r="Z103" s="15" t="e">
        <f t="shared" si="112"/>
        <v>#REF!</v>
      </c>
      <c r="AA103" s="15" t="e">
        <f t="shared" si="112"/>
        <v>#REF!</v>
      </c>
      <c r="AB103" s="15" t="e">
        <f t="shared" si="112"/>
        <v>#REF!</v>
      </c>
      <c r="AC103" s="15" t="e">
        <f t="shared" si="112"/>
        <v>#REF!</v>
      </c>
      <c r="AD103" s="15" t="e">
        <f t="shared" si="112"/>
        <v>#REF!</v>
      </c>
      <c r="AE103" s="16" t="e">
        <f t="array" ref="AE103">INDEX(#REF!,MATCH(B103,#REF!,0))</f>
        <v>#REF!</v>
      </c>
      <c r="AF103" s="18">
        <f>VLOOKUP(C103,'Apr 19 data'!A:C,3,0)</f>
        <v>-8.9999999999999993E-3</v>
      </c>
      <c r="AG103" s="16"/>
      <c r="AH103" s="16"/>
    </row>
    <row r="104" spans="1:34" ht="15.6" x14ac:dyDescent="0.3">
      <c r="A104" s="14" t="s">
        <v>62</v>
      </c>
      <c r="C104" s="24" t="s">
        <v>288</v>
      </c>
      <c r="D104" s="15">
        <v>2270000</v>
      </c>
      <c r="E104" s="16">
        <f t="shared" si="0"/>
        <v>64857.142857142855</v>
      </c>
      <c r="F104" s="17" t="e">
        <f t="shared" si="1"/>
        <v>#REF!</v>
      </c>
      <c r="G104" s="17"/>
      <c r="H104" s="15" t="e">
        <f t="shared" si="6"/>
        <v>#REF!</v>
      </c>
      <c r="I104" s="15" t="e">
        <f t="shared" ref="I104:I328" si="113">H104*1.05</f>
        <v>#REF!</v>
      </c>
      <c r="J104" s="15"/>
      <c r="K104" s="15"/>
      <c r="L104" s="15"/>
      <c r="M104" s="15"/>
      <c r="N104" s="15"/>
      <c r="O104" s="15"/>
      <c r="P104" s="15"/>
      <c r="Q104" s="15"/>
      <c r="R104" s="15"/>
      <c r="S104" s="15"/>
      <c r="T104" s="15"/>
      <c r="U104" s="15"/>
      <c r="V104" s="15"/>
      <c r="W104" s="15"/>
      <c r="X104" s="15"/>
      <c r="Y104" s="15"/>
      <c r="Z104" s="15"/>
      <c r="AA104" s="15"/>
      <c r="AB104" s="15"/>
      <c r="AC104" s="15"/>
      <c r="AD104" s="15"/>
      <c r="AE104" s="16" t="e">
        <f t="array" ref="AE104">INDEX(#REF!,MATCH(B104,#REF!,0))</f>
        <v>#REF!</v>
      </c>
      <c r="AF104" s="18" t="e">
        <f>VLOOKUP(C104,'Apr 19 data'!A:C,3,0)</f>
        <v>#N/A</v>
      </c>
      <c r="AG104" s="16"/>
      <c r="AH104" s="16"/>
    </row>
    <row r="105" spans="1:34" ht="15.6" x14ac:dyDescent="0.3">
      <c r="A105" s="14" t="s">
        <v>82</v>
      </c>
      <c r="B105" s="14" t="s">
        <v>289</v>
      </c>
      <c r="C105" s="14" t="s">
        <v>290</v>
      </c>
      <c r="D105" s="15">
        <v>850000</v>
      </c>
      <c r="E105" s="16">
        <f t="shared" si="0"/>
        <v>24285.714285714286</v>
      </c>
      <c r="F105" s="17" t="e">
        <f t="shared" si="1"/>
        <v>#REF!</v>
      </c>
      <c r="G105" s="17"/>
      <c r="H105" s="15" t="e">
        <f t="shared" si="6"/>
        <v>#REF!</v>
      </c>
      <c r="I105" s="15" t="e">
        <f t="shared" si="113"/>
        <v>#REF!</v>
      </c>
      <c r="J105" s="15" t="e">
        <f t="shared" ref="J105:AD105" si="114">I105*1.05</f>
        <v>#REF!</v>
      </c>
      <c r="K105" s="15" t="e">
        <f t="shared" si="114"/>
        <v>#REF!</v>
      </c>
      <c r="L105" s="15" t="e">
        <f t="shared" si="114"/>
        <v>#REF!</v>
      </c>
      <c r="M105" s="15" t="e">
        <f t="shared" si="114"/>
        <v>#REF!</v>
      </c>
      <c r="N105" s="15" t="e">
        <f t="shared" si="114"/>
        <v>#REF!</v>
      </c>
      <c r="O105" s="15" t="e">
        <f t="shared" si="114"/>
        <v>#REF!</v>
      </c>
      <c r="P105" s="15" t="e">
        <f t="shared" si="114"/>
        <v>#REF!</v>
      </c>
      <c r="Q105" s="15" t="e">
        <f t="shared" si="114"/>
        <v>#REF!</v>
      </c>
      <c r="R105" s="15" t="e">
        <f t="shared" si="114"/>
        <v>#REF!</v>
      </c>
      <c r="S105" s="15" t="e">
        <f t="shared" si="114"/>
        <v>#REF!</v>
      </c>
      <c r="T105" s="15" t="e">
        <f t="shared" si="114"/>
        <v>#REF!</v>
      </c>
      <c r="U105" s="15" t="e">
        <f t="shared" si="114"/>
        <v>#REF!</v>
      </c>
      <c r="V105" s="15" t="e">
        <f t="shared" si="114"/>
        <v>#REF!</v>
      </c>
      <c r="W105" s="15" t="e">
        <f t="shared" si="114"/>
        <v>#REF!</v>
      </c>
      <c r="X105" s="15" t="e">
        <f t="shared" si="114"/>
        <v>#REF!</v>
      </c>
      <c r="Y105" s="15" t="e">
        <f t="shared" si="114"/>
        <v>#REF!</v>
      </c>
      <c r="Z105" s="15" t="e">
        <f t="shared" si="114"/>
        <v>#REF!</v>
      </c>
      <c r="AA105" s="15" t="e">
        <f t="shared" si="114"/>
        <v>#REF!</v>
      </c>
      <c r="AB105" s="15" t="e">
        <f t="shared" si="114"/>
        <v>#REF!</v>
      </c>
      <c r="AC105" s="15" t="e">
        <f t="shared" si="114"/>
        <v>#REF!</v>
      </c>
      <c r="AD105" s="15" t="e">
        <f t="shared" si="114"/>
        <v>#REF!</v>
      </c>
      <c r="AE105" s="16" t="e">
        <f t="array" ref="AE105">INDEX(#REF!,MATCH(B105,#REF!,0))</f>
        <v>#REF!</v>
      </c>
      <c r="AF105" s="18">
        <f>VLOOKUP(C105,'Apr 19 data'!A:C,3,0)</f>
        <v>7.6999999999999999E-2</v>
      </c>
      <c r="AG105" s="16"/>
      <c r="AH105" s="16"/>
    </row>
    <row r="106" spans="1:34" ht="15.6" x14ac:dyDescent="0.3">
      <c r="A106" s="14" t="s">
        <v>66</v>
      </c>
      <c r="B106" s="14" t="s">
        <v>291</v>
      </c>
      <c r="C106" s="14" t="s">
        <v>292</v>
      </c>
      <c r="D106" s="15">
        <v>1700000</v>
      </c>
      <c r="E106" s="16">
        <f t="shared" si="0"/>
        <v>48571.428571428572</v>
      </c>
      <c r="F106" s="17" t="e">
        <f t="shared" si="1"/>
        <v>#REF!</v>
      </c>
      <c r="G106" s="17"/>
      <c r="H106" s="15" t="e">
        <f t="shared" si="6"/>
        <v>#REF!</v>
      </c>
      <c r="I106" s="15" t="e">
        <f t="shared" si="113"/>
        <v>#REF!</v>
      </c>
      <c r="J106" s="15" t="e">
        <f t="shared" ref="J106:AD106" si="115">I106*1.05</f>
        <v>#REF!</v>
      </c>
      <c r="K106" s="15" t="e">
        <f t="shared" si="115"/>
        <v>#REF!</v>
      </c>
      <c r="L106" s="15" t="e">
        <f t="shared" si="115"/>
        <v>#REF!</v>
      </c>
      <c r="M106" s="15" t="e">
        <f t="shared" si="115"/>
        <v>#REF!</v>
      </c>
      <c r="N106" s="15" t="e">
        <f t="shared" si="115"/>
        <v>#REF!</v>
      </c>
      <c r="O106" s="15" t="e">
        <f t="shared" si="115"/>
        <v>#REF!</v>
      </c>
      <c r="P106" s="15" t="e">
        <f t="shared" si="115"/>
        <v>#REF!</v>
      </c>
      <c r="Q106" s="15" t="e">
        <f t="shared" si="115"/>
        <v>#REF!</v>
      </c>
      <c r="R106" s="15" t="e">
        <f t="shared" si="115"/>
        <v>#REF!</v>
      </c>
      <c r="S106" s="15" t="e">
        <f t="shared" si="115"/>
        <v>#REF!</v>
      </c>
      <c r="T106" s="15" t="e">
        <f t="shared" si="115"/>
        <v>#REF!</v>
      </c>
      <c r="U106" s="15" t="e">
        <f t="shared" si="115"/>
        <v>#REF!</v>
      </c>
      <c r="V106" s="15" t="e">
        <f t="shared" si="115"/>
        <v>#REF!</v>
      </c>
      <c r="W106" s="15" t="e">
        <f t="shared" si="115"/>
        <v>#REF!</v>
      </c>
      <c r="X106" s="15" t="e">
        <f t="shared" si="115"/>
        <v>#REF!</v>
      </c>
      <c r="Y106" s="15" t="e">
        <f t="shared" si="115"/>
        <v>#REF!</v>
      </c>
      <c r="Z106" s="15" t="e">
        <f t="shared" si="115"/>
        <v>#REF!</v>
      </c>
      <c r="AA106" s="15" t="e">
        <f t="shared" si="115"/>
        <v>#REF!</v>
      </c>
      <c r="AB106" s="15" t="e">
        <f t="shared" si="115"/>
        <v>#REF!</v>
      </c>
      <c r="AC106" s="15" t="e">
        <f t="shared" si="115"/>
        <v>#REF!</v>
      </c>
      <c r="AD106" s="15" t="e">
        <f t="shared" si="115"/>
        <v>#REF!</v>
      </c>
      <c r="AE106" s="16" t="e">
        <f t="array" ref="AE106">INDEX(#REF!,MATCH(B106,#REF!,0))</f>
        <v>#REF!</v>
      </c>
      <c r="AF106" s="18">
        <f>VLOOKUP(C106,'Apr 19 data'!A:C,3,0)</f>
        <v>-1.4999999999999999E-2</v>
      </c>
      <c r="AG106" s="16"/>
      <c r="AH106" s="16"/>
    </row>
    <row r="107" spans="1:34" ht="15.6" x14ac:dyDescent="0.3">
      <c r="A107" s="14" t="s">
        <v>75</v>
      </c>
      <c r="B107" s="14" t="s">
        <v>293</v>
      </c>
      <c r="C107" s="14" t="s">
        <v>294</v>
      </c>
      <c r="D107" s="15">
        <v>720000</v>
      </c>
      <c r="E107" s="16">
        <f t="shared" si="0"/>
        <v>20571.428571428572</v>
      </c>
      <c r="F107" s="17" t="e">
        <f t="shared" si="1"/>
        <v>#REF!</v>
      </c>
      <c r="G107" s="17"/>
      <c r="H107" s="15" t="e">
        <f t="shared" si="6"/>
        <v>#REF!</v>
      </c>
      <c r="I107" s="15" t="e">
        <f t="shared" si="113"/>
        <v>#REF!</v>
      </c>
      <c r="J107" s="15" t="e">
        <f t="shared" ref="J107:AD107" si="116">I107*1.05</f>
        <v>#REF!</v>
      </c>
      <c r="K107" s="15" t="e">
        <f t="shared" si="116"/>
        <v>#REF!</v>
      </c>
      <c r="L107" s="15" t="e">
        <f t="shared" si="116"/>
        <v>#REF!</v>
      </c>
      <c r="M107" s="15" t="e">
        <f t="shared" si="116"/>
        <v>#REF!</v>
      </c>
      <c r="N107" s="15" t="e">
        <f t="shared" si="116"/>
        <v>#REF!</v>
      </c>
      <c r="O107" s="15" t="e">
        <f t="shared" si="116"/>
        <v>#REF!</v>
      </c>
      <c r="P107" s="15" t="e">
        <f t="shared" si="116"/>
        <v>#REF!</v>
      </c>
      <c r="Q107" s="15" t="e">
        <f t="shared" si="116"/>
        <v>#REF!</v>
      </c>
      <c r="R107" s="15" t="e">
        <f t="shared" si="116"/>
        <v>#REF!</v>
      </c>
      <c r="S107" s="15" t="e">
        <f t="shared" si="116"/>
        <v>#REF!</v>
      </c>
      <c r="T107" s="15" t="e">
        <f t="shared" si="116"/>
        <v>#REF!</v>
      </c>
      <c r="U107" s="15" t="e">
        <f t="shared" si="116"/>
        <v>#REF!</v>
      </c>
      <c r="V107" s="15" t="e">
        <f t="shared" si="116"/>
        <v>#REF!</v>
      </c>
      <c r="W107" s="15" t="e">
        <f t="shared" si="116"/>
        <v>#REF!</v>
      </c>
      <c r="X107" s="15" t="e">
        <f t="shared" si="116"/>
        <v>#REF!</v>
      </c>
      <c r="Y107" s="15" t="e">
        <f t="shared" si="116"/>
        <v>#REF!</v>
      </c>
      <c r="Z107" s="15" t="e">
        <f t="shared" si="116"/>
        <v>#REF!</v>
      </c>
      <c r="AA107" s="15" t="e">
        <f t="shared" si="116"/>
        <v>#REF!</v>
      </c>
      <c r="AB107" s="15" t="e">
        <f t="shared" si="116"/>
        <v>#REF!</v>
      </c>
      <c r="AC107" s="15" t="e">
        <f t="shared" si="116"/>
        <v>#REF!</v>
      </c>
      <c r="AD107" s="15" t="e">
        <f t="shared" si="116"/>
        <v>#REF!</v>
      </c>
      <c r="AE107" s="16" t="e">
        <f t="array" ref="AE107">INDEX(#REF!,MATCH(B107,#REF!,0))</f>
        <v>#REF!</v>
      </c>
      <c r="AF107" s="18">
        <f>VLOOKUP(C107,'Apr 19 data'!A:C,3,0)</f>
        <v>-1.2E-2</v>
      </c>
      <c r="AG107" s="16"/>
      <c r="AH107" s="16"/>
    </row>
    <row r="108" spans="1:34" ht="15.6" x14ac:dyDescent="0.3">
      <c r="A108" s="14" t="s">
        <v>69</v>
      </c>
      <c r="B108" s="14" t="s">
        <v>295</v>
      </c>
      <c r="C108" s="14" t="s">
        <v>296</v>
      </c>
      <c r="D108" s="15">
        <v>550000</v>
      </c>
      <c r="E108" s="16">
        <f t="shared" si="0"/>
        <v>15714.285714285714</v>
      </c>
      <c r="F108" s="17" t="e">
        <f t="shared" si="1"/>
        <v>#REF!</v>
      </c>
      <c r="G108" s="17"/>
      <c r="H108" s="15" t="e">
        <f t="shared" si="6"/>
        <v>#REF!</v>
      </c>
      <c r="I108" s="15" t="e">
        <f t="shared" si="113"/>
        <v>#REF!</v>
      </c>
      <c r="J108" s="15" t="e">
        <f t="shared" ref="J108:AD108" si="117">I108*1.05</f>
        <v>#REF!</v>
      </c>
      <c r="K108" s="15" t="e">
        <f t="shared" si="117"/>
        <v>#REF!</v>
      </c>
      <c r="L108" s="15" t="e">
        <f t="shared" si="117"/>
        <v>#REF!</v>
      </c>
      <c r="M108" s="15" t="e">
        <f t="shared" si="117"/>
        <v>#REF!</v>
      </c>
      <c r="N108" s="15" t="e">
        <f t="shared" si="117"/>
        <v>#REF!</v>
      </c>
      <c r="O108" s="15" t="e">
        <f t="shared" si="117"/>
        <v>#REF!</v>
      </c>
      <c r="P108" s="15" t="e">
        <f t="shared" si="117"/>
        <v>#REF!</v>
      </c>
      <c r="Q108" s="15" t="e">
        <f t="shared" si="117"/>
        <v>#REF!</v>
      </c>
      <c r="R108" s="15" t="e">
        <f t="shared" si="117"/>
        <v>#REF!</v>
      </c>
      <c r="S108" s="15" t="e">
        <f t="shared" si="117"/>
        <v>#REF!</v>
      </c>
      <c r="T108" s="15" t="e">
        <f t="shared" si="117"/>
        <v>#REF!</v>
      </c>
      <c r="U108" s="15" t="e">
        <f t="shared" si="117"/>
        <v>#REF!</v>
      </c>
      <c r="V108" s="15" t="e">
        <f t="shared" si="117"/>
        <v>#REF!</v>
      </c>
      <c r="W108" s="15" t="e">
        <f t="shared" si="117"/>
        <v>#REF!</v>
      </c>
      <c r="X108" s="15" t="e">
        <f t="shared" si="117"/>
        <v>#REF!</v>
      </c>
      <c r="Y108" s="15" t="e">
        <f t="shared" si="117"/>
        <v>#REF!</v>
      </c>
      <c r="Z108" s="15" t="e">
        <f t="shared" si="117"/>
        <v>#REF!</v>
      </c>
      <c r="AA108" s="15" t="e">
        <f t="shared" si="117"/>
        <v>#REF!</v>
      </c>
      <c r="AB108" s="15" t="e">
        <f t="shared" si="117"/>
        <v>#REF!</v>
      </c>
      <c r="AC108" s="15" t="e">
        <f t="shared" si="117"/>
        <v>#REF!</v>
      </c>
      <c r="AD108" s="15" t="e">
        <f t="shared" si="117"/>
        <v>#REF!</v>
      </c>
      <c r="AE108" s="16" t="e">
        <f t="array" ref="AE108">INDEX(#REF!,MATCH(B108,#REF!,0))</f>
        <v>#REF!</v>
      </c>
      <c r="AF108" s="18">
        <f>VLOOKUP(C108,'Apr 19 data'!A:C,3,0)</f>
        <v>1.6E-2</v>
      </c>
      <c r="AG108" s="16"/>
      <c r="AH108" s="16"/>
    </row>
    <row r="109" spans="1:34" ht="15.6" x14ac:dyDescent="0.3">
      <c r="A109" s="14" t="s">
        <v>82</v>
      </c>
      <c r="B109" s="14" t="s">
        <v>297</v>
      </c>
      <c r="C109" s="14" t="s">
        <v>298</v>
      </c>
      <c r="D109" s="15">
        <v>2300000</v>
      </c>
      <c r="E109" s="16">
        <f t="shared" si="0"/>
        <v>65714.28571428571</v>
      </c>
      <c r="F109" s="17" t="e">
        <f t="shared" si="1"/>
        <v>#REF!</v>
      </c>
      <c r="G109" s="17"/>
      <c r="H109" s="15" t="e">
        <f t="shared" si="6"/>
        <v>#REF!</v>
      </c>
      <c r="I109" s="15" t="e">
        <f t="shared" si="113"/>
        <v>#REF!</v>
      </c>
      <c r="J109" s="15" t="e">
        <f t="shared" ref="J109:AD109" si="118">I109*1.05</f>
        <v>#REF!</v>
      </c>
      <c r="K109" s="15" t="e">
        <f t="shared" si="118"/>
        <v>#REF!</v>
      </c>
      <c r="L109" s="15" t="e">
        <f t="shared" si="118"/>
        <v>#REF!</v>
      </c>
      <c r="M109" s="15" t="e">
        <f t="shared" si="118"/>
        <v>#REF!</v>
      </c>
      <c r="N109" s="15" t="e">
        <f t="shared" si="118"/>
        <v>#REF!</v>
      </c>
      <c r="O109" s="15" t="e">
        <f t="shared" si="118"/>
        <v>#REF!</v>
      </c>
      <c r="P109" s="15" t="e">
        <f t="shared" si="118"/>
        <v>#REF!</v>
      </c>
      <c r="Q109" s="15" t="e">
        <f t="shared" si="118"/>
        <v>#REF!</v>
      </c>
      <c r="R109" s="15" t="e">
        <f t="shared" si="118"/>
        <v>#REF!</v>
      </c>
      <c r="S109" s="15" t="e">
        <f t="shared" si="118"/>
        <v>#REF!</v>
      </c>
      <c r="T109" s="15" t="e">
        <f t="shared" si="118"/>
        <v>#REF!</v>
      </c>
      <c r="U109" s="15" t="e">
        <f t="shared" si="118"/>
        <v>#REF!</v>
      </c>
      <c r="V109" s="15" t="e">
        <f t="shared" si="118"/>
        <v>#REF!</v>
      </c>
      <c r="W109" s="15" t="e">
        <f t="shared" si="118"/>
        <v>#REF!</v>
      </c>
      <c r="X109" s="15" t="e">
        <f t="shared" si="118"/>
        <v>#REF!</v>
      </c>
      <c r="Y109" s="15" t="e">
        <f t="shared" si="118"/>
        <v>#REF!</v>
      </c>
      <c r="Z109" s="15" t="e">
        <f t="shared" si="118"/>
        <v>#REF!</v>
      </c>
      <c r="AA109" s="15" t="e">
        <f t="shared" si="118"/>
        <v>#REF!</v>
      </c>
      <c r="AB109" s="15" t="e">
        <f t="shared" si="118"/>
        <v>#REF!</v>
      </c>
      <c r="AC109" s="15" t="e">
        <f t="shared" si="118"/>
        <v>#REF!</v>
      </c>
      <c r="AD109" s="15" t="e">
        <f t="shared" si="118"/>
        <v>#REF!</v>
      </c>
      <c r="AE109" s="16" t="e">
        <f t="array" ref="AE109">INDEX(#REF!,MATCH(B109,#REF!,0))</f>
        <v>#REF!</v>
      </c>
      <c r="AF109" s="18">
        <f>VLOOKUP(C109,'Apr 19 data'!A:C,3,0)</f>
        <v>8.9999999999999993E-3</v>
      </c>
      <c r="AG109" s="16"/>
      <c r="AH109" s="16"/>
    </row>
    <row r="110" spans="1:34" ht="15.6" x14ac:dyDescent="0.3">
      <c r="A110" s="14" t="s">
        <v>62</v>
      </c>
      <c r="B110" s="14" t="s">
        <v>299</v>
      </c>
      <c r="C110" s="14" t="s">
        <v>300</v>
      </c>
      <c r="D110" s="15">
        <v>1820000</v>
      </c>
      <c r="E110" s="16">
        <f t="shared" si="0"/>
        <v>52000</v>
      </c>
      <c r="F110" s="17" t="e">
        <f t="shared" si="1"/>
        <v>#REF!</v>
      </c>
      <c r="G110" s="17"/>
      <c r="H110" s="15" t="e">
        <f t="shared" si="6"/>
        <v>#REF!</v>
      </c>
      <c r="I110" s="15" t="e">
        <f t="shared" si="113"/>
        <v>#REF!</v>
      </c>
      <c r="J110" s="15" t="e">
        <f t="shared" ref="J110:AD110" si="119">I110*1.05</f>
        <v>#REF!</v>
      </c>
      <c r="K110" s="15" t="e">
        <f t="shared" si="119"/>
        <v>#REF!</v>
      </c>
      <c r="L110" s="15" t="e">
        <f t="shared" si="119"/>
        <v>#REF!</v>
      </c>
      <c r="M110" s="15" t="e">
        <f t="shared" si="119"/>
        <v>#REF!</v>
      </c>
      <c r="N110" s="15" t="e">
        <f t="shared" si="119"/>
        <v>#REF!</v>
      </c>
      <c r="O110" s="15" t="e">
        <f t="shared" si="119"/>
        <v>#REF!</v>
      </c>
      <c r="P110" s="15" t="e">
        <f t="shared" si="119"/>
        <v>#REF!</v>
      </c>
      <c r="Q110" s="15" t="e">
        <f t="shared" si="119"/>
        <v>#REF!</v>
      </c>
      <c r="R110" s="15" t="e">
        <f t="shared" si="119"/>
        <v>#REF!</v>
      </c>
      <c r="S110" s="15" t="e">
        <f t="shared" si="119"/>
        <v>#REF!</v>
      </c>
      <c r="T110" s="15" t="e">
        <f t="shared" si="119"/>
        <v>#REF!</v>
      </c>
      <c r="U110" s="15" t="e">
        <f t="shared" si="119"/>
        <v>#REF!</v>
      </c>
      <c r="V110" s="15" t="e">
        <f t="shared" si="119"/>
        <v>#REF!</v>
      </c>
      <c r="W110" s="15" t="e">
        <f t="shared" si="119"/>
        <v>#REF!</v>
      </c>
      <c r="X110" s="15" t="e">
        <f t="shared" si="119"/>
        <v>#REF!</v>
      </c>
      <c r="Y110" s="15" t="e">
        <f t="shared" si="119"/>
        <v>#REF!</v>
      </c>
      <c r="Z110" s="15" t="e">
        <f t="shared" si="119"/>
        <v>#REF!</v>
      </c>
      <c r="AA110" s="15" t="e">
        <f t="shared" si="119"/>
        <v>#REF!</v>
      </c>
      <c r="AB110" s="15" t="e">
        <f t="shared" si="119"/>
        <v>#REF!</v>
      </c>
      <c r="AC110" s="15" t="e">
        <f t="shared" si="119"/>
        <v>#REF!</v>
      </c>
      <c r="AD110" s="15" t="e">
        <f t="shared" si="119"/>
        <v>#REF!</v>
      </c>
      <c r="AE110" s="16" t="e">
        <f t="array" ref="AE110">INDEX(#REF!,MATCH(B110,#REF!,0))</f>
        <v>#REF!</v>
      </c>
      <c r="AF110" s="18">
        <f>VLOOKUP(C110,'Apr 19 data'!A:C,3,0)</f>
        <v>2.5999999999999999E-2</v>
      </c>
      <c r="AG110" s="16"/>
      <c r="AH110" s="16"/>
    </row>
    <row r="111" spans="1:34" ht="15.6" x14ac:dyDescent="0.3">
      <c r="A111" s="14" t="s">
        <v>62</v>
      </c>
      <c r="B111" s="14" t="s">
        <v>301</v>
      </c>
      <c r="C111" s="14" t="s">
        <v>302</v>
      </c>
      <c r="D111" s="15">
        <v>3850000</v>
      </c>
      <c r="E111" s="16">
        <f t="shared" si="0"/>
        <v>110000</v>
      </c>
      <c r="F111" s="17" t="e">
        <f t="shared" si="1"/>
        <v>#REF!</v>
      </c>
      <c r="G111" s="17"/>
      <c r="H111" s="15" t="e">
        <f t="shared" si="6"/>
        <v>#REF!</v>
      </c>
      <c r="I111" s="15" t="e">
        <f t="shared" si="113"/>
        <v>#REF!</v>
      </c>
      <c r="J111" s="15" t="e">
        <f t="shared" ref="J111:AD111" si="120">I111*1.05</f>
        <v>#REF!</v>
      </c>
      <c r="K111" s="15" t="e">
        <f t="shared" si="120"/>
        <v>#REF!</v>
      </c>
      <c r="L111" s="15" t="e">
        <f t="shared" si="120"/>
        <v>#REF!</v>
      </c>
      <c r="M111" s="15" t="e">
        <f t="shared" si="120"/>
        <v>#REF!</v>
      </c>
      <c r="N111" s="15" t="e">
        <f t="shared" si="120"/>
        <v>#REF!</v>
      </c>
      <c r="O111" s="15" t="e">
        <f t="shared" si="120"/>
        <v>#REF!</v>
      </c>
      <c r="P111" s="15" t="e">
        <f t="shared" si="120"/>
        <v>#REF!</v>
      </c>
      <c r="Q111" s="15" t="e">
        <f t="shared" si="120"/>
        <v>#REF!</v>
      </c>
      <c r="R111" s="15" t="e">
        <f t="shared" si="120"/>
        <v>#REF!</v>
      </c>
      <c r="S111" s="15" t="e">
        <f t="shared" si="120"/>
        <v>#REF!</v>
      </c>
      <c r="T111" s="15" t="e">
        <f t="shared" si="120"/>
        <v>#REF!</v>
      </c>
      <c r="U111" s="15" t="e">
        <f t="shared" si="120"/>
        <v>#REF!</v>
      </c>
      <c r="V111" s="15" t="e">
        <f t="shared" si="120"/>
        <v>#REF!</v>
      </c>
      <c r="W111" s="15" t="e">
        <f t="shared" si="120"/>
        <v>#REF!</v>
      </c>
      <c r="X111" s="15" t="e">
        <f t="shared" si="120"/>
        <v>#REF!</v>
      </c>
      <c r="Y111" s="15" t="e">
        <f t="shared" si="120"/>
        <v>#REF!</v>
      </c>
      <c r="Z111" s="15" t="e">
        <f t="shared" si="120"/>
        <v>#REF!</v>
      </c>
      <c r="AA111" s="15" t="e">
        <f t="shared" si="120"/>
        <v>#REF!</v>
      </c>
      <c r="AB111" s="15" t="e">
        <f t="shared" si="120"/>
        <v>#REF!</v>
      </c>
      <c r="AC111" s="15" t="e">
        <f t="shared" si="120"/>
        <v>#REF!</v>
      </c>
      <c r="AD111" s="15" t="e">
        <f t="shared" si="120"/>
        <v>#REF!</v>
      </c>
      <c r="AE111" s="16" t="e">
        <f t="array" ref="AE111">INDEX(#REF!,MATCH(B111,#REF!,0))</f>
        <v>#REF!</v>
      </c>
      <c r="AF111" s="18">
        <f>VLOOKUP(C111,'Apr 19 data'!A:C,3,0)</f>
        <v>2.1999999999999999E-2</v>
      </c>
      <c r="AG111" s="16"/>
      <c r="AH111" s="16"/>
    </row>
    <row r="112" spans="1:34" ht="15.6" x14ac:dyDescent="0.3">
      <c r="A112" s="14" t="s">
        <v>65</v>
      </c>
      <c r="B112" s="14" t="s">
        <v>303</v>
      </c>
      <c r="C112" s="14" t="s">
        <v>304</v>
      </c>
      <c r="D112" s="15">
        <v>1100000</v>
      </c>
      <c r="E112" s="16">
        <f t="shared" si="0"/>
        <v>31428.571428571428</v>
      </c>
      <c r="F112" s="17" t="e">
        <f t="shared" si="1"/>
        <v>#REF!</v>
      </c>
      <c r="G112" s="17"/>
      <c r="H112" s="15" t="e">
        <f t="shared" si="6"/>
        <v>#REF!</v>
      </c>
      <c r="I112" s="15" t="e">
        <f t="shared" si="113"/>
        <v>#REF!</v>
      </c>
      <c r="J112" s="15" t="e">
        <f t="shared" ref="J112:AD112" si="121">I112*1.05</f>
        <v>#REF!</v>
      </c>
      <c r="K112" s="15" t="e">
        <f t="shared" si="121"/>
        <v>#REF!</v>
      </c>
      <c r="L112" s="15" t="e">
        <f t="shared" si="121"/>
        <v>#REF!</v>
      </c>
      <c r="M112" s="15" t="e">
        <f t="shared" si="121"/>
        <v>#REF!</v>
      </c>
      <c r="N112" s="15" t="e">
        <f t="shared" si="121"/>
        <v>#REF!</v>
      </c>
      <c r="O112" s="15" t="e">
        <f t="shared" si="121"/>
        <v>#REF!</v>
      </c>
      <c r="P112" s="15" t="e">
        <f t="shared" si="121"/>
        <v>#REF!</v>
      </c>
      <c r="Q112" s="15" t="e">
        <f t="shared" si="121"/>
        <v>#REF!</v>
      </c>
      <c r="R112" s="15" t="e">
        <f t="shared" si="121"/>
        <v>#REF!</v>
      </c>
      <c r="S112" s="15" t="e">
        <f t="shared" si="121"/>
        <v>#REF!</v>
      </c>
      <c r="T112" s="15" t="e">
        <f t="shared" si="121"/>
        <v>#REF!</v>
      </c>
      <c r="U112" s="15" t="e">
        <f t="shared" si="121"/>
        <v>#REF!</v>
      </c>
      <c r="V112" s="15" t="e">
        <f t="shared" si="121"/>
        <v>#REF!</v>
      </c>
      <c r="W112" s="15" t="e">
        <f t="shared" si="121"/>
        <v>#REF!</v>
      </c>
      <c r="X112" s="15" t="e">
        <f t="shared" si="121"/>
        <v>#REF!</v>
      </c>
      <c r="Y112" s="15" t="e">
        <f t="shared" si="121"/>
        <v>#REF!</v>
      </c>
      <c r="Z112" s="15" t="e">
        <f t="shared" si="121"/>
        <v>#REF!</v>
      </c>
      <c r="AA112" s="15" t="e">
        <f t="shared" si="121"/>
        <v>#REF!</v>
      </c>
      <c r="AB112" s="15" t="e">
        <f t="shared" si="121"/>
        <v>#REF!</v>
      </c>
      <c r="AC112" s="15" t="e">
        <f t="shared" si="121"/>
        <v>#REF!</v>
      </c>
      <c r="AD112" s="15" t="e">
        <f t="shared" si="121"/>
        <v>#REF!</v>
      </c>
      <c r="AE112" s="16" t="e">
        <f t="array" ref="AE112">INDEX(#REF!,MATCH(B112,#REF!,0))</f>
        <v>#REF!</v>
      </c>
      <c r="AF112" s="18">
        <f>VLOOKUP(C112,'Apr 19 data'!A:C,3,0)</f>
        <v>4.5999999999999999E-2</v>
      </c>
      <c r="AG112" s="16"/>
      <c r="AH112" s="16"/>
    </row>
    <row r="113" spans="1:34" ht="15.6" x14ac:dyDescent="0.3">
      <c r="A113" s="14" t="s">
        <v>72</v>
      </c>
      <c r="B113" s="14" t="s">
        <v>305</v>
      </c>
      <c r="C113" s="14" t="s">
        <v>306</v>
      </c>
      <c r="D113" s="15">
        <v>20400000</v>
      </c>
      <c r="E113" s="16">
        <f t="shared" si="0"/>
        <v>174358.97435897434</v>
      </c>
      <c r="F113" s="17" t="e">
        <f t="shared" si="1"/>
        <v>#REF!</v>
      </c>
      <c r="G113" s="17"/>
      <c r="H113" s="15" t="e">
        <f t="shared" si="6"/>
        <v>#REF!</v>
      </c>
      <c r="I113" s="15" t="e">
        <f t="shared" si="113"/>
        <v>#REF!</v>
      </c>
      <c r="J113" s="15" t="e">
        <f t="shared" ref="J113:AD113" si="122">I113*1.05</f>
        <v>#REF!</v>
      </c>
      <c r="K113" s="15" t="e">
        <f t="shared" si="122"/>
        <v>#REF!</v>
      </c>
      <c r="L113" s="15" t="e">
        <f t="shared" si="122"/>
        <v>#REF!</v>
      </c>
      <c r="M113" s="15" t="e">
        <f t="shared" si="122"/>
        <v>#REF!</v>
      </c>
      <c r="N113" s="15" t="e">
        <f t="shared" si="122"/>
        <v>#REF!</v>
      </c>
      <c r="O113" s="15" t="e">
        <f t="shared" si="122"/>
        <v>#REF!</v>
      </c>
      <c r="P113" s="15" t="e">
        <f t="shared" si="122"/>
        <v>#REF!</v>
      </c>
      <c r="Q113" s="15" t="e">
        <f t="shared" si="122"/>
        <v>#REF!</v>
      </c>
      <c r="R113" s="15" t="e">
        <f t="shared" si="122"/>
        <v>#REF!</v>
      </c>
      <c r="S113" s="15" t="e">
        <f t="shared" si="122"/>
        <v>#REF!</v>
      </c>
      <c r="T113" s="15" t="e">
        <f t="shared" si="122"/>
        <v>#REF!</v>
      </c>
      <c r="U113" s="15" t="e">
        <f t="shared" si="122"/>
        <v>#REF!</v>
      </c>
      <c r="V113" s="15" t="e">
        <f t="shared" si="122"/>
        <v>#REF!</v>
      </c>
      <c r="W113" s="15" t="e">
        <f t="shared" si="122"/>
        <v>#REF!</v>
      </c>
      <c r="X113" s="15" t="e">
        <f t="shared" si="122"/>
        <v>#REF!</v>
      </c>
      <c r="Y113" s="15" t="e">
        <f t="shared" si="122"/>
        <v>#REF!</v>
      </c>
      <c r="Z113" s="15" t="e">
        <f t="shared" si="122"/>
        <v>#REF!</v>
      </c>
      <c r="AA113" s="15" t="e">
        <f t="shared" si="122"/>
        <v>#REF!</v>
      </c>
      <c r="AB113" s="15" t="e">
        <f t="shared" si="122"/>
        <v>#REF!</v>
      </c>
      <c r="AC113" s="15" t="e">
        <f t="shared" si="122"/>
        <v>#REF!</v>
      </c>
      <c r="AD113" s="15" t="e">
        <f t="shared" si="122"/>
        <v>#REF!</v>
      </c>
      <c r="AE113" s="16" t="e">
        <f t="array" ref="AE113">INDEX(#REF!,MATCH(B113,#REF!,0))</f>
        <v>#REF!</v>
      </c>
      <c r="AF113" s="18">
        <f>VLOOKUP(C113,'Apr 19 data'!A:C,3,0)</f>
        <v>3.5000000000000003E-2</v>
      </c>
      <c r="AG113" s="16"/>
      <c r="AH113" s="16"/>
    </row>
    <row r="114" spans="1:34" ht="15.6" x14ac:dyDescent="0.3">
      <c r="A114" s="14" t="s">
        <v>62</v>
      </c>
      <c r="B114" s="14" t="s">
        <v>307</v>
      </c>
      <c r="C114" s="14" t="s">
        <v>308</v>
      </c>
      <c r="D114" s="15">
        <v>7625000</v>
      </c>
      <c r="E114" s="16">
        <f t="shared" si="0"/>
        <v>217857.14285714287</v>
      </c>
      <c r="F114" s="17" t="e">
        <f t="shared" si="1"/>
        <v>#REF!</v>
      </c>
      <c r="G114" s="17"/>
      <c r="H114" s="15" t="e">
        <f t="shared" si="6"/>
        <v>#REF!</v>
      </c>
      <c r="I114" s="15" t="e">
        <f t="shared" si="113"/>
        <v>#REF!</v>
      </c>
      <c r="J114" s="15" t="e">
        <f t="shared" ref="J114:AD114" si="123">I114*1.05</f>
        <v>#REF!</v>
      </c>
      <c r="K114" s="15" t="e">
        <f t="shared" si="123"/>
        <v>#REF!</v>
      </c>
      <c r="L114" s="15" t="e">
        <f t="shared" si="123"/>
        <v>#REF!</v>
      </c>
      <c r="M114" s="15" t="e">
        <f t="shared" si="123"/>
        <v>#REF!</v>
      </c>
      <c r="N114" s="15" t="e">
        <f t="shared" si="123"/>
        <v>#REF!</v>
      </c>
      <c r="O114" s="15" t="e">
        <f t="shared" si="123"/>
        <v>#REF!</v>
      </c>
      <c r="P114" s="15" t="e">
        <f t="shared" si="123"/>
        <v>#REF!</v>
      </c>
      <c r="Q114" s="15" t="e">
        <f t="shared" si="123"/>
        <v>#REF!</v>
      </c>
      <c r="R114" s="15" t="e">
        <f t="shared" si="123"/>
        <v>#REF!</v>
      </c>
      <c r="S114" s="15" t="e">
        <f t="shared" si="123"/>
        <v>#REF!</v>
      </c>
      <c r="T114" s="15" t="e">
        <f t="shared" si="123"/>
        <v>#REF!</v>
      </c>
      <c r="U114" s="15" t="e">
        <f t="shared" si="123"/>
        <v>#REF!</v>
      </c>
      <c r="V114" s="15" t="e">
        <f t="shared" si="123"/>
        <v>#REF!</v>
      </c>
      <c r="W114" s="15" t="e">
        <f t="shared" si="123"/>
        <v>#REF!</v>
      </c>
      <c r="X114" s="15" t="e">
        <f t="shared" si="123"/>
        <v>#REF!</v>
      </c>
      <c r="Y114" s="15" t="e">
        <f t="shared" si="123"/>
        <v>#REF!</v>
      </c>
      <c r="Z114" s="15" t="e">
        <f t="shared" si="123"/>
        <v>#REF!</v>
      </c>
      <c r="AA114" s="15" t="e">
        <f t="shared" si="123"/>
        <v>#REF!</v>
      </c>
      <c r="AB114" s="15" t="e">
        <f t="shared" si="123"/>
        <v>#REF!</v>
      </c>
      <c r="AC114" s="15" t="e">
        <f t="shared" si="123"/>
        <v>#REF!</v>
      </c>
      <c r="AD114" s="15" t="e">
        <f t="shared" si="123"/>
        <v>#REF!</v>
      </c>
      <c r="AE114" s="16" t="e">
        <f t="array" ref="AE114">INDEX(#REF!,MATCH(B114,#REF!,0))</f>
        <v>#REF!</v>
      </c>
      <c r="AF114" s="18">
        <f>VLOOKUP(C114,'Apr 19 data'!A:C,3,0)</f>
        <v>2.5000000000000001E-2</v>
      </c>
      <c r="AG114" s="16"/>
      <c r="AH114" s="16"/>
    </row>
    <row r="115" spans="1:34" ht="15.6" x14ac:dyDescent="0.3">
      <c r="A115" s="14" t="s">
        <v>72</v>
      </c>
      <c r="B115" s="14" t="s">
        <v>309</v>
      </c>
      <c r="C115" s="14" t="s">
        <v>310</v>
      </c>
      <c r="D115" s="15">
        <v>39690000</v>
      </c>
      <c r="E115" s="16">
        <f t="shared" si="0"/>
        <v>339230.76923076925</v>
      </c>
      <c r="F115" s="17" t="e">
        <f t="shared" si="1"/>
        <v>#REF!</v>
      </c>
      <c r="G115" s="17"/>
      <c r="H115" s="15" t="e">
        <f t="shared" si="6"/>
        <v>#REF!</v>
      </c>
      <c r="I115" s="15" t="e">
        <f t="shared" si="113"/>
        <v>#REF!</v>
      </c>
      <c r="J115" s="15" t="e">
        <f t="shared" ref="J115:AD115" si="124">I115*1.05</f>
        <v>#REF!</v>
      </c>
      <c r="K115" s="15" t="e">
        <f t="shared" si="124"/>
        <v>#REF!</v>
      </c>
      <c r="L115" s="15" t="e">
        <f t="shared" si="124"/>
        <v>#REF!</v>
      </c>
      <c r="M115" s="15" t="e">
        <f t="shared" si="124"/>
        <v>#REF!</v>
      </c>
      <c r="N115" s="15" t="e">
        <f t="shared" si="124"/>
        <v>#REF!</v>
      </c>
      <c r="O115" s="15" t="e">
        <f t="shared" si="124"/>
        <v>#REF!</v>
      </c>
      <c r="P115" s="15" t="e">
        <f t="shared" si="124"/>
        <v>#REF!</v>
      </c>
      <c r="Q115" s="15" t="e">
        <f t="shared" si="124"/>
        <v>#REF!</v>
      </c>
      <c r="R115" s="15" t="e">
        <f t="shared" si="124"/>
        <v>#REF!</v>
      </c>
      <c r="S115" s="15" t="e">
        <f t="shared" si="124"/>
        <v>#REF!</v>
      </c>
      <c r="T115" s="15" t="e">
        <f t="shared" si="124"/>
        <v>#REF!</v>
      </c>
      <c r="U115" s="15" t="e">
        <f t="shared" si="124"/>
        <v>#REF!</v>
      </c>
      <c r="V115" s="15" t="e">
        <f t="shared" si="124"/>
        <v>#REF!</v>
      </c>
      <c r="W115" s="15" t="e">
        <f t="shared" si="124"/>
        <v>#REF!</v>
      </c>
      <c r="X115" s="15" t="e">
        <f t="shared" si="124"/>
        <v>#REF!</v>
      </c>
      <c r="Y115" s="15" t="e">
        <f t="shared" si="124"/>
        <v>#REF!</v>
      </c>
      <c r="Z115" s="15" t="e">
        <f t="shared" si="124"/>
        <v>#REF!</v>
      </c>
      <c r="AA115" s="15" t="e">
        <f t="shared" si="124"/>
        <v>#REF!</v>
      </c>
      <c r="AB115" s="15" t="e">
        <f t="shared" si="124"/>
        <v>#REF!</v>
      </c>
      <c r="AC115" s="15" t="e">
        <f t="shared" si="124"/>
        <v>#REF!</v>
      </c>
      <c r="AD115" s="15" t="e">
        <f t="shared" si="124"/>
        <v>#REF!</v>
      </c>
      <c r="AE115" s="16" t="e">
        <f t="array" ref="AE115">INDEX(#REF!,MATCH(B115,#REF!,0))</f>
        <v>#REF!</v>
      </c>
      <c r="AF115" s="18">
        <f>VLOOKUP(C115,'Apr 19 data'!A:C,3,0)</f>
        <v>2.3E-2</v>
      </c>
      <c r="AG115" s="16"/>
      <c r="AH115" s="16"/>
    </row>
    <row r="116" spans="1:34" ht="15.6" x14ac:dyDescent="0.3">
      <c r="A116" s="14" t="s">
        <v>66</v>
      </c>
      <c r="B116" s="14" t="s">
        <v>311</v>
      </c>
      <c r="C116" s="14" t="s">
        <v>312</v>
      </c>
      <c r="D116" s="15">
        <v>1830000</v>
      </c>
      <c r="E116" s="16">
        <f t="shared" si="0"/>
        <v>52285.714285714283</v>
      </c>
      <c r="F116" s="17" t="e">
        <f t="shared" si="1"/>
        <v>#REF!</v>
      </c>
      <c r="G116" s="17"/>
      <c r="H116" s="15" t="e">
        <f t="shared" si="6"/>
        <v>#REF!</v>
      </c>
      <c r="I116" s="15" t="e">
        <f t="shared" si="113"/>
        <v>#REF!</v>
      </c>
      <c r="J116" s="15" t="e">
        <f t="shared" ref="J116:AD116" si="125">I116*1.05</f>
        <v>#REF!</v>
      </c>
      <c r="K116" s="15" t="e">
        <f t="shared" si="125"/>
        <v>#REF!</v>
      </c>
      <c r="L116" s="15" t="e">
        <f t="shared" si="125"/>
        <v>#REF!</v>
      </c>
      <c r="M116" s="15" t="e">
        <f t="shared" si="125"/>
        <v>#REF!</v>
      </c>
      <c r="N116" s="15" t="e">
        <f t="shared" si="125"/>
        <v>#REF!</v>
      </c>
      <c r="O116" s="15" t="e">
        <f t="shared" si="125"/>
        <v>#REF!</v>
      </c>
      <c r="P116" s="15" t="e">
        <f t="shared" si="125"/>
        <v>#REF!</v>
      </c>
      <c r="Q116" s="15" t="e">
        <f t="shared" si="125"/>
        <v>#REF!</v>
      </c>
      <c r="R116" s="15" t="e">
        <f t="shared" si="125"/>
        <v>#REF!</v>
      </c>
      <c r="S116" s="15" t="e">
        <f t="shared" si="125"/>
        <v>#REF!</v>
      </c>
      <c r="T116" s="15" t="e">
        <f t="shared" si="125"/>
        <v>#REF!</v>
      </c>
      <c r="U116" s="15" t="e">
        <f t="shared" si="125"/>
        <v>#REF!</v>
      </c>
      <c r="V116" s="15" t="e">
        <f t="shared" si="125"/>
        <v>#REF!</v>
      </c>
      <c r="W116" s="15" t="e">
        <f t="shared" si="125"/>
        <v>#REF!</v>
      </c>
      <c r="X116" s="15" t="e">
        <f t="shared" si="125"/>
        <v>#REF!</v>
      </c>
      <c r="Y116" s="15" t="e">
        <f t="shared" si="125"/>
        <v>#REF!</v>
      </c>
      <c r="Z116" s="15" t="e">
        <f t="shared" si="125"/>
        <v>#REF!</v>
      </c>
      <c r="AA116" s="15" t="e">
        <f t="shared" si="125"/>
        <v>#REF!</v>
      </c>
      <c r="AB116" s="15" t="e">
        <f t="shared" si="125"/>
        <v>#REF!</v>
      </c>
      <c r="AC116" s="15" t="e">
        <f t="shared" si="125"/>
        <v>#REF!</v>
      </c>
      <c r="AD116" s="15" t="e">
        <f t="shared" si="125"/>
        <v>#REF!</v>
      </c>
      <c r="AE116" s="16" t="e">
        <f t="array" ref="AE116">INDEX(#REF!,MATCH(B116,#REF!,0))</f>
        <v>#REF!</v>
      </c>
      <c r="AF116" s="18">
        <f>VLOOKUP(C116,'Apr 19 data'!A:C,3,0)</f>
        <v>8.1000000000000003E-2</v>
      </c>
      <c r="AG116" s="16"/>
      <c r="AH116" s="16"/>
    </row>
    <row r="117" spans="1:34" ht="15.6" x14ac:dyDescent="0.3">
      <c r="A117" s="14" t="s">
        <v>88</v>
      </c>
      <c r="B117" s="14" t="s">
        <v>313</v>
      </c>
      <c r="C117" s="14" t="s">
        <v>314</v>
      </c>
      <c r="D117" s="15">
        <v>2150000</v>
      </c>
      <c r="E117" s="16">
        <f t="shared" si="0"/>
        <v>61428.571428571428</v>
      </c>
      <c r="F117" s="17" t="e">
        <f t="shared" si="1"/>
        <v>#REF!</v>
      </c>
      <c r="G117" s="17"/>
      <c r="H117" s="15" t="e">
        <f t="shared" si="6"/>
        <v>#REF!</v>
      </c>
      <c r="I117" s="15" t="e">
        <f t="shared" si="113"/>
        <v>#REF!</v>
      </c>
      <c r="J117" s="15" t="e">
        <f t="shared" ref="J117:AD117" si="126">I117*1.05</f>
        <v>#REF!</v>
      </c>
      <c r="K117" s="15" t="e">
        <f t="shared" si="126"/>
        <v>#REF!</v>
      </c>
      <c r="L117" s="15" t="e">
        <f t="shared" si="126"/>
        <v>#REF!</v>
      </c>
      <c r="M117" s="15" t="e">
        <f t="shared" si="126"/>
        <v>#REF!</v>
      </c>
      <c r="N117" s="15" t="e">
        <f t="shared" si="126"/>
        <v>#REF!</v>
      </c>
      <c r="O117" s="15" t="e">
        <f t="shared" si="126"/>
        <v>#REF!</v>
      </c>
      <c r="P117" s="15" t="e">
        <f t="shared" si="126"/>
        <v>#REF!</v>
      </c>
      <c r="Q117" s="15" t="e">
        <f t="shared" si="126"/>
        <v>#REF!</v>
      </c>
      <c r="R117" s="15" t="e">
        <f t="shared" si="126"/>
        <v>#REF!</v>
      </c>
      <c r="S117" s="15" t="e">
        <f t="shared" si="126"/>
        <v>#REF!</v>
      </c>
      <c r="T117" s="15" t="e">
        <f t="shared" si="126"/>
        <v>#REF!</v>
      </c>
      <c r="U117" s="15" t="e">
        <f t="shared" si="126"/>
        <v>#REF!</v>
      </c>
      <c r="V117" s="15" t="e">
        <f t="shared" si="126"/>
        <v>#REF!</v>
      </c>
      <c r="W117" s="15" t="e">
        <f t="shared" si="126"/>
        <v>#REF!</v>
      </c>
      <c r="X117" s="15" t="e">
        <f t="shared" si="126"/>
        <v>#REF!</v>
      </c>
      <c r="Y117" s="15" t="e">
        <f t="shared" si="126"/>
        <v>#REF!</v>
      </c>
      <c r="Z117" s="15" t="e">
        <f t="shared" si="126"/>
        <v>#REF!</v>
      </c>
      <c r="AA117" s="15" t="e">
        <f t="shared" si="126"/>
        <v>#REF!</v>
      </c>
      <c r="AB117" s="15" t="e">
        <f t="shared" si="126"/>
        <v>#REF!</v>
      </c>
      <c r="AC117" s="15" t="e">
        <f t="shared" si="126"/>
        <v>#REF!</v>
      </c>
      <c r="AD117" s="15" t="e">
        <f t="shared" si="126"/>
        <v>#REF!</v>
      </c>
      <c r="AE117" s="16" t="e">
        <f t="array" ref="AE117">INDEX(#REF!,MATCH(B117,#REF!,0))</f>
        <v>#REF!</v>
      </c>
      <c r="AF117" s="18">
        <f>VLOOKUP(C117,'Apr 19 data'!A:C,3,0)</f>
        <v>4.8000000000000001E-2</v>
      </c>
      <c r="AG117" s="16"/>
      <c r="AH117" s="16"/>
    </row>
    <row r="118" spans="1:34" ht="15.6" x14ac:dyDescent="0.3">
      <c r="A118" s="14" t="s">
        <v>72</v>
      </c>
      <c r="B118" s="14" t="s">
        <v>315</v>
      </c>
      <c r="C118" s="14" t="s">
        <v>316</v>
      </c>
      <c r="D118" s="15">
        <v>56455000</v>
      </c>
      <c r="E118" s="16">
        <f t="shared" si="0"/>
        <v>482521.3675213675</v>
      </c>
      <c r="F118" s="17" t="e">
        <f t="shared" si="1"/>
        <v>#REF!</v>
      </c>
      <c r="G118" s="17"/>
      <c r="H118" s="15" t="e">
        <f t="shared" si="6"/>
        <v>#REF!</v>
      </c>
      <c r="I118" s="15" t="e">
        <f t="shared" si="113"/>
        <v>#REF!</v>
      </c>
      <c r="J118" s="15" t="e">
        <f t="shared" ref="J118:AD118" si="127">I118*1.05</f>
        <v>#REF!</v>
      </c>
      <c r="K118" s="15" t="e">
        <f t="shared" si="127"/>
        <v>#REF!</v>
      </c>
      <c r="L118" s="15" t="e">
        <f t="shared" si="127"/>
        <v>#REF!</v>
      </c>
      <c r="M118" s="15" t="e">
        <f t="shared" si="127"/>
        <v>#REF!</v>
      </c>
      <c r="N118" s="15" t="e">
        <f t="shared" si="127"/>
        <v>#REF!</v>
      </c>
      <c r="O118" s="15" t="e">
        <f t="shared" si="127"/>
        <v>#REF!</v>
      </c>
      <c r="P118" s="15" t="e">
        <f t="shared" si="127"/>
        <v>#REF!</v>
      </c>
      <c r="Q118" s="15" t="e">
        <f t="shared" si="127"/>
        <v>#REF!</v>
      </c>
      <c r="R118" s="15" t="e">
        <f t="shared" si="127"/>
        <v>#REF!</v>
      </c>
      <c r="S118" s="15" t="e">
        <f t="shared" si="127"/>
        <v>#REF!</v>
      </c>
      <c r="T118" s="15" t="e">
        <f t="shared" si="127"/>
        <v>#REF!</v>
      </c>
      <c r="U118" s="15" t="e">
        <f t="shared" si="127"/>
        <v>#REF!</v>
      </c>
      <c r="V118" s="15" t="e">
        <f t="shared" si="127"/>
        <v>#REF!</v>
      </c>
      <c r="W118" s="15" t="e">
        <f t="shared" si="127"/>
        <v>#REF!</v>
      </c>
      <c r="X118" s="15" t="e">
        <f t="shared" si="127"/>
        <v>#REF!</v>
      </c>
      <c r="Y118" s="15" t="e">
        <f t="shared" si="127"/>
        <v>#REF!</v>
      </c>
      <c r="Z118" s="15" t="e">
        <f t="shared" si="127"/>
        <v>#REF!</v>
      </c>
      <c r="AA118" s="15" t="e">
        <f t="shared" si="127"/>
        <v>#REF!</v>
      </c>
      <c r="AB118" s="15" t="e">
        <f t="shared" si="127"/>
        <v>#REF!</v>
      </c>
      <c r="AC118" s="15" t="e">
        <f t="shared" si="127"/>
        <v>#REF!</v>
      </c>
      <c r="AD118" s="15" t="e">
        <f t="shared" si="127"/>
        <v>#REF!</v>
      </c>
      <c r="AE118" s="16" t="e">
        <f t="array" ref="AE118">INDEX(#REF!,MATCH(B118,#REF!,0))</f>
        <v>#REF!</v>
      </c>
      <c r="AF118" s="18">
        <f>VLOOKUP(C118,'Apr 19 data'!A:C,3,0)</f>
        <v>1.2E-2</v>
      </c>
      <c r="AG118" s="16"/>
      <c r="AH118" s="16"/>
    </row>
    <row r="119" spans="1:34" ht="15.6" x14ac:dyDescent="0.3">
      <c r="A119" s="14" t="s">
        <v>69</v>
      </c>
      <c r="B119" s="14" t="s">
        <v>317</v>
      </c>
      <c r="C119" s="14" t="s">
        <v>318</v>
      </c>
      <c r="D119" s="15">
        <v>2650000</v>
      </c>
      <c r="E119" s="16">
        <f t="shared" si="0"/>
        <v>75714.28571428571</v>
      </c>
      <c r="F119" s="17" t="e">
        <f t="shared" si="1"/>
        <v>#REF!</v>
      </c>
      <c r="G119" s="17"/>
      <c r="H119" s="15" t="e">
        <f t="shared" si="6"/>
        <v>#REF!</v>
      </c>
      <c r="I119" s="15" t="e">
        <f t="shared" si="113"/>
        <v>#REF!</v>
      </c>
      <c r="J119" s="15" t="e">
        <f t="shared" ref="J119:AD119" si="128">I119*1.05</f>
        <v>#REF!</v>
      </c>
      <c r="K119" s="15" t="e">
        <f t="shared" si="128"/>
        <v>#REF!</v>
      </c>
      <c r="L119" s="15" t="e">
        <f t="shared" si="128"/>
        <v>#REF!</v>
      </c>
      <c r="M119" s="15" t="e">
        <f t="shared" si="128"/>
        <v>#REF!</v>
      </c>
      <c r="N119" s="15" t="e">
        <f t="shared" si="128"/>
        <v>#REF!</v>
      </c>
      <c r="O119" s="15" t="e">
        <f t="shared" si="128"/>
        <v>#REF!</v>
      </c>
      <c r="P119" s="15" t="e">
        <f t="shared" si="128"/>
        <v>#REF!</v>
      </c>
      <c r="Q119" s="15" t="e">
        <f t="shared" si="128"/>
        <v>#REF!</v>
      </c>
      <c r="R119" s="15" t="e">
        <f t="shared" si="128"/>
        <v>#REF!</v>
      </c>
      <c r="S119" s="15" t="e">
        <f t="shared" si="128"/>
        <v>#REF!</v>
      </c>
      <c r="T119" s="15" t="e">
        <f t="shared" si="128"/>
        <v>#REF!</v>
      </c>
      <c r="U119" s="15" t="e">
        <f t="shared" si="128"/>
        <v>#REF!</v>
      </c>
      <c r="V119" s="15" t="e">
        <f t="shared" si="128"/>
        <v>#REF!</v>
      </c>
      <c r="W119" s="15" t="e">
        <f t="shared" si="128"/>
        <v>#REF!</v>
      </c>
      <c r="X119" s="15" t="e">
        <f t="shared" si="128"/>
        <v>#REF!</v>
      </c>
      <c r="Y119" s="15" t="e">
        <f t="shared" si="128"/>
        <v>#REF!</v>
      </c>
      <c r="Z119" s="15" t="e">
        <f t="shared" si="128"/>
        <v>#REF!</v>
      </c>
      <c r="AA119" s="15" t="e">
        <f t="shared" si="128"/>
        <v>#REF!</v>
      </c>
      <c r="AB119" s="15" t="e">
        <f t="shared" si="128"/>
        <v>#REF!</v>
      </c>
      <c r="AC119" s="15" t="e">
        <f t="shared" si="128"/>
        <v>#REF!</v>
      </c>
      <c r="AD119" s="15" t="e">
        <f t="shared" si="128"/>
        <v>#REF!</v>
      </c>
      <c r="AE119" s="16" t="e">
        <f t="array" ref="AE119">INDEX(#REF!,MATCH(B119,#REF!,0))</f>
        <v>#REF!</v>
      </c>
      <c r="AF119" s="18">
        <f>VLOOKUP(C119,'Apr 19 data'!A:C,3,0)</f>
        <v>7.3999999999999996E-2</v>
      </c>
      <c r="AG119" s="16"/>
      <c r="AH119" s="16"/>
    </row>
    <row r="120" spans="1:34" ht="15.6" x14ac:dyDescent="0.3">
      <c r="A120" s="14" t="s">
        <v>72</v>
      </c>
      <c r="B120" s="14" t="s">
        <v>319</v>
      </c>
      <c r="C120" s="14" t="s">
        <v>320</v>
      </c>
      <c r="D120" s="15">
        <v>24310000</v>
      </c>
      <c r="E120" s="16">
        <f t="shared" si="0"/>
        <v>207777.77777777778</v>
      </c>
      <c r="F120" s="17" t="e">
        <f t="shared" si="1"/>
        <v>#REF!</v>
      </c>
      <c r="G120" s="17"/>
      <c r="H120" s="15" t="e">
        <f t="shared" si="6"/>
        <v>#REF!</v>
      </c>
      <c r="I120" s="15" t="e">
        <f t="shared" si="113"/>
        <v>#REF!</v>
      </c>
      <c r="J120" s="15" t="e">
        <f t="shared" ref="J120:AD120" si="129">I120*1.05</f>
        <v>#REF!</v>
      </c>
      <c r="K120" s="15" t="e">
        <f t="shared" si="129"/>
        <v>#REF!</v>
      </c>
      <c r="L120" s="15" t="e">
        <f t="shared" si="129"/>
        <v>#REF!</v>
      </c>
      <c r="M120" s="15" t="e">
        <f t="shared" si="129"/>
        <v>#REF!</v>
      </c>
      <c r="N120" s="15" t="e">
        <f t="shared" si="129"/>
        <v>#REF!</v>
      </c>
      <c r="O120" s="15" t="e">
        <f t="shared" si="129"/>
        <v>#REF!</v>
      </c>
      <c r="P120" s="15" t="e">
        <f t="shared" si="129"/>
        <v>#REF!</v>
      </c>
      <c r="Q120" s="15" t="e">
        <f t="shared" si="129"/>
        <v>#REF!</v>
      </c>
      <c r="R120" s="15" t="e">
        <f t="shared" si="129"/>
        <v>#REF!</v>
      </c>
      <c r="S120" s="15" t="e">
        <f t="shared" si="129"/>
        <v>#REF!</v>
      </c>
      <c r="T120" s="15" t="e">
        <f t="shared" si="129"/>
        <v>#REF!</v>
      </c>
      <c r="U120" s="15" t="e">
        <f t="shared" si="129"/>
        <v>#REF!</v>
      </c>
      <c r="V120" s="15" t="e">
        <f t="shared" si="129"/>
        <v>#REF!</v>
      </c>
      <c r="W120" s="15" t="e">
        <f t="shared" si="129"/>
        <v>#REF!</v>
      </c>
      <c r="X120" s="15" t="e">
        <f t="shared" si="129"/>
        <v>#REF!</v>
      </c>
      <c r="Y120" s="15" t="e">
        <f t="shared" si="129"/>
        <v>#REF!</v>
      </c>
      <c r="Z120" s="15" t="e">
        <f t="shared" si="129"/>
        <v>#REF!</v>
      </c>
      <c r="AA120" s="15" t="e">
        <f t="shared" si="129"/>
        <v>#REF!</v>
      </c>
      <c r="AB120" s="15" t="e">
        <f t="shared" si="129"/>
        <v>#REF!</v>
      </c>
      <c r="AC120" s="15" t="e">
        <f t="shared" si="129"/>
        <v>#REF!</v>
      </c>
      <c r="AD120" s="15" t="e">
        <f t="shared" si="129"/>
        <v>#REF!</v>
      </c>
      <c r="AE120" s="16" t="e">
        <f t="array" ref="AE120">INDEX(#REF!,MATCH(B120,#REF!,0))</f>
        <v>#REF!</v>
      </c>
      <c r="AF120" s="18">
        <f>VLOOKUP(C120,'Apr 19 data'!A:C,3,0)</f>
        <v>-7.9000000000000001E-2</v>
      </c>
      <c r="AG120" s="16"/>
      <c r="AH120" s="16"/>
    </row>
    <row r="121" spans="1:34" ht="15.6" x14ac:dyDescent="0.3">
      <c r="A121" s="14" t="s">
        <v>65</v>
      </c>
      <c r="B121" s="14" t="s">
        <v>321</v>
      </c>
      <c r="C121" s="14" t="s">
        <v>322</v>
      </c>
      <c r="D121" s="15">
        <v>4500000</v>
      </c>
      <c r="E121" s="16">
        <f t="shared" si="0"/>
        <v>128571.42857142857</v>
      </c>
      <c r="F121" s="17" t="e">
        <f t="shared" si="1"/>
        <v>#REF!</v>
      </c>
      <c r="G121" s="17"/>
      <c r="H121" s="15" t="e">
        <f t="shared" si="6"/>
        <v>#REF!</v>
      </c>
      <c r="I121" s="15" t="e">
        <f t="shared" si="113"/>
        <v>#REF!</v>
      </c>
      <c r="J121" s="15" t="e">
        <f t="shared" ref="J121:AD121" si="130">I121*1.05</f>
        <v>#REF!</v>
      </c>
      <c r="K121" s="15" t="e">
        <f t="shared" si="130"/>
        <v>#REF!</v>
      </c>
      <c r="L121" s="15" t="e">
        <f t="shared" si="130"/>
        <v>#REF!</v>
      </c>
      <c r="M121" s="15" t="e">
        <f t="shared" si="130"/>
        <v>#REF!</v>
      </c>
      <c r="N121" s="15" t="e">
        <f t="shared" si="130"/>
        <v>#REF!</v>
      </c>
      <c r="O121" s="15" t="e">
        <f t="shared" si="130"/>
        <v>#REF!</v>
      </c>
      <c r="P121" s="15" t="e">
        <f t="shared" si="130"/>
        <v>#REF!</v>
      </c>
      <c r="Q121" s="15" t="e">
        <f t="shared" si="130"/>
        <v>#REF!</v>
      </c>
      <c r="R121" s="15" t="e">
        <f t="shared" si="130"/>
        <v>#REF!</v>
      </c>
      <c r="S121" s="15" t="e">
        <f t="shared" si="130"/>
        <v>#REF!</v>
      </c>
      <c r="T121" s="15" t="e">
        <f t="shared" si="130"/>
        <v>#REF!</v>
      </c>
      <c r="U121" s="15" t="e">
        <f t="shared" si="130"/>
        <v>#REF!</v>
      </c>
      <c r="V121" s="15" t="e">
        <f t="shared" si="130"/>
        <v>#REF!</v>
      </c>
      <c r="W121" s="15" t="e">
        <f t="shared" si="130"/>
        <v>#REF!</v>
      </c>
      <c r="X121" s="15" t="e">
        <f t="shared" si="130"/>
        <v>#REF!</v>
      </c>
      <c r="Y121" s="15" t="e">
        <f t="shared" si="130"/>
        <v>#REF!</v>
      </c>
      <c r="Z121" s="15" t="e">
        <f t="shared" si="130"/>
        <v>#REF!</v>
      </c>
      <c r="AA121" s="15" t="e">
        <f t="shared" si="130"/>
        <v>#REF!</v>
      </c>
      <c r="AB121" s="15" t="e">
        <f t="shared" si="130"/>
        <v>#REF!</v>
      </c>
      <c r="AC121" s="15" t="e">
        <f t="shared" si="130"/>
        <v>#REF!</v>
      </c>
      <c r="AD121" s="15" t="e">
        <f t="shared" si="130"/>
        <v>#REF!</v>
      </c>
      <c r="AE121" s="16" t="e">
        <f t="array" ref="AE121">INDEX(#REF!,MATCH(B121,#REF!,0))</f>
        <v>#REF!</v>
      </c>
      <c r="AF121" s="18">
        <f>VLOOKUP(C121,'Apr 19 data'!A:C,3,0)</f>
        <v>-5.0000000000000001E-3</v>
      </c>
      <c r="AG121" s="16"/>
      <c r="AH121" s="16"/>
    </row>
    <row r="122" spans="1:34" ht="15.6" x14ac:dyDescent="0.3">
      <c r="A122" s="14" t="s">
        <v>88</v>
      </c>
      <c r="B122" s="14" t="s">
        <v>323</v>
      </c>
      <c r="C122" s="14" t="s">
        <v>324</v>
      </c>
      <c r="D122" s="15">
        <v>2940000</v>
      </c>
      <c r="E122" s="16">
        <f t="shared" si="0"/>
        <v>84000</v>
      </c>
      <c r="F122" s="17" t="e">
        <f t="shared" si="1"/>
        <v>#REF!</v>
      </c>
      <c r="G122" s="17"/>
      <c r="H122" s="15" t="e">
        <f t="shared" si="6"/>
        <v>#REF!</v>
      </c>
      <c r="I122" s="15" t="e">
        <f t="shared" si="113"/>
        <v>#REF!</v>
      </c>
      <c r="J122" s="15" t="e">
        <f t="shared" ref="J122:AD122" si="131">I122*1.05</f>
        <v>#REF!</v>
      </c>
      <c r="K122" s="15" t="e">
        <f t="shared" si="131"/>
        <v>#REF!</v>
      </c>
      <c r="L122" s="15" t="e">
        <f t="shared" si="131"/>
        <v>#REF!</v>
      </c>
      <c r="M122" s="15" t="e">
        <f t="shared" si="131"/>
        <v>#REF!</v>
      </c>
      <c r="N122" s="15" t="e">
        <f t="shared" si="131"/>
        <v>#REF!</v>
      </c>
      <c r="O122" s="15" t="e">
        <f t="shared" si="131"/>
        <v>#REF!</v>
      </c>
      <c r="P122" s="15" t="e">
        <f t="shared" si="131"/>
        <v>#REF!</v>
      </c>
      <c r="Q122" s="15" t="e">
        <f t="shared" si="131"/>
        <v>#REF!</v>
      </c>
      <c r="R122" s="15" t="e">
        <f t="shared" si="131"/>
        <v>#REF!</v>
      </c>
      <c r="S122" s="15" t="e">
        <f t="shared" si="131"/>
        <v>#REF!</v>
      </c>
      <c r="T122" s="15" t="e">
        <f t="shared" si="131"/>
        <v>#REF!</v>
      </c>
      <c r="U122" s="15" t="e">
        <f t="shared" si="131"/>
        <v>#REF!</v>
      </c>
      <c r="V122" s="15" t="e">
        <f t="shared" si="131"/>
        <v>#REF!</v>
      </c>
      <c r="W122" s="15" t="e">
        <f t="shared" si="131"/>
        <v>#REF!</v>
      </c>
      <c r="X122" s="15" t="e">
        <f t="shared" si="131"/>
        <v>#REF!</v>
      </c>
      <c r="Y122" s="15" t="e">
        <f t="shared" si="131"/>
        <v>#REF!</v>
      </c>
      <c r="Z122" s="15" t="e">
        <f t="shared" si="131"/>
        <v>#REF!</v>
      </c>
      <c r="AA122" s="15" t="e">
        <f t="shared" si="131"/>
        <v>#REF!</v>
      </c>
      <c r="AB122" s="15" t="e">
        <f t="shared" si="131"/>
        <v>#REF!</v>
      </c>
      <c r="AC122" s="15" t="e">
        <f t="shared" si="131"/>
        <v>#REF!</v>
      </c>
      <c r="AD122" s="15" t="e">
        <f t="shared" si="131"/>
        <v>#REF!</v>
      </c>
      <c r="AE122" s="16" t="e">
        <f t="array" ref="AE122">INDEX(#REF!,MATCH(B122,#REF!,0))</f>
        <v>#REF!</v>
      </c>
      <c r="AF122" s="18">
        <f>VLOOKUP(C122,'Apr 19 data'!A:C,3,0)</f>
        <v>-5.6000000000000001E-2</v>
      </c>
      <c r="AG122" s="16"/>
      <c r="AH122" s="16"/>
    </row>
    <row r="123" spans="1:34" ht="15.6" x14ac:dyDescent="0.3">
      <c r="A123" s="14" t="s">
        <v>72</v>
      </c>
      <c r="B123" s="14" t="s">
        <v>325</v>
      </c>
      <c r="C123" s="14" t="s">
        <v>326</v>
      </c>
      <c r="D123" s="15">
        <v>14540000</v>
      </c>
      <c r="E123" s="16">
        <f t="shared" si="0"/>
        <v>124273.50427350428</v>
      </c>
      <c r="F123" s="17" t="e">
        <f t="shared" si="1"/>
        <v>#REF!</v>
      </c>
      <c r="G123" s="17"/>
      <c r="H123" s="15" t="e">
        <f t="shared" si="6"/>
        <v>#REF!</v>
      </c>
      <c r="I123" s="15" t="e">
        <f t="shared" si="113"/>
        <v>#REF!</v>
      </c>
      <c r="J123" s="15" t="e">
        <f t="shared" ref="J123:AD123" si="132">I123*1.05</f>
        <v>#REF!</v>
      </c>
      <c r="K123" s="15" t="e">
        <f t="shared" si="132"/>
        <v>#REF!</v>
      </c>
      <c r="L123" s="15" t="e">
        <f t="shared" si="132"/>
        <v>#REF!</v>
      </c>
      <c r="M123" s="15" t="e">
        <f t="shared" si="132"/>
        <v>#REF!</v>
      </c>
      <c r="N123" s="15" t="e">
        <f t="shared" si="132"/>
        <v>#REF!</v>
      </c>
      <c r="O123" s="15" t="e">
        <f t="shared" si="132"/>
        <v>#REF!</v>
      </c>
      <c r="P123" s="15" t="e">
        <f t="shared" si="132"/>
        <v>#REF!</v>
      </c>
      <c r="Q123" s="15" t="e">
        <f t="shared" si="132"/>
        <v>#REF!</v>
      </c>
      <c r="R123" s="15" t="e">
        <f t="shared" si="132"/>
        <v>#REF!</v>
      </c>
      <c r="S123" s="15" t="e">
        <f t="shared" si="132"/>
        <v>#REF!</v>
      </c>
      <c r="T123" s="15" t="e">
        <f t="shared" si="132"/>
        <v>#REF!</v>
      </c>
      <c r="U123" s="15" t="e">
        <f t="shared" si="132"/>
        <v>#REF!</v>
      </c>
      <c r="V123" s="15" t="e">
        <f t="shared" si="132"/>
        <v>#REF!</v>
      </c>
      <c r="W123" s="15" t="e">
        <f t="shared" si="132"/>
        <v>#REF!</v>
      </c>
      <c r="X123" s="15" t="e">
        <f t="shared" si="132"/>
        <v>#REF!</v>
      </c>
      <c r="Y123" s="15" t="e">
        <f t="shared" si="132"/>
        <v>#REF!</v>
      </c>
      <c r="Z123" s="15" t="e">
        <f t="shared" si="132"/>
        <v>#REF!</v>
      </c>
      <c r="AA123" s="15" t="e">
        <f t="shared" si="132"/>
        <v>#REF!</v>
      </c>
      <c r="AB123" s="15" t="e">
        <f t="shared" si="132"/>
        <v>#REF!</v>
      </c>
      <c r="AC123" s="15" t="e">
        <f t="shared" si="132"/>
        <v>#REF!</v>
      </c>
      <c r="AD123" s="15" t="e">
        <f t="shared" si="132"/>
        <v>#REF!</v>
      </c>
      <c r="AE123" s="16" t="e">
        <f t="array" ref="AE123">INDEX(#REF!,MATCH(B123,#REF!,0))</f>
        <v>#REF!</v>
      </c>
      <c r="AF123" s="18">
        <f>VLOOKUP(C123,'Apr 19 data'!A:C,3,0)</f>
        <v>-4.2000000000000003E-2</v>
      </c>
      <c r="AG123" s="16"/>
      <c r="AH123" s="16"/>
    </row>
    <row r="124" spans="1:34" ht="15.6" x14ac:dyDescent="0.3">
      <c r="A124" s="14" t="s">
        <v>62</v>
      </c>
      <c r="B124" s="14" t="s">
        <v>327</v>
      </c>
      <c r="C124" s="14" t="s">
        <v>328</v>
      </c>
      <c r="D124" s="15">
        <v>5730000</v>
      </c>
      <c r="E124" s="16">
        <f t="shared" si="0"/>
        <v>163714.28571428571</v>
      </c>
      <c r="F124" s="17" t="e">
        <f t="shared" si="1"/>
        <v>#REF!</v>
      </c>
      <c r="G124" s="17"/>
      <c r="H124" s="15" t="e">
        <f t="shared" si="6"/>
        <v>#REF!</v>
      </c>
      <c r="I124" s="15" t="e">
        <f t="shared" si="113"/>
        <v>#REF!</v>
      </c>
      <c r="J124" s="15" t="e">
        <f t="shared" ref="J124:AD124" si="133">I124*1.05</f>
        <v>#REF!</v>
      </c>
      <c r="K124" s="15" t="e">
        <f t="shared" si="133"/>
        <v>#REF!</v>
      </c>
      <c r="L124" s="15" t="e">
        <f t="shared" si="133"/>
        <v>#REF!</v>
      </c>
      <c r="M124" s="15" t="e">
        <f t="shared" si="133"/>
        <v>#REF!</v>
      </c>
      <c r="N124" s="15" t="e">
        <f t="shared" si="133"/>
        <v>#REF!</v>
      </c>
      <c r="O124" s="15" t="e">
        <f t="shared" si="133"/>
        <v>#REF!</v>
      </c>
      <c r="P124" s="15" t="e">
        <f t="shared" si="133"/>
        <v>#REF!</v>
      </c>
      <c r="Q124" s="15" t="e">
        <f t="shared" si="133"/>
        <v>#REF!</v>
      </c>
      <c r="R124" s="15" t="e">
        <f t="shared" si="133"/>
        <v>#REF!</v>
      </c>
      <c r="S124" s="15" t="e">
        <f t="shared" si="133"/>
        <v>#REF!</v>
      </c>
      <c r="T124" s="15" t="e">
        <f t="shared" si="133"/>
        <v>#REF!</v>
      </c>
      <c r="U124" s="15" t="e">
        <f t="shared" si="133"/>
        <v>#REF!</v>
      </c>
      <c r="V124" s="15" t="e">
        <f t="shared" si="133"/>
        <v>#REF!</v>
      </c>
      <c r="W124" s="15" t="e">
        <f t="shared" si="133"/>
        <v>#REF!</v>
      </c>
      <c r="X124" s="15" t="e">
        <f t="shared" si="133"/>
        <v>#REF!</v>
      </c>
      <c r="Y124" s="15" t="e">
        <f t="shared" si="133"/>
        <v>#REF!</v>
      </c>
      <c r="Z124" s="15" t="e">
        <f t="shared" si="133"/>
        <v>#REF!</v>
      </c>
      <c r="AA124" s="15" t="e">
        <f t="shared" si="133"/>
        <v>#REF!</v>
      </c>
      <c r="AB124" s="15" t="e">
        <f t="shared" si="133"/>
        <v>#REF!</v>
      </c>
      <c r="AC124" s="15" t="e">
        <f t="shared" si="133"/>
        <v>#REF!</v>
      </c>
      <c r="AD124" s="15" t="e">
        <f t="shared" si="133"/>
        <v>#REF!</v>
      </c>
      <c r="AE124" s="16" t="e">
        <f t="array" ref="AE124">INDEX(#REF!,MATCH(B124,#REF!,0))</f>
        <v>#REF!</v>
      </c>
      <c r="AF124" s="18">
        <f>VLOOKUP(C124,'Apr 19 data'!A:C,3,0)</f>
        <v>3.0000000000000001E-3</v>
      </c>
      <c r="AG124" s="16"/>
      <c r="AH124" s="16"/>
    </row>
    <row r="125" spans="1:34" ht="15.6" x14ac:dyDescent="0.3">
      <c r="A125" s="14" t="s">
        <v>75</v>
      </c>
      <c r="B125" s="14" t="s">
        <v>329</v>
      </c>
      <c r="C125" s="14" t="s">
        <v>330</v>
      </c>
      <c r="D125" s="15">
        <v>615000</v>
      </c>
      <c r="E125" s="16">
        <f t="shared" si="0"/>
        <v>17571.428571428572</v>
      </c>
      <c r="F125" s="17" t="e">
        <f t="shared" si="1"/>
        <v>#REF!</v>
      </c>
      <c r="G125" s="17"/>
      <c r="H125" s="15" t="e">
        <f t="shared" si="6"/>
        <v>#REF!</v>
      </c>
      <c r="I125" s="15" t="e">
        <f t="shared" si="113"/>
        <v>#REF!</v>
      </c>
      <c r="J125" s="15" t="e">
        <f t="shared" ref="J125:AD125" si="134">I125*1.05</f>
        <v>#REF!</v>
      </c>
      <c r="K125" s="15" t="e">
        <f t="shared" si="134"/>
        <v>#REF!</v>
      </c>
      <c r="L125" s="15" t="e">
        <f t="shared" si="134"/>
        <v>#REF!</v>
      </c>
      <c r="M125" s="15" t="e">
        <f t="shared" si="134"/>
        <v>#REF!</v>
      </c>
      <c r="N125" s="15" t="e">
        <f t="shared" si="134"/>
        <v>#REF!</v>
      </c>
      <c r="O125" s="15" t="e">
        <f t="shared" si="134"/>
        <v>#REF!</v>
      </c>
      <c r="P125" s="15" t="e">
        <f t="shared" si="134"/>
        <v>#REF!</v>
      </c>
      <c r="Q125" s="15" t="e">
        <f t="shared" si="134"/>
        <v>#REF!</v>
      </c>
      <c r="R125" s="15" t="e">
        <f t="shared" si="134"/>
        <v>#REF!</v>
      </c>
      <c r="S125" s="15" t="e">
        <f t="shared" si="134"/>
        <v>#REF!</v>
      </c>
      <c r="T125" s="15" t="e">
        <f t="shared" si="134"/>
        <v>#REF!</v>
      </c>
      <c r="U125" s="15" t="e">
        <f t="shared" si="134"/>
        <v>#REF!</v>
      </c>
      <c r="V125" s="15" t="e">
        <f t="shared" si="134"/>
        <v>#REF!</v>
      </c>
      <c r="W125" s="15" t="e">
        <f t="shared" si="134"/>
        <v>#REF!</v>
      </c>
      <c r="X125" s="15" t="e">
        <f t="shared" si="134"/>
        <v>#REF!</v>
      </c>
      <c r="Y125" s="15" t="e">
        <f t="shared" si="134"/>
        <v>#REF!</v>
      </c>
      <c r="Z125" s="15" t="e">
        <f t="shared" si="134"/>
        <v>#REF!</v>
      </c>
      <c r="AA125" s="15" t="e">
        <f t="shared" si="134"/>
        <v>#REF!</v>
      </c>
      <c r="AB125" s="15" t="e">
        <f t="shared" si="134"/>
        <v>#REF!</v>
      </c>
      <c r="AC125" s="15" t="e">
        <f t="shared" si="134"/>
        <v>#REF!</v>
      </c>
      <c r="AD125" s="15" t="e">
        <f t="shared" si="134"/>
        <v>#REF!</v>
      </c>
      <c r="AE125" s="16" t="e">
        <f t="array" ref="AE125">INDEX(#REF!,MATCH(B125,#REF!,0))</f>
        <v>#REF!</v>
      </c>
      <c r="AF125" s="18">
        <f>VLOOKUP(C125,'Apr 19 data'!A:C,3,0)</f>
        <v>-0.02</v>
      </c>
      <c r="AG125" s="16"/>
      <c r="AH125" s="16"/>
    </row>
    <row r="126" spans="1:34" ht="15.6" x14ac:dyDescent="0.3">
      <c r="A126" s="14" t="s">
        <v>62</v>
      </c>
      <c r="B126" s="14" t="s">
        <v>331</v>
      </c>
      <c r="C126" s="14" t="s">
        <v>332</v>
      </c>
      <c r="D126" s="15">
        <v>2360000</v>
      </c>
      <c r="E126" s="16">
        <f t="shared" si="0"/>
        <v>67428.571428571435</v>
      </c>
      <c r="F126" s="17" t="e">
        <f t="shared" si="1"/>
        <v>#REF!</v>
      </c>
      <c r="G126" s="17"/>
      <c r="H126" s="15" t="e">
        <f t="shared" si="6"/>
        <v>#REF!</v>
      </c>
      <c r="I126" s="15" t="e">
        <f t="shared" si="113"/>
        <v>#REF!</v>
      </c>
      <c r="J126" s="15" t="e">
        <f t="shared" ref="J126:AD126" si="135">I126*1.05</f>
        <v>#REF!</v>
      </c>
      <c r="K126" s="15" t="e">
        <f t="shared" si="135"/>
        <v>#REF!</v>
      </c>
      <c r="L126" s="15" t="e">
        <f t="shared" si="135"/>
        <v>#REF!</v>
      </c>
      <c r="M126" s="15" t="e">
        <f t="shared" si="135"/>
        <v>#REF!</v>
      </c>
      <c r="N126" s="15" t="e">
        <f t="shared" si="135"/>
        <v>#REF!</v>
      </c>
      <c r="O126" s="15" t="e">
        <f t="shared" si="135"/>
        <v>#REF!</v>
      </c>
      <c r="P126" s="15" t="e">
        <f t="shared" si="135"/>
        <v>#REF!</v>
      </c>
      <c r="Q126" s="15" t="e">
        <f t="shared" si="135"/>
        <v>#REF!</v>
      </c>
      <c r="R126" s="15" t="e">
        <f t="shared" si="135"/>
        <v>#REF!</v>
      </c>
      <c r="S126" s="15" t="e">
        <f t="shared" si="135"/>
        <v>#REF!</v>
      </c>
      <c r="T126" s="15" t="e">
        <f t="shared" si="135"/>
        <v>#REF!</v>
      </c>
      <c r="U126" s="15" t="e">
        <f t="shared" si="135"/>
        <v>#REF!</v>
      </c>
      <c r="V126" s="15" t="e">
        <f t="shared" si="135"/>
        <v>#REF!</v>
      </c>
      <c r="W126" s="15" t="e">
        <f t="shared" si="135"/>
        <v>#REF!</v>
      </c>
      <c r="X126" s="15" t="e">
        <f t="shared" si="135"/>
        <v>#REF!</v>
      </c>
      <c r="Y126" s="15" t="e">
        <f t="shared" si="135"/>
        <v>#REF!</v>
      </c>
      <c r="Z126" s="15" t="e">
        <f t="shared" si="135"/>
        <v>#REF!</v>
      </c>
      <c r="AA126" s="15" t="e">
        <f t="shared" si="135"/>
        <v>#REF!</v>
      </c>
      <c r="AB126" s="15" t="e">
        <f t="shared" si="135"/>
        <v>#REF!</v>
      </c>
      <c r="AC126" s="15" t="e">
        <f t="shared" si="135"/>
        <v>#REF!</v>
      </c>
      <c r="AD126" s="15" t="e">
        <f t="shared" si="135"/>
        <v>#REF!</v>
      </c>
      <c r="AE126" s="16" t="e">
        <f t="array" ref="AE126">INDEX(#REF!,MATCH(B126,#REF!,0))</f>
        <v>#REF!</v>
      </c>
      <c r="AF126" s="18">
        <f>VLOOKUP(C126,'Apr 19 data'!A:C,3,0)</f>
        <v>8.9999999999999993E-3</v>
      </c>
      <c r="AG126" s="16"/>
      <c r="AH126" s="16"/>
    </row>
    <row r="127" spans="1:34" ht="15.6" x14ac:dyDescent="0.3">
      <c r="A127" s="14" t="s">
        <v>62</v>
      </c>
      <c r="B127" s="14" t="s">
        <v>333</v>
      </c>
      <c r="C127" s="14" t="s">
        <v>334</v>
      </c>
      <c r="D127" s="15">
        <v>3910000</v>
      </c>
      <c r="E127" s="16">
        <f t="shared" si="0"/>
        <v>111714.28571428571</v>
      </c>
      <c r="F127" s="17" t="e">
        <f t="shared" si="1"/>
        <v>#REF!</v>
      </c>
      <c r="G127" s="17"/>
      <c r="H127" s="15" t="e">
        <f t="shared" si="6"/>
        <v>#REF!</v>
      </c>
      <c r="I127" s="15" t="e">
        <f t="shared" si="113"/>
        <v>#REF!</v>
      </c>
      <c r="J127" s="15" t="e">
        <f t="shared" ref="J127:AD127" si="136">I127*1.05</f>
        <v>#REF!</v>
      </c>
      <c r="K127" s="15" t="e">
        <f t="shared" si="136"/>
        <v>#REF!</v>
      </c>
      <c r="L127" s="15" t="e">
        <f t="shared" si="136"/>
        <v>#REF!</v>
      </c>
      <c r="M127" s="15" t="e">
        <f t="shared" si="136"/>
        <v>#REF!</v>
      </c>
      <c r="N127" s="15" t="e">
        <f t="shared" si="136"/>
        <v>#REF!</v>
      </c>
      <c r="O127" s="15" t="e">
        <f t="shared" si="136"/>
        <v>#REF!</v>
      </c>
      <c r="P127" s="15" t="e">
        <f t="shared" si="136"/>
        <v>#REF!</v>
      </c>
      <c r="Q127" s="15" t="e">
        <f t="shared" si="136"/>
        <v>#REF!</v>
      </c>
      <c r="R127" s="15" t="e">
        <f t="shared" si="136"/>
        <v>#REF!</v>
      </c>
      <c r="S127" s="15" t="e">
        <f t="shared" si="136"/>
        <v>#REF!</v>
      </c>
      <c r="T127" s="15" t="e">
        <f t="shared" si="136"/>
        <v>#REF!</v>
      </c>
      <c r="U127" s="15" t="e">
        <f t="shared" si="136"/>
        <v>#REF!</v>
      </c>
      <c r="V127" s="15" t="e">
        <f t="shared" si="136"/>
        <v>#REF!</v>
      </c>
      <c r="W127" s="15" t="e">
        <f t="shared" si="136"/>
        <v>#REF!</v>
      </c>
      <c r="X127" s="15" t="e">
        <f t="shared" si="136"/>
        <v>#REF!</v>
      </c>
      <c r="Y127" s="15" t="e">
        <f t="shared" si="136"/>
        <v>#REF!</v>
      </c>
      <c r="Z127" s="15" t="e">
        <f t="shared" si="136"/>
        <v>#REF!</v>
      </c>
      <c r="AA127" s="15" t="e">
        <f t="shared" si="136"/>
        <v>#REF!</v>
      </c>
      <c r="AB127" s="15" t="e">
        <f t="shared" si="136"/>
        <v>#REF!</v>
      </c>
      <c r="AC127" s="15" t="e">
        <f t="shared" si="136"/>
        <v>#REF!</v>
      </c>
      <c r="AD127" s="15" t="e">
        <f t="shared" si="136"/>
        <v>#REF!</v>
      </c>
      <c r="AE127" s="16" t="e">
        <f t="array" ref="AE127">INDEX(#REF!,MATCH(B127,#REF!,0))</f>
        <v>#REF!</v>
      </c>
      <c r="AF127" s="18">
        <f>VLOOKUP(C127,'Apr 19 data'!A:C,3,0)</f>
        <v>-1.2E-2</v>
      </c>
      <c r="AG127" s="16"/>
      <c r="AH127" s="16"/>
    </row>
    <row r="128" spans="1:34" ht="15.6" x14ac:dyDescent="0.3">
      <c r="A128" s="14" t="s">
        <v>72</v>
      </c>
      <c r="B128" s="14" t="s">
        <v>335</v>
      </c>
      <c r="C128" s="14" t="s">
        <v>336</v>
      </c>
      <c r="D128" s="15">
        <v>7610000</v>
      </c>
      <c r="E128" s="16">
        <f t="shared" si="0"/>
        <v>65042.735042735039</v>
      </c>
      <c r="F128" s="17" t="e">
        <f t="shared" si="1"/>
        <v>#REF!</v>
      </c>
      <c r="G128" s="17"/>
      <c r="H128" s="15" t="e">
        <f t="shared" si="6"/>
        <v>#REF!</v>
      </c>
      <c r="I128" s="15" t="e">
        <f t="shared" si="113"/>
        <v>#REF!</v>
      </c>
      <c r="J128" s="15" t="e">
        <f t="shared" ref="J128:AD128" si="137">I128*1.05</f>
        <v>#REF!</v>
      </c>
      <c r="K128" s="15" t="e">
        <f t="shared" si="137"/>
        <v>#REF!</v>
      </c>
      <c r="L128" s="15" t="e">
        <f t="shared" si="137"/>
        <v>#REF!</v>
      </c>
      <c r="M128" s="15" t="e">
        <f t="shared" si="137"/>
        <v>#REF!</v>
      </c>
      <c r="N128" s="15" t="e">
        <f t="shared" si="137"/>
        <v>#REF!</v>
      </c>
      <c r="O128" s="15" t="e">
        <f t="shared" si="137"/>
        <v>#REF!</v>
      </c>
      <c r="P128" s="15" t="e">
        <f t="shared" si="137"/>
        <v>#REF!</v>
      </c>
      <c r="Q128" s="15" t="e">
        <f t="shared" si="137"/>
        <v>#REF!</v>
      </c>
      <c r="R128" s="15" t="e">
        <f t="shared" si="137"/>
        <v>#REF!</v>
      </c>
      <c r="S128" s="15" t="e">
        <f t="shared" si="137"/>
        <v>#REF!</v>
      </c>
      <c r="T128" s="15" t="e">
        <f t="shared" si="137"/>
        <v>#REF!</v>
      </c>
      <c r="U128" s="15" t="e">
        <f t="shared" si="137"/>
        <v>#REF!</v>
      </c>
      <c r="V128" s="15" t="e">
        <f t="shared" si="137"/>
        <v>#REF!</v>
      </c>
      <c r="W128" s="15" t="e">
        <f t="shared" si="137"/>
        <v>#REF!</v>
      </c>
      <c r="X128" s="15" t="e">
        <f t="shared" si="137"/>
        <v>#REF!</v>
      </c>
      <c r="Y128" s="15" t="e">
        <f t="shared" si="137"/>
        <v>#REF!</v>
      </c>
      <c r="Z128" s="15" t="e">
        <f t="shared" si="137"/>
        <v>#REF!</v>
      </c>
      <c r="AA128" s="15" t="e">
        <f t="shared" si="137"/>
        <v>#REF!</v>
      </c>
      <c r="AB128" s="15" t="e">
        <f t="shared" si="137"/>
        <v>#REF!</v>
      </c>
      <c r="AC128" s="15" t="e">
        <f t="shared" si="137"/>
        <v>#REF!</v>
      </c>
      <c r="AD128" s="15" t="e">
        <f t="shared" si="137"/>
        <v>#REF!</v>
      </c>
      <c r="AE128" s="16" t="e">
        <f t="array" ref="AE128">INDEX(#REF!,MATCH(B128,#REF!,0))</f>
        <v>#REF!</v>
      </c>
      <c r="AF128" s="18">
        <f>VLOOKUP(C128,'Apr 19 data'!A:C,3,0)</f>
        <v>-3.1E-2</v>
      </c>
      <c r="AG128" s="16"/>
      <c r="AH128" s="16"/>
    </row>
    <row r="129" spans="1:34" ht="15.6" x14ac:dyDescent="0.3">
      <c r="A129" s="14" t="s">
        <v>85</v>
      </c>
      <c r="B129" s="14" t="s">
        <v>337</v>
      </c>
      <c r="C129" s="14" t="s">
        <v>338</v>
      </c>
      <c r="D129" s="15">
        <v>2300000</v>
      </c>
      <c r="E129" s="16">
        <f t="shared" si="0"/>
        <v>65714.28571428571</v>
      </c>
      <c r="F129" s="17" t="e">
        <f t="shared" si="1"/>
        <v>#REF!</v>
      </c>
      <c r="G129" s="17"/>
      <c r="H129" s="15" t="e">
        <f t="shared" si="6"/>
        <v>#REF!</v>
      </c>
      <c r="I129" s="15" t="e">
        <f t="shared" si="113"/>
        <v>#REF!</v>
      </c>
      <c r="J129" s="15" t="e">
        <f t="shared" ref="J129:AD129" si="138">I129*1.05</f>
        <v>#REF!</v>
      </c>
      <c r="K129" s="15" t="e">
        <f t="shared" si="138"/>
        <v>#REF!</v>
      </c>
      <c r="L129" s="15" t="e">
        <f t="shared" si="138"/>
        <v>#REF!</v>
      </c>
      <c r="M129" s="15" t="e">
        <f t="shared" si="138"/>
        <v>#REF!</v>
      </c>
      <c r="N129" s="15" t="e">
        <f t="shared" si="138"/>
        <v>#REF!</v>
      </c>
      <c r="O129" s="15" t="e">
        <f t="shared" si="138"/>
        <v>#REF!</v>
      </c>
      <c r="P129" s="15" t="e">
        <f t="shared" si="138"/>
        <v>#REF!</v>
      </c>
      <c r="Q129" s="15" t="e">
        <f t="shared" si="138"/>
        <v>#REF!</v>
      </c>
      <c r="R129" s="15" t="e">
        <f t="shared" si="138"/>
        <v>#REF!</v>
      </c>
      <c r="S129" s="15" t="e">
        <f t="shared" si="138"/>
        <v>#REF!</v>
      </c>
      <c r="T129" s="15" t="e">
        <f t="shared" si="138"/>
        <v>#REF!</v>
      </c>
      <c r="U129" s="15" t="e">
        <f t="shared" si="138"/>
        <v>#REF!</v>
      </c>
      <c r="V129" s="15" t="e">
        <f t="shared" si="138"/>
        <v>#REF!</v>
      </c>
      <c r="W129" s="15" t="e">
        <f t="shared" si="138"/>
        <v>#REF!</v>
      </c>
      <c r="X129" s="15" t="e">
        <f t="shared" si="138"/>
        <v>#REF!</v>
      </c>
      <c r="Y129" s="15" t="e">
        <f t="shared" si="138"/>
        <v>#REF!</v>
      </c>
      <c r="Z129" s="15" t="e">
        <f t="shared" si="138"/>
        <v>#REF!</v>
      </c>
      <c r="AA129" s="15" t="e">
        <f t="shared" si="138"/>
        <v>#REF!</v>
      </c>
      <c r="AB129" s="15" t="e">
        <f t="shared" si="138"/>
        <v>#REF!</v>
      </c>
      <c r="AC129" s="15" t="e">
        <f t="shared" si="138"/>
        <v>#REF!</v>
      </c>
      <c r="AD129" s="15" t="e">
        <f t="shared" si="138"/>
        <v>#REF!</v>
      </c>
      <c r="AE129" s="16" t="e">
        <f t="array" ref="AE129">INDEX(#REF!,MATCH(B129,#REF!,0))</f>
        <v>#REF!</v>
      </c>
      <c r="AF129" s="18">
        <f>VLOOKUP(C129,'Apr 19 data'!A:C,3,0)</f>
        <v>-1E-3</v>
      </c>
      <c r="AG129" s="16"/>
      <c r="AH129" s="16"/>
    </row>
    <row r="130" spans="1:34" ht="15.6" x14ac:dyDescent="0.3">
      <c r="A130" s="14" t="s">
        <v>65</v>
      </c>
      <c r="B130" s="14" t="s">
        <v>339</v>
      </c>
      <c r="C130" s="14" t="s">
        <v>340</v>
      </c>
      <c r="D130" s="15">
        <v>7100000</v>
      </c>
      <c r="E130" s="16">
        <f t="shared" si="0"/>
        <v>202857.14285714287</v>
      </c>
      <c r="F130" s="17" t="e">
        <f t="shared" si="1"/>
        <v>#REF!</v>
      </c>
      <c r="G130" s="17"/>
      <c r="H130" s="15" t="e">
        <f t="shared" si="6"/>
        <v>#REF!</v>
      </c>
      <c r="I130" s="15" t="e">
        <f t="shared" si="113"/>
        <v>#REF!</v>
      </c>
      <c r="J130" s="15" t="e">
        <f t="shared" ref="J130:AD130" si="139">I130*1.05</f>
        <v>#REF!</v>
      </c>
      <c r="K130" s="15" t="e">
        <f t="shared" si="139"/>
        <v>#REF!</v>
      </c>
      <c r="L130" s="15" t="e">
        <f t="shared" si="139"/>
        <v>#REF!</v>
      </c>
      <c r="M130" s="15" t="e">
        <f t="shared" si="139"/>
        <v>#REF!</v>
      </c>
      <c r="N130" s="15" t="e">
        <f t="shared" si="139"/>
        <v>#REF!</v>
      </c>
      <c r="O130" s="15" t="e">
        <f t="shared" si="139"/>
        <v>#REF!</v>
      </c>
      <c r="P130" s="15" t="e">
        <f t="shared" si="139"/>
        <v>#REF!</v>
      </c>
      <c r="Q130" s="15" t="e">
        <f t="shared" si="139"/>
        <v>#REF!</v>
      </c>
      <c r="R130" s="15" t="e">
        <f t="shared" si="139"/>
        <v>#REF!</v>
      </c>
      <c r="S130" s="15" t="e">
        <f t="shared" si="139"/>
        <v>#REF!</v>
      </c>
      <c r="T130" s="15" t="e">
        <f t="shared" si="139"/>
        <v>#REF!</v>
      </c>
      <c r="U130" s="15" t="e">
        <f t="shared" si="139"/>
        <v>#REF!</v>
      </c>
      <c r="V130" s="15" t="e">
        <f t="shared" si="139"/>
        <v>#REF!</v>
      </c>
      <c r="W130" s="15" t="e">
        <f t="shared" si="139"/>
        <v>#REF!</v>
      </c>
      <c r="X130" s="15" t="e">
        <f t="shared" si="139"/>
        <v>#REF!</v>
      </c>
      <c r="Y130" s="15" t="e">
        <f t="shared" si="139"/>
        <v>#REF!</v>
      </c>
      <c r="Z130" s="15" t="e">
        <f t="shared" si="139"/>
        <v>#REF!</v>
      </c>
      <c r="AA130" s="15" t="e">
        <f t="shared" si="139"/>
        <v>#REF!</v>
      </c>
      <c r="AB130" s="15" t="e">
        <f t="shared" si="139"/>
        <v>#REF!</v>
      </c>
      <c r="AC130" s="15" t="e">
        <f t="shared" si="139"/>
        <v>#REF!</v>
      </c>
      <c r="AD130" s="15" t="e">
        <f t="shared" si="139"/>
        <v>#REF!</v>
      </c>
      <c r="AE130" s="16" t="e">
        <f t="array" ref="AE130">INDEX(#REF!,MATCH(B130,#REF!,0))</f>
        <v>#REF!</v>
      </c>
      <c r="AF130" s="18">
        <f>VLOOKUP(C130,'Apr 19 data'!A:C,3,0)</f>
        <v>1.4E-2</v>
      </c>
      <c r="AG130" s="16"/>
      <c r="AH130" s="16"/>
    </row>
    <row r="131" spans="1:34" ht="15.6" x14ac:dyDescent="0.3">
      <c r="A131" s="14" t="s">
        <v>69</v>
      </c>
      <c r="B131" s="14" t="s">
        <v>341</v>
      </c>
      <c r="C131" s="14" t="s">
        <v>342</v>
      </c>
      <c r="D131" s="15">
        <v>1100000</v>
      </c>
      <c r="E131" s="16">
        <f t="shared" si="0"/>
        <v>31428.571428571428</v>
      </c>
      <c r="F131" s="17" t="e">
        <f t="shared" si="1"/>
        <v>#REF!</v>
      </c>
      <c r="G131" s="17"/>
      <c r="H131" s="15" t="e">
        <f t="shared" si="6"/>
        <v>#REF!</v>
      </c>
      <c r="I131" s="15" t="e">
        <f t="shared" si="113"/>
        <v>#REF!</v>
      </c>
      <c r="J131" s="15" t="e">
        <f t="shared" ref="J131:AD131" si="140">I131*1.05</f>
        <v>#REF!</v>
      </c>
      <c r="K131" s="15" t="e">
        <f t="shared" si="140"/>
        <v>#REF!</v>
      </c>
      <c r="L131" s="15" t="e">
        <f t="shared" si="140"/>
        <v>#REF!</v>
      </c>
      <c r="M131" s="15" t="e">
        <f t="shared" si="140"/>
        <v>#REF!</v>
      </c>
      <c r="N131" s="15" t="e">
        <f t="shared" si="140"/>
        <v>#REF!</v>
      </c>
      <c r="O131" s="15" t="e">
        <f t="shared" si="140"/>
        <v>#REF!</v>
      </c>
      <c r="P131" s="15" t="e">
        <f t="shared" si="140"/>
        <v>#REF!</v>
      </c>
      <c r="Q131" s="15" t="e">
        <f t="shared" si="140"/>
        <v>#REF!</v>
      </c>
      <c r="R131" s="15" t="e">
        <f t="shared" si="140"/>
        <v>#REF!</v>
      </c>
      <c r="S131" s="15" t="e">
        <f t="shared" si="140"/>
        <v>#REF!</v>
      </c>
      <c r="T131" s="15" t="e">
        <f t="shared" si="140"/>
        <v>#REF!</v>
      </c>
      <c r="U131" s="15" t="e">
        <f t="shared" si="140"/>
        <v>#REF!</v>
      </c>
      <c r="V131" s="15" t="e">
        <f t="shared" si="140"/>
        <v>#REF!</v>
      </c>
      <c r="W131" s="15" t="e">
        <f t="shared" si="140"/>
        <v>#REF!</v>
      </c>
      <c r="X131" s="15" t="e">
        <f t="shared" si="140"/>
        <v>#REF!</v>
      </c>
      <c r="Y131" s="15" t="e">
        <f t="shared" si="140"/>
        <v>#REF!</v>
      </c>
      <c r="Z131" s="15" t="e">
        <f t="shared" si="140"/>
        <v>#REF!</v>
      </c>
      <c r="AA131" s="15" t="e">
        <f t="shared" si="140"/>
        <v>#REF!</v>
      </c>
      <c r="AB131" s="15" t="e">
        <f t="shared" si="140"/>
        <v>#REF!</v>
      </c>
      <c r="AC131" s="15" t="e">
        <f t="shared" si="140"/>
        <v>#REF!</v>
      </c>
      <c r="AD131" s="15" t="e">
        <f t="shared" si="140"/>
        <v>#REF!</v>
      </c>
      <c r="AE131" s="16" t="e">
        <f t="array" ref="AE131">INDEX(#REF!,MATCH(B131,#REF!,0))</f>
        <v>#REF!</v>
      </c>
      <c r="AF131" s="18">
        <f>VLOOKUP(C131,'Apr 19 data'!A:C,3,0)</f>
        <v>6.2E-2</v>
      </c>
      <c r="AG131" s="16"/>
      <c r="AH131" s="16"/>
    </row>
    <row r="132" spans="1:34" ht="15.6" x14ac:dyDescent="0.3">
      <c r="A132" s="14" t="s">
        <v>72</v>
      </c>
      <c r="B132" s="14" t="s">
        <v>343</v>
      </c>
      <c r="C132" s="14" t="s">
        <v>344</v>
      </c>
      <c r="D132" s="15">
        <v>11650000</v>
      </c>
      <c r="E132" s="16">
        <f t="shared" si="0"/>
        <v>99572.649572649578</v>
      </c>
      <c r="F132" s="17" t="e">
        <f t="shared" si="1"/>
        <v>#REF!</v>
      </c>
      <c r="G132" s="17"/>
      <c r="H132" s="15" t="e">
        <f t="shared" si="6"/>
        <v>#REF!</v>
      </c>
      <c r="I132" s="15" t="e">
        <f t="shared" si="113"/>
        <v>#REF!</v>
      </c>
      <c r="J132" s="15" t="e">
        <f t="shared" ref="J132:AD132" si="141">I132*1.05</f>
        <v>#REF!</v>
      </c>
      <c r="K132" s="15" t="e">
        <f t="shared" si="141"/>
        <v>#REF!</v>
      </c>
      <c r="L132" s="15" t="e">
        <f t="shared" si="141"/>
        <v>#REF!</v>
      </c>
      <c r="M132" s="15" t="e">
        <f t="shared" si="141"/>
        <v>#REF!</v>
      </c>
      <c r="N132" s="15" t="e">
        <f t="shared" si="141"/>
        <v>#REF!</v>
      </c>
      <c r="O132" s="15" t="e">
        <f t="shared" si="141"/>
        <v>#REF!</v>
      </c>
      <c r="P132" s="15" t="e">
        <f t="shared" si="141"/>
        <v>#REF!</v>
      </c>
      <c r="Q132" s="15" t="e">
        <f t="shared" si="141"/>
        <v>#REF!</v>
      </c>
      <c r="R132" s="15" t="e">
        <f t="shared" si="141"/>
        <v>#REF!</v>
      </c>
      <c r="S132" s="15" t="e">
        <f t="shared" si="141"/>
        <v>#REF!</v>
      </c>
      <c r="T132" s="15" t="e">
        <f t="shared" si="141"/>
        <v>#REF!</v>
      </c>
      <c r="U132" s="15" t="e">
        <f t="shared" si="141"/>
        <v>#REF!</v>
      </c>
      <c r="V132" s="15" t="e">
        <f t="shared" si="141"/>
        <v>#REF!</v>
      </c>
      <c r="W132" s="15" t="e">
        <f t="shared" si="141"/>
        <v>#REF!</v>
      </c>
      <c r="X132" s="15" t="e">
        <f t="shared" si="141"/>
        <v>#REF!</v>
      </c>
      <c r="Y132" s="15" t="e">
        <f t="shared" si="141"/>
        <v>#REF!</v>
      </c>
      <c r="Z132" s="15" t="e">
        <f t="shared" si="141"/>
        <v>#REF!</v>
      </c>
      <c r="AA132" s="15" t="e">
        <f t="shared" si="141"/>
        <v>#REF!</v>
      </c>
      <c r="AB132" s="15" t="e">
        <f t="shared" si="141"/>
        <v>#REF!</v>
      </c>
      <c r="AC132" s="15" t="e">
        <f t="shared" si="141"/>
        <v>#REF!</v>
      </c>
      <c r="AD132" s="15" t="e">
        <f t="shared" si="141"/>
        <v>#REF!</v>
      </c>
      <c r="AE132" s="16" t="e">
        <f t="array" ref="AE132">INDEX(#REF!,MATCH(B132,#REF!,0))</f>
        <v>#REF!</v>
      </c>
      <c r="AF132" s="18">
        <f>VLOOKUP(C132,'Apr 19 data'!A:C,3,0)</f>
        <v>4.0000000000000001E-3</v>
      </c>
      <c r="AG132" s="16"/>
      <c r="AH132" s="16"/>
    </row>
    <row r="133" spans="1:34" ht="15.6" x14ac:dyDescent="0.3">
      <c r="A133" s="14" t="s">
        <v>69</v>
      </c>
      <c r="B133" s="14" t="s">
        <v>345</v>
      </c>
      <c r="C133" s="14" t="s">
        <v>346</v>
      </c>
      <c r="D133" s="15">
        <v>1530000</v>
      </c>
      <c r="E133" s="16">
        <f t="shared" si="0"/>
        <v>43714.285714285717</v>
      </c>
      <c r="F133" s="17" t="e">
        <f t="shared" si="1"/>
        <v>#REF!</v>
      </c>
      <c r="G133" s="17"/>
      <c r="H133" s="15" t="e">
        <f t="shared" si="6"/>
        <v>#REF!</v>
      </c>
      <c r="I133" s="15" t="e">
        <f t="shared" si="113"/>
        <v>#REF!</v>
      </c>
      <c r="J133" s="15" t="e">
        <f t="shared" ref="J133:AD133" si="142">I133*1.05</f>
        <v>#REF!</v>
      </c>
      <c r="K133" s="15" t="e">
        <f t="shared" si="142"/>
        <v>#REF!</v>
      </c>
      <c r="L133" s="15" t="e">
        <f t="shared" si="142"/>
        <v>#REF!</v>
      </c>
      <c r="M133" s="15" t="e">
        <f t="shared" si="142"/>
        <v>#REF!</v>
      </c>
      <c r="N133" s="15" t="e">
        <f t="shared" si="142"/>
        <v>#REF!</v>
      </c>
      <c r="O133" s="15" t="e">
        <f t="shared" si="142"/>
        <v>#REF!</v>
      </c>
      <c r="P133" s="15" t="e">
        <f t="shared" si="142"/>
        <v>#REF!</v>
      </c>
      <c r="Q133" s="15" t="e">
        <f t="shared" si="142"/>
        <v>#REF!</v>
      </c>
      <c r="R133" s="15" t="e">
        <f t="shared" si="142"/>
        <v>#REF!</v>
      </c>
      <c r="S133" s="15" t="e">
        <f t="shared" si="142"/>
        <v>#REF!</v>
      </c>
      <c r="T133" s="15" t="e">
        <f t="shared" si="142"/>
        <v>#REF!</v>
      </c>
      <c r="U133" s="15" t="e">
        <f t="shared" si="142"/>
        <v>#REF!</v>
      </c>
      <c r="V133" s="15" t="e">
        <f t="shared" si="142"/>
        <v>#REF!</v>
      </c>
      <c r="W133" s="15" t="e">
        <f t="shared" si="142"/>
        <v>#REF!</v>
      </c>
      <c r="X133" s="15" t="e">
        <f t="shared" si="142"/>
        <v>#REF!</v>
      </c>
      <c r="Y133" s="15" t="e">
        <f t="shared" si="142"/>
        <v>#REF!</v>
      </c>
      <c r="Z133" s="15" t="e">
        <f t="shared" si="142"/>
        <v>#REF!</v>
      </c>
      <c r="AA133" s="15" t="e">
        <f t="shared" si="142"/>
        <v>#REF!</v>
      </c>
      <c r="AB133" s="15" t="e">
        <f t="shared" si="142"/>
        <v>#REF!</v>
      </c>
      <c r="AC133" s="15" t="e">
        <f t="shared" si="142"/>
        <v>#REF!</v>
      </c>
      <c r="AD133" s="15" t="e">
        <f t="shared" si="142"/>
        <v>#REF!</v>
      </c>
      <c r="AE133" s="16" t="e">
        <f t="array" ref="AE133">INDEX(#REF!,MATCH(B133,#REF!,0))</f>
        <v>#REF!</v>
      </c>
      <c r="AF133" s="18">
        <f>VLOOKUP(C133,'Apr 19 data'!A:C,3,0)</f>
        <v>1.0999999999999999E-2</v>
      </c>
      <c r="AG133" s="16"/>
      <c r="AH133" s="16"/>
    </row>
    <row r="134" spans="1:34" ht="15.6" x14ac:dyDescent="0.3">
      <c r="A134" s="14" t="s">
        <v>62</v>
      </c>
      <c r="B134" s="14" t="s">
        <v>347</v>
      </c>
      <c r="C134" s="14" t="s">
        <v>348</v>
      </c>
      <c r="D134" s="15">
        <v>5330000</v>
      </c>
      <c r="E134" s="16">
        <f t="shared" si="0"/>
        <v>152285.71428571429</v>
      </c>
      <c r="F134" s="17" t="e">
        <f t="shared" si="1"/>
        <v>#REF!</v>
      </c>
      <c r="G134" s="17"/>
      <c r="H134" s="15" t="e">
        <f t="shared" si="6"/>
        <v>#REF!</v>
      </c>
      <c r="I134" s="15" t="e">
        <f t="shared" si="113"/>
        <v>#REF!</v>
      </c>
      <c r="J134" s="15" t="e">
        <f t="shared" ref="J134:AD134" si="143">I134*1.05</f>
        <v>#REF!</v>
      </c>
      <c r="K134" s="15" t="e">
        <f t="shared" si="143"/>
        <v>#REF!</v>
      </c>
      <c r="L134" s="15" t="e">
        <f t="shared" si="143"/>
        <v>#REF!</v>
      </c>
      <c r="M134" s="15" t="e">
        <f t="shared" si="143"/>
        <v>#REF!</v>
      </c>
      <c r="N134" s="15" t="e">
        <f t="shared" si="143"/>
        <v>#REF!</v>
      </c>
      <c r="O134" s="15" t="e">
        <f t="shared" si="143"/>
        <v>#REF!</v>
      </c>
      <c r="P134" s="15" t="e">
        <f t="shared" si="143"/>
        <v>#REF!</v>
      </c>
      <c r="Q134" s="15" t="e">
        <f t="shared" si="143"/>
        <v>#REF!</v>
      </c>
      <c r="R134" s="15" t="e">
        <f t="shared" si="143"/>
        <v>#REF!</v>
      </c>
      <c r="S134" s="15" t="e">
        <f t="shared" si="143"/>
        <v>#REF!</v>
      </c>
      <c r="T134" s="15" t="e">
        <f t="shared" si="143"/>
        <v>#REF!</v>
      </c>
      <c r="U134" s="15" t="e">
        <f t="shared" si="143"/>
        <v>#REF!</v>
      </c>
      <c r="V134" s="15" t="e">
        <f t="shared" si="143"/>
        <v>#REF!</v>
      </c>
      <c r="W134" s="15" t="e">
        <f t="shared" si="143"/>
        <v>#REF!</v>
      </c>
      <c r="X134" s="15" t="e">
        <f t="shared" si="143"/>
        <v>#REF!</v>
      </c>
      <c r="Y134" s="15" t="e">
        <f t="shared" si="143"/>
        <v>#REF!</v>
      </c>
      <c r="Z134" s="15" t="e">
        <f t="shared" si="143"/>
        <v>#REF!</v>
      </c>
      <c r="AA134" s="15" t="e">
        <f t="shared" si="143"/>
        <v>#REF!</v>
      </c>
      <c r="AB134" s="15" t="e">
        <f t="shared" si="143"/>
        <v>#REF!</v>
      </c>
      <c r="AC134" s="15" t="e">
        <f t="shared" si="143"/>
        <v>#REF!</v>
      </c>
      <c r="AD134" s="15" t="e">
        <f t="shared" si="143"/>
        <v>#REF!</v>
      </c>
      <c r="AE134" s="16" t="e">
        <f t="array" ref="AE134">INDEX(#REF!,MATCH(B134,#REF!,0))</f>
        <v>#REF!</v>
      </c>
      <c r="AF134" s="18">
        <f>VLOOKUP(C134,'Apr 19 data'!A:C,3,0)</f>
        <v>-2.8000000000000001E-2</v>
      </c>
      <c r="AG134" s="16"/>
      <c r="AH134" s="16"/>
    </row>
    <row r="135" spans="1:34" ht="15.6" x14ac:dyDescent="0.3">
      <c r="A135" s="14" t="s">
        <v>72</v>
      </c>
      <c r="B135" s="14" t="s">
        <v>349</v>
      </c>
      <c r="C135" s="14" t="s">
        <v>350</v>
      </c>
      <c r="D135" s="15">
        <v>16365000</v>
      </c>
      <c r="E135" s="16">
        <f t="shared" si="0"/>
        <v>139871.79487179487</v>
      </c>
      <c r="F135" s="17" t="e">
        <f t="shared" si="1"/>
        <v>#REF!</v>
      </c>
      <c r="G135" s="17"/>
      <c r="H135" s="15" t="e">
        <f t="shared" si="6"/>
        <v>#REF!</v>
      </c>
      <c r="I135" s="15" t="e">
        <f t="shared" si="113"/>
        <v>#REF!</v>
      </c>
      <c r="J135" s="15" t="e">
        <f t="shared" ref="J135:AD135" si="144">I135*1.05</f>
        <v>#REF!</v>
      </c>
      <c r="K135" s="15" t="e">
        <f t="shared" si="144"/>
        <v>#REF!</v>
      </c>
      <c r="L135" s="15" t="e">
        <f t="shared" si="144"/>
        <v>#REF!</v>
      </c>
      <c r="M135" s="15" t="e">
        <f t="shared" si="144"/>
        <v>#REF!</v>
      </c>
      <c r="N135" s="15" t="e">
        <f t="shared" si="144"/>
        <v>#REF!</v>
      </c>
      <c r="O135" s="15" t="e">
        <f t="shared" si="144"/>
        <v>#REF!</v>
      </c>
      <c r="P135" s="15" t="e">
        <f t="shared" si="144"/>
        <v>#REF!</v>
      </c>
      <c r="Q135" s="15" t="e">
        <f t="shared" si="144"/>
        <v>#REF!</v>
      </c>
      <c r="R135" s="15" t="e">
        <f t="shared" si="144"/>
        <v>#REF!</v>
      </c>
      <c r="S135" s="15" t="e">
        <f t="shared" si="144"/>
        <v>#REF!</v>
      </c>
      <c r="T135" s="15" t="e">
        <f t="shared" si="144"/>
        <v>#REF!</v>
      </c>
      <c r="U135" s="15" t="e">
        <f t="shared" si="144"/>
        <v>#REF!</v>
      </c>
      <c r="V135" s="15" t="e">
        <f t="shared" si="144"/>
        <v>#REF!</v>
      </c>
      <c r="W135" s="15" t="e">
        <f t="shared" si="144"/>
        <v>#REF!</v>
      </c>
      <c r="X135" s="15" t="e">
        <f t="shared" si="144"/>
        <v>#REF!</v>
      </c>
      <c r="Y135" s="15" t="e">
        <f t="shared" si="144"/>
        <v>#REF!</v>
      </c>
      <c r="Z135" s="15" t="e">
        <f t="shared" si="144"/>
        <v>#REF!</v>
      </c>
      <c r="AA135" s="15" t="e">
        <f t="shared" si="144"/>
        <v>#REF!</v>
      </c>
      <c r="AB135" s="15" t="e">
        <f t="shared" si="144"/>
        <v>#REF!</v>
      </c>
      <c r="AC135" s="15" t="e">
        <f t="shared" si="144"/>
        <v>#REF!</v>
      </c>
      <c r="AD135" s="15" t="e">
        <f t="shared" si="144"/>
        <v>#REF!</v>
      </c>
      <c r="AE135" s="16" t="e">
        <f t="array" ref="AE135">INDEX(#REF!,MATCH(B135,#REF!,0))</f>
        <v>#REF!</v>
      </c>
      <c r="AF135" s="18">
        <f>VLOOKUP(C135,'Apr 19 data'!A:C,3,0)</f>
        <v>2.7E-2</v>
      </c>
      <c r="AG135" s="16"/>
      <c r="AH135" s="16"/>
    </row>
    <row r="136" spans="1:34" ht="15.6" x14ac:dyDescent="0.3">
      <c r="A136" s="14" t="s">
        <v>65</v>
      </c>
      <c r="B136" s="14" t="s">
        <v>351</v>
      </c>
      <c r="C136" s="14" t="s">
        <v>352</v>
      </c>
      <c r="D136" s="15">
        <v>2700000</v>
      </c>
      <c r="E136" s="16">
        <f t="shared" si="0"/>
        <v>77142.857142857145</v>
      </c>
      <c r="F136" s="17" t="e">
        <f t="shared" si="1"/>
        <v>#REF!</v>
      </c>
      <c r="G136" s="17"/>
      <c r="H136" s="15" t="e">
        <f t="shared" si="6"/>
        <v>#REF!</v>
      </c>
      <c r="I136" s="15" t="e">
        <f t="shared" si="113"/>
        <v>#REF!</v>
      </c>
      <c r="J136" s="15" t="e">
        <f t="shared" ref="J136:AD136" si="145">I136*1.05</f>
        <v>#REF!</v>
      </c>
      <c r="K136" s="15" t="e">
        <f t="shared" si="145"/>
        <v>#REF!</v>
      </c>
      <c r="L136" s="15" t="e">
        <f t="shared" si="145"/>
        <v>#REF!</v>
      </c>
      <c r="M136" s="15" t="e">
        <f t="shared" si="145"/>
        <v>#REF!</v>
      </c>
      <c r="N136" s="15" t="e">
        <f t="shared" si="145"/>
        <v>#REF!</v>
      </c>
      <c r="O136" s="15" t="e">
        <f t="shared" si="145"/>
        <v>#REF!</v>
      </c>
      <c r="P136" s="15" t="e">
        <f t="shared" si="145"/>
        <v>#REF!</v>
      </c>
      <c r="Q136" s="15" t="e">
        <f t="shared" si="145"/>
        <v>#REF!</v>
      </c>
      <c r="R136" s="15" t="e">
        <f t="shared" si="145"/>
        <v>#REF!</v>
      </c>
      <c r="S136" s="15" t="e">
        <f t="shared" si="145"/>
        <v>#REF!</v>
      </c>
      <c r="T136" s="15" t="e">
        <f t="shared" si="145"/>
        <v>#REF!</v>
      </c>
      <c r="U136" s="15" t="e">
        <f t="shared" si="145"/>
        <v>#REF!</v>
      </c>
      <c r="V136" s="15" t="e">
        <f t="shared" si="145"/>
        <v>#REF!</v>
      </c>
      <c r="W136" s="15" t="e">
        <f t="shared" si="145"/>
        <v>#REF!</v>
      </c>
      <c r="X136" s="15" t="e">
        <f t="shared" si="145"/>
        <v>#REF!</v>
      </c>
      <c r="Y136" s="15" t="e">
        <f t="shared" si="145"/>
        <v>#REF!</v>
      </c>
      <c r="Z136" s="15" t="e">
        <f t="shared" si="145"/>
        <v>#REF!</v>
      </c>
      <c r="AA136" s="15" t="e">
        <f t="shared" si="145"/>
        <v>#REF!</v>
      </c>
      <c r="AB136" s="15" t="e">
        <f t="shared" si="145"/>
        <v>#REF!</v>
      </c>
      <c r="AC136" s="15" t="e">
        <f t="shared" si="145"/>
        <v>#REF!</v>
      </c>
      <c r="AD136" s="15" t="e">
        <f t="shared" si="145"/>
        <v>#REF!</v>
      </c>
      <c r="AE136" s="16" t="e">
        <f t="array" ref="AE136">INDEX(#REF!,MATCH(B136,#REF!,0))</f>
        <v>#REF!</v>
      </c>
      <c r="AF136" s="18">
        <f>VLOOKUP(C136,'Apr 19 data'!A:C,3,0)</f>
        <v>2.9000000000000001E-2</v>
      </c>
      <c r="AG136" s="16"/>
      <c r="AH136" s="16"/>
    </row>
    <row r="137" spans="1:34" ht="15.6" x14ac:dyDescent="0.3">
      <c r="A137" s="14" t="s">
        <v>66</v>
      </c>
      <c r="B137" s="14" t="s">
        <v>353</v>
      </c>
      <c r="C137" s="14" t="s">
        <v>354</v>
      </c>
      <c r="D137" s="15">
        <v>1100000</v>
      </c>
      <c r="E137" s="16">
        <f t="shared" si="0"/>
        <v>31428.571428571428</v>
      </c>
      <c r="F137" s="17" t="e">
        <f t="shared" si="1"/>
        <v>#REF!</v>
      </c>
      <c r="G137" s="17"/>
      <c r="H137" s="15" t="e">
        <f t="shared" si="6"/>
        <v>#REF!</v>
      </c>
      <c r="I137" s="15" t="e">
        <f t="shared" si="113"/>
        <v>#REF!</v>
      </c>
      <c r="J137" s="15" t="e">
        <f t="shared" ref="J137:AD137" si="146">I137*1.05</f>
        <v>#REF!</v>
      </c>
      <c r="K137" s="15" t="e">
        <f t="shared" si="146"/>
        <v>#REF!</v>
      </c>
      <c r="L137" s="15" t="e">
        <f t="shared" si="146"/>
        <v>#REF!</v>
      </c>
      <c r="M137" s="15" t="e">
        <f t="shared" si="146"/>
        <v>#REF!</v>
      </c>
      <c r="N137" s="15" t="e">
        <f t="shared" si="146"/>
        <v>#REF!</v>
      </c>
      <c r="O137" s="15" t="e">
        <f t="shared" si="146"/>
        <v>#REF!</v>
      </c>
      <c r="P137" s="15" t="e">
        <f t="shared" si="146"/>
        <v>#REF!</v>
      </c>
      <c r="Q137" s="15" t="e">
        <f t="shared" si="146"/>
        <v>#REF!</v>
      </c>
      <c r="R137" s="15" t="e">
        <f t="shared" si="146"/>
        <v>#REF!</v>
      </c>
      <c r="S137" s="15" t="e">
        <f t="shared" si="146"/>
        <v>#REF!</v>
      </c>
      <c r="T137" s="15" t="e">
        <f t="shared" si="146"/>
        <v>#REF!</v>
      </c>
      <c r="U137" s="15" t="e">
        <f t="shared" si="146"/>
        <v>#REF!</v>
      </c>
      <c r="V137" s="15" t="e">
        <f t="shared" si="146"/>
        <v>#REF!</v>
      </c>
      <c r="W137" s="15" t="e">
        <f t="shared" si="146"/>
        <v>#REF!</v>
      </c>
      <c r="X137" s="15" t="e">
        <f t="shared" si="146"/>
        <v>#REF!</v>
      </c>
      <c r="Y137" s="15" t="e">
        <f t="shared" si="146"/>
        <v>#REF!</v>
      </c>
      <c r="Z137" s="15" t="e">
        <f t="shared" si="146"/>
        <v>#REF!</v>
      </c>
      <c r="AA137" s="15" t="e">
        <f t="shared" si="146"/>
        <v>#REF!</v>
      </c>
      <c r="AB137" s="15" t="e">
        <f t="shared" si="146"/>
        <v>#REF!</v>
      </c>
      <c r="AC137" s="15" t="e">
        <f t="shared" si="146"/>
        <v>#REF!</v>
      </c>
      <c r="AD137" s="15" t="e">
        <f t="shared" si="146"/>
        <v>#REF!</v>
      </c>
      <c r="AE137" s="16" t="e">
        <f t="array" ref="AE137">INDEX(#REF!,MATCH(B137,#REF!,0))</f>
        <v>#REF!</v>
      </c>
      <c r="AF137" s="18">
        <f>VLOOKUP(C137,'Apr 19 data'!A:C,3,0)</f>
        <v>-1.9E-2</v>
      </c>
      <c r="AG137" s="16"/>
      <c r="AH137" s="16"/>
    </row>
    <row r="138" spans="1:34" ht="15.6" x14ac:dyDescent="0.3">
      <c r="A138" s="14" t="s">
        <v>65</v>
      </c>
      <c r="B138" s="14" t="s">
        <v>355</v>
      </c>
      <c r="C138" s="14" t="s">
        <v>356</v>
      </c>
      <c r="D138" s="15">
        <v>2350000</v>
      </c>
      <c r="E138" s="16">
        <f t="shared" si="0"/>
        <v>67142.857142857145</v>
      </c>
      <c r="F138" s="17" t="e">
        <f t="shared" si="1"/>
        <v>#REF!</v>
      </c>
      <c r="G138" s="17"/>
      <c r="H138" s="15" t="e">
        <f t="shared" si="6"/>
        <v>#REF!</v>
      </c>
      <c r="I138" s="15" t="e">
        <f t="shared" si="113"/>
        <v>#REF!</v>
      </c>
      <c r="J138" s="15" t="e">
        <f t="shared" ref="J138:AD138" si="147">I138*1.05</f>
        <v>#REF!</v>
      </c>
      <c r="K138" s="15" t="e">
        <f t="shared" si="147"/>
        <v>#REF!</v>
      </c>
      <c r="L138" s="15" t="e">
        <f t="shared" si="147"/>
        <v>#REF!</v>
      </c>
      <c r="M138" s="15" t="e">
        <f t="shared" si="147"/>
        <v>#REF!</v>
      </c>
      <c r="N138" s="15" t="e">
        <f t="shared" si="147"/>
        <v>#REF!</v>
      </c>
      <c r="O138" s="15" t="e">
        <f t="shared" si="147"/>
        <v>#REF!</v>
      </c>
      <c r="P138" s="15" t="e">
        <f t="shared" si="147"/>
        <v>#REF!</v>
      </c>
      <c r="Q138" s="15" t="e">
        <f t="shared" si="147"/>
        <v>#REF!</v>
      </c>
      <c r="R138" s="15" t="e">
        <f t="shared" si="147"/>
        <v>#REF!</v>
      </c>
      <c r="S138" s="15" t="e">
        <f t="shared" si="147"/>
        <v>#REF!</v>
      </c>
      <c r="T138" s="15" t="e">
        <f t="shared" si="147"/>
        <v>#REF!</v>
      </c>
      <c r="U138" s="15" t="e">
        <f t="shared" si="147"/>
        <v>#REF!</v>
      </c>
      <c r="V138" s="15" t="e">
        <f t="shared" si="147"/>
        <v>#REF!</v>
      </c>
      <c r="W138" s="15" t="e">
        <f t="shared" si="147"/>
        <v>#REF!</v>
      </c>
      <c r="X138" s="15" t="e">
        <f t="shared" si="147"/>
        <v>#REF!</v>
      </c>
      <c r="Y138" s="15" t="e">
        <f t="shared" si="147"/>
        <v>#REF!</v>
      </c>
      <c r="Z138" s="15" t="e">
        <f t="shared" si="147"/>
        <v>#REF!</v>
      </c>
      <c r="AA138" s="15" t="e">
        <f t="shared" si="147"/>
        <v>#REF!</v>
      </c>
      <c r="AB138" s="15" t="e">
        <f t="shared" si="147"/>
        <v>#REF!</v>
      </c>
      <c r="AC138" s="15" t="e">
        <f t="shared" si="147"/>
        <v>#REF!</v>
      </c>
      <c r="AD138" s="15" t="e">
        <f t="shared" si="147"/>
        <v>#REF!</v>
      </c>
      <c r="AE138" s="16" t="e">
        <f t="array" ref="AE138">INDEX(#REF!,MATCH(B138,#REF!,0))</f>
        <v>#REF!</v>
      </c>
      <c r="AF138" s="18">
        <f>VLOOKUP(C138,'Apr 19 data'!A:C,3,0)</f>
        <v>1.7000000000000001E-2</v>
      </c>
      <c r="AG138" s="16"/>
      <c r="AH138" s="16"/>
    </row>
    <row r="139" spans="1:34" ht="15.6" x14ac:dyDescent="0.3">
      <c r="A139" s="14" t="s">
        <v>62</v>
      </c>
      <c r="B139" s="14" t="s">
        <v>357</v>
      </c>
      <c r="C139" s="14" t="s">
        <v>358</v>
      </c>
      <c r="D139" s="15">
        <v>1600000</v>
      </c>
      <c r="E139" s="16">
        <f t="shared" si="0"/>
        <v>45714.285714285717</v>
      </c>
      <c r="F139" s="17" t="e">
        <f t="shared" si="1"/>
        <v>#REF!</v>
      </c>
      <c r="G139" s="17"/>
      <c r="H139" s="15" t="e">
        <f t="shared" si="6"/>
        <v>#REF!</v>
      </c>
      <c r="I139" s="15" t="e">
        <f t="shared" si="113"/>
        <v>#REF!</v>
      </c>
      <c r="J139" s="15" t="e">
        <f t="shared" ref="J139:AD139" si="148">I139*1.05</f>
        <v>#REF!</v>
      </c>
      <c r="K139" s="15" t="e">
        <f t="shared" si="148"/>
        <v>#REF!</v>
      </c>
      <c r="L139" s="15" t="e">
        <f t="shared" si="148"/>
        <v>#REF!</v>
      </c>
      <c r="M139" s="15" t="e">
        <f t="shared" si="148"/>
        <v>#REF!</v>
      </c>
      <c r="N139" s="15" t="e">
        <f t="shared" si="148"/>
        <v>#REF!</v>
      </c>
      <c r="O139" s="15" t="e">
        <f t="shared" si="148"/>
        <v>#REF!</v>
      </c>
      <c r="P139" s="15" t="e">
        <f t="shared" si="148"/>
        <v>#REF!</v>
      </c>
      <c r="Q139" s="15" t="e">
        <f t="shared" si="148"/>
        <v>#REF!</v>
      </c>
      <c r="R139" s="15" t="e">
        <f t="shared" si="148"/>
        <v>#REF!</v>
      </c>
      <c r="S139" s="15" t="e">
        <f t="shared" si="148"/>
        <v>#REF!</v>
      </c>
      <c r="T139" s="15" t="e">
        <f t="shared" si="148"/>
        <v>#REF!</v>
      </c>
      <c r="U139" s="15" t="e">
        <f t="shared" si="148"/>
        <v>#REF!</v>
      </c>
      <c r="V139" s="15" t="e">
        <f t="shared" si="148"/>
        <v>#REF!</v>
      </c>
      <c r="W139" s="15" t="e">
        <f t="shared" si="148"/>
        <v>#REF!</v>
      </c>
      <c r="X139" s="15" t="e">
        <f t="shared" si="148"/>
        <v>#REF!</v>
      </c>
      <c r="Y139" s="15" t="e">
        <f t="shared" si="148"/>
        <v>#REF!</v>
      </c>
      <c r="Z139" s="15" t="e">
        <f t="shared" si="148"/>
        <v>#REF!</v>
      </c>
      <c r="AA139" s="15" t="e">
        <f t="shared" si="148"/>
        <v>#REF!</v>
      </c>
      <c r="AB139" s="15" t="e">
        <f t="shared" si="148"/>
        <v>#REF!</v>
      </c>
      <c r="AC139" s="15" t="e">
        <f t="shared" si="148"/>
        <v>#REF!</v>
      </c>
      <c r="AD139" s="15" t="e">
        <f t="shared" si="148"/>
        <v>#REF!</v>
      </c>
      <c r="AE139" s="16" t="e">
        <f t="array" ref="AE139">INDEX(#REF!,MATCH(B139,#REF!,0))</f>
        <v>#REF!</v>
      </c>
      <c r="AF139" s="18">
        <f>VLOOKUP(C139,'Apr 19 data'!A:C,3,0)</f>
        <v>5.1999999999999998E-2</v>
      </c>
      <c r="AG139" s="16"/>
      <c r="AH139" s="16"/>
    </row>
    <row r="140" spans="1:34" ht="15.6" x14ac:dyDescent="0.3">
      <c r="A140" s="14" t="s">
        <v>82</v>
      </c>
      <c r="B140" s="14" t="s">
        <v>359</v>
      </c>
      <c r="C140" s="14" t="s">
        <v>360</v>
      </c>
      <c r="D140" s="15">
        <v>3480000</v>
      </c>
      <c r="E140" s="16">
        <f t="shared" si="0"/>
        <v>99428.571428571435</v>
      </c>
      <c r="F140" s="17" t="e">
        <f t="shared" si="1"/>
        <v>#REF!</v>
      </c>
      <c r="G140" s="17"/>
      <c r="H140" s="15" t="e">
        <f t="shared" si="6"/>
        <v>#REF!</v>
      </c>
      <c r="I140" s="15" t="e">
        <f t="shared" si="113"/>
        <v>#REF!</v>
      </c>
      <c r="J140" s="15" t="e">
        <f t="shared" ref="J140:AD140" si="149">I140*1.05</f>
        <v>#REF!</v>
      </c>
      <c r="K140" s="15" t="e">
        <f t="shared" si="149"/>
        <v>#REF!</v>
      </c>
      <c r="L140" s="15" t="e">
        <f t="shared" si="149"/>
        <v>#REF!</v>
      </c>
      <c r="M140" s="15" t="e">
        <f t="shared" si="149"/>
        <v>#REF!</v>
      </c>
      <c r="N140" s="15" t="e">
        <f t="shared" si="149"/>
        <v>#REF!</v>
      </c>
      <c r="O140" s="15" t="e">
        <f t="shared" si="149"/>
        <v>#REF!</v>
      </c>
      <c r="P140" s="15" t="e">
        <f t="shared" si="149"/>
        <v>#REF!</v>
      </c>
      <c r="Q140" s="15" t="e">
        <f t="shared" si="149"/>
        <v>#REF!</v>
      </c>
      <c r="R140" s="15" t="e">
        <f t="shared" si="149"/>
        <v>#REF!</v>
      </c>
      <c r="S140" s="15" t="e">
        <f t="shared" si="149"/>
        <v>#REF!</v>
      </c>
      <c r="T140" s="15" t="e">
        <f t="shared" si="149"/>
        <v>#REF!</v>
      </c>
      <c r="U140" s="15" t="e">
        <f t="shared" si="149"/>
        <v>#REF!</v>
      </c>
      <c r="V140" s="15" t="e">
        <f t="shared" si="149"/>
        <v>#REF!</v>
      </c>
      <c r="W140" s="15" t="e">
        <f t="shared" si="149"/>
        <v>#REF!</v>
      </c>
      <c r="X140" s="15" t="e">
        <f t="shared" si="149"/>
        <v>#REF!</v>
      </c>
      <c r="Y140" s="15" t="e">
        <f t="shared" si="149"/>
        <v>#REF!</v>
      </c>
      <c r="Z140" s="15" t="e">
        <f t="shared" si="149"/>
        <v>#REF!</v>
      </c>
      <c r="AA140" s="15" t="e">
        <f t="shared" si="149"/>
        <v>#REF!</v>
      </c>
      <c r="AB140" s="15" t="e">
        <f t="shared" si="149"/>
        <v>#REF!</v>
      </c>
      <c r="AC140" s="15" t="e">
        <f t="shared" si="149"/>
        <v>#REF!</v>
      </c>
      <c r="AD140" s="15" t="e">
        <f t="shared" si="149"/>
        <v>#REF!</v>
      </c>
      <c r="AE140" s="16" t="e">
        <f t="array" ref="AE140">INDEX(#REF!,MATCH(B140,#REF!,0))</f>
        <v>#REF!</v>
      </c>
      <c r="AF140" s="18" t="e">
        <f>VLOOKUP(C140,'Apr 19 data'!A:C,3,0)</f>
        <v>#N/A</v>
      </c>
      <c r="AG140" s="16"/>
      <c r="AH140" s="16"/>
    </row>
    <row r="141" spans="1:34" ht="15.6" x14ac:dyDescent="0.3">
      <c r="A141" s="14" t="s">
        <v>72</v>
      </c>
      <c r="B141" s="14" t="s">
        <v>361</v>
      </c>
      <c r="C141" s="14" t="s">
        <v>362</v>
      </c>
      <c r="D141" s="15">
        <v>53025000</v>
      </c>
      <c r="E141" s="16">
        <f t="shared" si="0"/>
        <v>453205.12820512819</v>
      </c>
      <c r="F141" s="17" t="e">
        <f t="shared" si="1"/>
        <v>#REF!</v>
      </c>
      <c r="G141" s="17"/>
      <c r="H141" s="15" t="e">
        <f t="shared" si="6"/>
        <v>#REF!</v>
      </c>
      <c r="I141" s="15" t="e">
        <f t="shared" si="113"/>
        <v>#REF!</v>
      </c>
      <c r="J141" s="15" t="e">
        <f t="shared" ref="J141:AD141" si="150">I141*1.05</f>
        <v>#REF!</v>
      </c>
      <c r="K141" s="15" t="e">
        <f t="shared" si="150"/>
        <v>#REF!</v>
      </c>
      <c r="L141" s="15" t="e">
        <f t="shared" si="150"/>
        <v>#REF!</v>
      </c>
      <c r="M141" s="15" t="e">
        <f t="shared" si="150"/>
        <v>#REF!</v>
      </c>
      <c r="N141" s="15" t="e">
        <f t="shared" si="150"/>
        <v>#REF!</v>
      </c>
      <c r="O141" s="15" t="e">
        <f t="shared" si="150"/>
        <v>#REF!</v>
      </c>
      <c r="P141" s="15" t="e">
        <f t="shared" si="150"/>
        <v>#REF!</v>
      </c>
      <c r="Q141" s="15" t="e">
        <f t="shared" si="150"/>
        <v>#REF!</v>
      </c>
      <c r="R141" s="15" t="e">
        <f t="shared" si="150"/>
        <v>#REF!</v>
      </c>
      <c r="S141" s="15" t="e">
        <f t="shared" si="150"/>
        <v>#REF!</v>
      </c>
      <c r="T141" s="15" t="e">
        <f t="shared" si="150"/>
        <v>#REF!</v>
      </c>
      <c r="U141" s="15" t="e">
        <f t="shared" si="150"/>
        <v>#REF!</v>
      </c>
      <c r="V141" s="15" t="e">
        <f t="shared" si="150"/>
        <v>#REF!</v>
      </c>
      <c r="W141" s="15" t="e">
        <f t="shared" si="150"/>
        <v>#REF!</v>
      </c>
      <c r="X141" s="15" t="e">
        <f t="shared" si="150"/>
        <v>#REF!</v>
      </c>
      <c r="Y141" s="15" t="e">
        <f t="shared" si="150"/>
        <v>#REF!</v>
      </c>
      <c r="Z141" s="15" t="e">
        <f t="shared" si="150"/>
        <v>#REF!</v>
      </c>
      <c r="AA141" s="15" t="e">
        <f t="shared" si="150"/>
        <v>#REF!</v>
      </c>
      <c r="AB141" s="15" t="e">
        <f t="shared" si="150"/>
        <v>#REF!</v>
      </c>
      <c r="AC141" s="15" t="e">
        <f t="shared" si="150"/>
        <v>#REF!</v>
      </c>
      <c r="AD141" s="15" t="e">
        <f t="shared" si="150"/>
        <v>#REF!</v>
      </c>
      <c r="AE141" s="16" t="e">
        <f t="array" ref="AE141">INDEX(#REF!,MATCH(B141,#REF!,0))</f>
        <v>#REF!</v>
      </c>
      <c r="AF141" s="18">
        <f>VLOOKUP(C141,'Apr 19 data'!A:C,3,0)</f>
        <v>-3.6999999999999998E-2</v>
      </c>
      <c r="AG141" s="16"/>
      <c r="AH141" s="16"/>
    </row>
    <row r="142" spans="1:34" ht="15.6" x14ac:dyDescent="0.3">
      <c r="A142" s="14" t="s">
        <v>72</v>
      </c>
      <c r="B142" s="14" t="s">
        <v>363</v>
      </c>
      <c r="C142" s="14" t="s">
        <v>364</v>
      </c>
      <c r="D142" s="15">
        <v>161475000</v>
      </c>
      <c r="E142" s="16">
        <f t="shared" si="0"/>
        <v>1380128.2051282052</v>
      </c>
      <c r="F142" s="17" t="e">
        <f t="shared" si="1"/>
        <v>#REF!</v>
      </c>
      <c r="G142" s="17"/>
      <c r="H142" s="15" t="e">
        <f t="shared" si="6"/>
        <v>#REF!</v>
      </c>
      <c r="I142" s="15" t="e">
        <f t="shared" si="113"/>
        <v>#REF!</v>
      </c>
      <c r="J142" s="15" t="e">
        <f t="shared" ref="J142:AD142" si="151">I142*1.05</f>
        <v>#REF!</v>
      </c>
      <c r="K142" s="15" t="e">
        <f t="shared" si="151"/>
        <v>#REF!</v>
      </c>
      <c r="L142" s="15" t="e">
        <f t="shared" si="151"/>
        <v>#REF!</v>
      </c>
      <c r="M142" s="15" t="e">
        <f t="shared" si="151"/>
        <v>#REF!</v>
      </c>
      <c r="N142" s="15" t="e">
        <f t="shared" si="151"/>
        <v>#REF!</v>
      </c>
      <c r="O142" s="15" t="e">
        <f t="shared" si="151"/>
        <v>#REF!</v>
      </c>
      <c r="P142" s="15" t="e">
        <f t="shared" si="151"/>
        <v>#REF!</v>
      </c>
      <c r="Q142" s="15" t="e">
        <f t="shared" si="151"/>
        <v>#REF!</v>
      </c>
      <c r="R142" s="15" t="e">
        <f t="shared" si="151"/>
        <v>#REF!</v>
      </c>
      <c r="S142" s="15" t="e">
        <f t="shared" si="151"/>
        <v>#REF!</v>
      </c>
      <c r="T142" s="15" t="e">
        <f t="shared" si="151"/>
        <v>#REF!</v>
      </c>
      <c r="U142" s="15" t="e">
        <f t="shared" si="151"/>
        <v>#REF!</v>
      </c>
      <c r="V142" s="15" t="e">
        <f t="shared" si="151"/>
        <v>#REF!</v>
      </c>
      <c r="W142" s="15" t="e">
        <f t="shared" si="151"/>
        <v>#REF!</v>
      </c>
      <c r="X142" s="15" t="e">
        <f t="shared" si="151"/>
        <v>#REF!</v>
      </c>
      <c r="Y142" s="15" t="e">
        <f t="shared" si="151"/>
        <v>#REF!</v>
      </c>
      <c r="Z142" s="15" t="e">
        <f t="shared" si="151"/>
        <v>#REF!</v>
      </c>
      <c r="AA142" s="15" t="e">
        <f t="shared" si="151"/>
        <v>#REF!</v>
      </c>
      <c r="AB142" s="15" t="e">
        <f t="shared" si="151"/>
        <v>#REF!</v>
      </c>
      <c r="AC142" s="15" t="e">
        <f t="shared" si="151"/>
        <v>#REF!</v>
      </c>
      <c r="AD142" s="15" t="e">
        <f t="shared" si="151"/>
        <v>#REF!</v>
      </c>
      <c r="AE142" s="16" t="e">
        <f t="array" ref="AE142">INDEX(#REF!,MATCH(B142,#REF!,0))</f>
        <v>#REF!</v>
      </c>
      <c r="AF142" s="18">
        <f>VLOOKUP(C142,'Apr 19 data'!A:C,3,0)</f>
        <v>-2.7E-2</v>
      </c>
      <c r="AG142" s="16"/>
      <c r="AH142" s="16"/>
    </row>
    <row r="143" spans="1:34" ht="15.6" x14ac:dyDescent="0.3">
      <c r="A143" s="14" t="s">
        <v>69</v>
      </c>
      <c r="B143" s="14" t="s">
        <v>365</v>
      </c>
      <c r="C143" s="14" t="s">
        <v>366</v>
      </c>
      <c r="D143" s="15">
        <v>1350000</v>
      </c>
      <c r="E143" s="16">
        <f t="shared" si="0"/>
        <v>38571.428571428572</v>
      </c>
      <c r="F143" s="17" t="e">
        <f t="shared" si="1"/>
        <v>#REF!</v>
      </c>
      <c r="G143" s="17"/>
      <c r="H143" s="15" t="e">
        <f t="shared" si="6"/>
        <v>#REF!</v>
      </c>
      <c r="I143" s="15" t="e">
        <f t="shared" si="113"/>
        <v>#REF!</v>
      </c>
      <c r="J143" s="15" t="e">
        <f t="shared" ref="J143:AD143" si="152">I143*1.05</f>
        <v>#REF!</v>
      </c>
      <c r="K143" s="15" t="e">
        <f t="shared" si="152"/>
        <v>#REF!</v>
      </c>
      <c r="L143" s="15" t="e">
        <f t="shared" si="152"/>
        <v>#REF!</v>
      </c>
      <c r="M143" s="15" t="e">
        <f t="shared" si="152"/>
        <v>#REF!</v>
      </c>
      <c r="N143" s="15" t="e">
        <f t="shared" si="152"/>
        <v>#REF!</v>
      </c>
      <c r="O143" s="15" t="e">
        <f t="shared" si="152"/>
        <v>#REF!</v>
      </c>
      <c r="P143" s="15" t="e">
        <f t="shared" si="152"/>
        <v>#REF!</v>
      </c>
      <c r="Q143" s="15" t="e">
        <f t="shared" si="152"/>
        <v>#REF!</v>
      </c>
      <c r="R143" s="15" t="e">
        <f t="shared" si="152"/>
        <v>#REF!</v>
      </c>
      <c r="S143" s="15" t="e">
        <f t="shared" si="152"/>
        <v>#REF!</v>
      </c>
      <c r="T143" s="15" t="e">
        <f t="shared" si="152"/>
        <v>#REF!</v>
      </c>
      <c r="U143" s="15" t="e">
        <f t="shared" si="152"/>
        <v>#REF!</v>
      </c>
      <c r="V143" s="15" t="e">
        <f t="shared" si="152"/>
        <v>#REF!</v>
      </c>
      <c r="W143" s="15" t="e">
        <f t="shared" si="152"/>
        <v>#REF!</v>
      </c>
      <c r="X143" s="15" t="e">
        <f t="shared" si="152"/>
        <v>#REF!</v>
      </c>
      <c r="Y143" s="15" t="e">
        <f t="shared" si="152"/>
        <v>#REF!</v>
      </c>
      <c r="Z143" s="15" t="e">
        <f t="shared" si="152"/>
        <v>#REF!</v>
      </c>
      <c r="AA143" s="15" t="e">
        <f t="shared" si="152"/>
        <v>#REF!</v>
      </c>
      <c r="AB143" s="15" t="e">
        <f t="shared" si="152"/>
        <v>#REF!</v>
      </c>
      <c r="AC143" s="15" t="e">
        <f t="shared" si="152"/>
        <v>#REF!</v>
      </c>
      <c r="AD143" s="15" t="e">
        <f t="shared" si="152"/>
        <v>#REF!</v>
      </c>
      <c r="AE143" s="16" t="e">
        <f t="array" ref="AE143">INDEX(#REF!,MATCH(B143,#REF!,0))</f>
        <v>#REF!</v>
      </c>
      <c r="AF143" s="18">
        <f>VLOOKUP(C143,'Apr 19 data'!A:C,3,0)</f>
        <v>1.4E-2</v>
      </c>
      <c r="AG143" s="16"/>
      <c r="AH143" s="16"/>
    </row>
    <row r="144" spans="1:34" ht="15.6" x14ac:dyDescent="0.3">
      <c r="A144" s="14" t="s">
        <v>65</v>
      </c>
      <c r="B144" s="14" t="s">
        <v>367</v>
      </c>
      <c r="C144" s="14" t="s">
        <v>368</v>
      </c>
      <c r="D144" s="15">
        <v>1150000</v>
      </c>
      <c r="E144" s="16">
        <f t="shared" si="0"/>
        <v>32857.142857142855</v>
      </c>
      <c r="F144" s="17" t="e">
        <f t="shared" si="1"/>
        <v>#REF!</v>
      </c>
      <c r="G144" s="17"/>
      <c r="H144" s="15" t="e">
        <f t="shared" si="6"/>
        <v>#REF!</v>
      </c>
      <c r="I144" s="15" t="e">
        <f t="shared" si="113"/>
        <v>#REF!</v>
      </c>
      <c r="J144" s="15" t="e">
        <f t="shared" ref="J144:AD144" si="153">I144*1.05</f>
        <v>#REF!</v>
      </c>
      <c r="K144" s="15" t="e">
        <f t="shared" si="153"/>
        <v>#REF!</v>
      </c>
      <c r="L144" s="15" t="e">
        <f t="shared" si="153"/>
        <v>#REF!</v>
      </c>
      <c r="M144" s="15" t="e">
        <f t="shared" si="153"/>
        <v>#REF!</v>
      </c>
      <c r="N144" s="15" t="e">
        <f t="shared" si="153"/>
        <v>#REF!</v>
      </c>
      <c r="O144" s="15" t="e">
        <f t="shared" si="153"/>
        <v>#REF!</v>
      </c>
      <c r="P144" s="15" t="e">
        <f t="shared" si="153"/>
        <v>#REF!</v>
      </c>
      <c r="Q144" s="15" t="e">
        <f t="shared" si="153"/>
        <v>#REF!</v>
      </c>
      <c r="R144" s="15" t="e">
        <f t="shared" si="153"/>
        <v>#REF!</v>
      </c>
      <c r="S144" s="15" t="e">
        <f t="shared" si="153"/>
        <v>#REF!</v>
      </c>
      <c r="T144" s="15" t="e">
        <f t="shared" si="153"/>
        <v>#REF!</v>
      </c>
      <c r="U144" s="15" t="e">
        <f t="shared" si="153"/>
        <v>#REF!</v>
      </c>
      <c r="V144" s="15" t="e">
        <f t="shared" si="153"/>
        <v>#REF!</v>
      </c>
      <c r="W144" s="15" t="e">
        <f t="shared" si="153"/>
        <v>#REF!</v>
      </c>
      <c r="X144" s="15" t="e">
        <f t="shared" si="153"/>
        <v>#REF!</v>
      </c>
      <c r="Y144" s="15" t="e">
        <f t="shared" si="153"/>
        <v>#REF!</v>
      </c>
      <c r="Z144" s="15" t="e">
        <f t="shared" si="153"/>
        <v>#REF!</v>
      </c>
      <c r="AA144" s="15" t="e">
        <f t="shared" si="153"/>
        <v>#REF!</v>
      </c>
      <c r="AB144" s="15" t="e">
        <f t="shared" si="153"/>
        <v>#REF!</v>
      </c>
      <c r="AC144" s="15" t="e">
        <f t="shared" si="153"/>
        <v>#REF!</v>
      </c>
      <c r="AD144" s="15" t="e">
        <f t="shared" si="153"/>
        <v>#REF!</v>
      </c>
      <c r="AE144" s="16" t="e">
        <f t="array" ref="AE144">INDEX(#REF!,MATCH(B144,#REF!,0))</f>
        <v>#REF!</v>
      </c>
      <c r="AF144" s="18" t="e">
        <f>VLOOKUP(C144,'Apr 19 data'!A:C,3,0)</f>
        <v>#N/A</v>
      </c>
      <c r="AG144" s="16"/>
      <c r="AH144" s="16"/>
    </row>
    <row r="145" spans="1:34" ht="15.6" x14ac:dyDescent="0.3">
      <c r="A145" s="14" t="s">
        <v>88</v>
      </c>
      <c r="B145" s="14" t="s">
        <v>369</v>
      </c>
      <c r="C145" s="14" t="s">
        <v>370</v>
      </c>
      <c r="D145" s="15">
        <v>550000</v>
      </c>
      <c r="E145" s="16">
        <f t="shared" si="0"/>
        <v>15714.285714285714</v>
      </c>
      <c r="F145" s="17" t="e">
        <f t="shared" si="1"/>
        <v>#REF!</v>
      </c>
      <c r="G145" s="17"/>
      <c r="H145" s="15" t="e">
        <f t="shared" si="6"/>
        <v>#REF!</v>
      </c>
      <c r="I145" s="15" t="e">
        <f t="shared" si="113"/>
        <v>#REF!</v>
      </c>
      <c r="J145" s="15" t="e">
        <f t="shared" ref="J145:AD145" si="154">I145*1.05</f>
        <v>#REF!</v>
      </c>
      <c r="K145" s="15" t="e">
        <f t="shared" si="154"/>
        <v>#REF!</v>
      </c>
      <c r="L145" s="15" t="e">
        <f t="shared" si="154"/>
        <v>#REF!</v>
      </c>
      <c r="M145" s="15" t="e">
        <f t="shared" si="154"/>
        <v>#REF!</v>
      </c>
      <c r="N145" s="15" t="e">
        <f t="shared" si="154"/>
        <v>#REF!</v>
      </c>
      <c r="O145" s="15" t="e">
        <f t="shared" si="154"/>
        <v>#REF!</v>
      </c>
      <c r="P145" s="15" t="e">
        <f t="shared" si="154"/>
        <v>#REF!</v>
      </c>
      <c r="Q145" s="15" t="e">
        <f t="shared" si="154"/>
        <v>#REF!</v>
      </c>
      <c r="R145" s="15" t="e">
        <f t="shared" si="154"/>
        <v>#REF!</v>
      </c>
      <c r="S145" s="15" t="e">
        <f t="shared" si="154"/>
        <v>#REF!</v>
      </c>
      <c r="T145" s="15" t="e">
        <f t="shared" si="154"/>
        <v>#REF!</v>
      </c>
      <c r="U145" s="15" t="e">
        <f t="shared" si="154"/>
        <v>#REF!</v>
      </c>
      <c r="V145" s="15" t="e">
        <f t="shared" si="154"/>
        <v>#REF!</v>
      </c>
      <c r="W145" s="15" t="e">
        <f t="shared" si="154"/>
        <v>#REF!</v>
      </c>
      <c r="X145" s="15" t="e">
        <f t="shared" si="154"/>
        <v>#REF!</v>
      </c>
      <c r="Y145" s="15" t="e">
        <f t="shared" si="154"/>
        <v>#REF!</v>
      </c>
      <c r="Z145" s="15" t="e">
        <f t="shared" si="154"/>
        <v>#REF!</v>
      </c>
      <c r="AA145" s="15" t="e">
        <f t="shared" si="154"/>
        <v>#REF!</v>
      </c>
      <c r="AB145" s="15" t="e">
        <f t="shared" si="154"/>
        <v>#REF!</v>
      </c>
      <c r="AC145" s="15" t="e">
        <f t="shared" si="154"/>
        <v>#REF!</v>
      </c>
      <c r="AD145" s="15" t="e">
        <f t="shared" si="154"/>
        <v>#REF!</v>
      </c>
      <c r="AE145" s="16" t="e">
        <f t="array" ref="AE145">INDEX(#REF!,MATCH(B145,#REF!,0))</f>
        <v>#REF!</v>
      </c>
      <c r="AF145" s="18">
        <f>VLOOKUP(C145,'Apr 19 data'!A:C,3,0)</f>
        <v>3.2000000000000001E-2</v>
      </c>
      <c r="AG145" s="16"/>
      <c r="AH145" s="16"/>
    </row>
    <row r="146" spans="1:34" ht="15.6" x14ac:dyDescent="0.3">
      <c r="A146" s="14" t="s">
        <v>72</v>
      </c>
      <c r="B146" s="14" t="s">
        <v>371</v>
      </c>
      <c r="C146" s="14" t="s">
        <v>372</v>
      </c>
      <c r="D146" s="15">
        <v>21235000</v>
      </c>
      <c r="E146" s="16">
        <f t="shared" si="0"/>
        <v>181495.7264957265</v>
      </c>
      <c r="F146" s="17" t="e">
        <f t="shared" si="1"/>
        <v>#REF!</v>
      </c>
      <c r="G146" s="17"/>
      <c r="H146" s="15" t="e">
        <f t="shared" si="6"/>
        <v>#REF!</v>
      </c>
      <c r="I146" s="15" t="e">
        <f t="shared" si="113"/>
        <v>#REF!</v>
      </c>
      <c r="J146" s="15" t="e">
        <f t="shared" ref="J146:AD146" si="155">I146*1.05</f>
        <v>#REF!</v>
      </c>
      <c r="K146" s="15" t="e">
        <f t="shared" si="155"/>
        <v>#REF!</v>
      </c>
      <c r="L146" s="15" t="e">
        <f t="shared" si="155"/>
        <v>#REF!</v>
      </c>
      <c r="M146" s="15" t="e">
        <f t="shared" si="155"/>
        <v>#REF!</v>
      </c>
      <c r="N146" s="15" t="e">
        <f t="shared" si="155"/>
        <v>#REF!</v>
      </c>
      <c r="O146" s="15" t="e">
        <f t="shared" si="155"/>
        <v>#REF!</v>
      </c>
      <c r="P146" s="15" t="e">
        <f t="shared" si="155"/>
        <v>#REF!</v>
      </c>
      <c r="Q146" s="15" t="e">
        <f t="shared" si="155"/>
        <v>#REF!</v>
      </c>
      <c r="R146" s="15" t="e">
        <f t="shared" si="155"/>
        <v>#REF!</v>
      </c>
      <c r="S146" s="15" t="e">
        <f t="shared" si="155"/>
        <v>#REF!</v>
      </c>
      <c r="T146" s="15" t="e">
        <f t="shared" si="155"/>
        <v>#REF!</v>
      </c>
      <c r="U146" s="15" t="e">
        <f t="shared" si="155"/>
        <v>#REF!</v>
      </c>
      <c r="V146" s="15" t="e">
        <f t="shared" si="155"/>
        <v>#REF!</v>
      </c>
      <c r="W146" s="15" t="e">
        <f t="shared" si="155"/>
        <v>#REF!</v>
      </c>
      <c r="X146" s="15" t="e">
        <f t="shared" si="155"/>
        <v>#REF!</v>
      </c>
      <c r="Y146" s="15" t="e">
        <f t="shared" si="155"/>
        <v>#REF!</v>
      </c>
      <c r="Z146" s="15" t="e">
        <f t="shared" si="155"/>
        <v>#REF!</v>
      </c>
      <c r="AA146" s="15" t="e">
        <f t="shared" si="155"/>
        <v>#REF!</v>
      </c>
      <c r="AB146" s="15" t="e">
        <f t="shared" si="155"/>
        <v>#REF!</v>
      </c>
      <c r="AC146" s="15" t="e">
        <f t="shared" si="155"/>
        <v>#REF!</v>
      </c>
      <c r="AD146" s="15" t="e">
        <f t="shared" si="155"/>
        <v>#REF!</v>
      </c>
      <c r="AE146" s="16" t="e">
        <f t="array" ref="AE146">INDEX(#REF!,MATCH(B146,#REF!,0))</f>
        <v>#REF!</v>
      </c>
      <c r="AF146" s="18">
        <f>VLOOKUP(C146,'Apr 19 data'!A:C,3,0)</f>
        <v>-5.2999999999999999E-2</v>
      </c>
      <c r="AG146" s="16"/>
      <c r="AH146" s="16"/>
    </row>
    <row r="147" spans="1:34" ht="15.6" x14ac:dyDescent="0.3">
      <c r="A147" s="14" t="s">
        <v>88</v>
      </c>
      <c r="B147" s="14" t="s">
        <v>373</v>
      </c>
      <c r="C147" s="14" t="s">
        <v>374</v>
      </c>
      <c r="D147" s="15">
        <v>1500000</v>
      </c>
      <c r="E147" s="16">
        <f t="shared" si="0"/>
        <v>42857.142857142855</v>
      </c>
      <c r="F147" s="17" t="e">
        <f t="shared" si="1"/>
        <v>#REF!</v>
      </c>
      <c r="G147" s="17"/>
      <c r="H147" s="15" t="e">
        <f t="shared" si="6"/>
        <v>#REF!</v>
      </c>
      <c r="I147" s="15" t="e">
        <f t="shared" si="113"/>
        <v>#REF!</v>
      </c>
      <c r="J147" s="15" t="e">
        <f t="shared" ref="J147:AD147" si="156">I147*1.05</f>
        <v>#REF!</v>
      </c>
      <c r="K147" s="15" t="e">
        <f t="shared" si="156"/>
        <v>#REF!</v>
      </c>
      <c r="L147" s="15" t="e">
        <f t="shared" si="156"/>
        <v>#REF!</v>
      </c>
      <c r="M147" s="15" t="e">
        <f t="shared" si="156"/>
        <v>#REF!</v>
      </c>
      <c r="N147" s="15" t="e">
        <f t="shared" si="156"/>
        <v>#REF!</v>
      </c>
      <c r="O147" s="15" t="e">
        <f t="shared" si="156"/>
        <v>#REF!</v>
      </c>
      <c r="P147" s="15" t="e">
        <f t="shared" si="156"/>
        <v>#REF!</v>
      </c>
      <c r="Q147" s="15" t="e">
        <f t="shared" si="156"/>
        <v>#REF!</v>
      </c>
      <c r="R147" s="15" t="e">
        <f t="shared" si="156"/>
        <v>#REF!</v>
      </c>
      <c r="S147" s="15" t="e">
        <f t="shared" si="156"/>
        <v>#REF!</v>
      </c>
      <c r="T147" s="15" t="e">
        <f t="shared" si="156"/>
        <v>#REF!</v>
      </c>
      <c r="U147" s="15" t="e">
        <f t="shared" si="156"/>
        <v>#REF!</v>
      </c>
      <c r="V147" s="15" t="e">
        <f t="shared" si="156"/>
        <v>#REF!</v>
      </c>
      <c r="W147" s="15" t="e">
        <f t="shared" si="156"/>
        <v>#REF!</v>
      </c>
      <c r="X147" s="15" t="e">
        <f t="shared" si="156"/>
        <v>#REF!</v>
      </c>
      <c r="Y147" s="15" t="e">
        <f t="shared" si="156"/>
        <v>#REF!</v>
      </c>
      <c r="Z147" s="15" t="e">
        <f t="shared" si="156"/>
        <v>#REF!</v>
      </c>
      <c r="AA147" s="15" t="e">
        <f t="shared" si="156"/>
        <v>#REF!</v>
      </c>
      <c r="AB147" s="15" t="e">
        <f t="shared" si="156"/>
        <v>#REF!</v>
      </c>
      <c r="AC147" s="15" t="e">
        <f t="shared" si="156"/>
        <v>#REF!</v>
      </c>
      <c r="AD147" s="15" t="e">
        <f t="shared" si="156"/>
        <v>#REF!</v>
      </c>
      <c r="AE147" s="16" t="e">
        <f t="array" ref="AE147">INDEX(#REF!,MATCH(B147,#REF!,0))</f>
        <v>#REF!</v>
      </c>
      <c r="AF147" s="18">
        <f>VLOOKUP(C147,'Apr 19 data'!A:C,3,0)</f>
        <v>2.9000000000000001E-2</v>
      </c>
      <c r="AG147" s="16"/>
      <c r="AH147" s="16"/>
    </row>
    <row r="148" spans="1:34" ht="15.6" x14ac:dyDescent="0.3">
      <c r="A148" s="14" t="s">
        <v>66</v>
      </c>
      <c r="B148" s="14" t="s">
        <v>375</v>
      </c>
      <c r="C148" s="14" t="s">
        <v>376</v>
      </c>
      <c r="D148" s="15">
        <v>870000</v>
      </c>
      <c r="E148" s="16">
        <f t="shared" si="0"/>
        <v>24857.142857142859</v>
      </c>
      <c r="F148" s="17" t="e">
        <f t="shared" si="1"/>
        <v>#REF!</v>
      </c>
      <c r="G148" s="17"/>
      <c r="H148" s="15" t="e">
        <f t="shared" si="6"/>
        <v>#REF!</v>
      </c>
      <c r="I148" s="15" t="e">
        <f t="shared" si="113"/>
        <v>#REF!</v>
      </c>
      <c r="J148" s="15" t="e">
        <f t="shared" ref="J148:AD148" si="157">I148*1.05</f>
        <v>#REF!</v>
      </c>
      <c r="K148" s="15" t="e">
        <f t="shared" si="157"/>
        <v>#REF!</v>
      </c>
      <c r="L148" s="15" t="e">
        <f t="shared" si="157"/>
        <v>#REF!</v>
      </c>
      <c r="M148" s="15" t="e">
        <f t="shared" si="157"/>
        <v>#REF!</v>
      </c>
      <c r="N148" s="15" t="e">
        <f t="shared" si="157"/>
        <v>#REF!</v>
      </c>
      <c r="O148" s="15" t="e">
        <f t="shared" si="157"/>
        <v>#REF!</v>
      </c>
      <c r="P148" s="15" t="e">
        <f t="shared" si="157"/>
        <v>#REF!</v>
      </c>
      <c r="Q148" s="15" t="e">
        <f t="shared" si="157"/>
        <v>#REF!</v>
      </c>
      <c r="R148" s="15" t="e">
        <f t="shared" si="157"/>
        <v>#REF!</v>
      </c>
      <c r="S148" s="15" t="e">
        <f t="shared" si="157"/>
        <v>#REF!</v>
      </c>
      <c r="T148" s="15" t="e">
        <f t="shared" si="157"/>
        <v>#REF!</v>
      </c>
      <c r="U148" s="15" t="e">
        <f t="shared" si="157"/>
        <v>#REF!</v>
      </c>
      <c r="V148" s="15" t="e">
        <f t="shared" si="157"/>
        <v>#REF!</v>
      </c>
      <c r="W148" s="15" t="e">
        <f t="shared" si="157"/>
        <v>#REF!</v>
      </c>
      <c r="X148" s="15" t="e">
        <f t="shared" si="157"/>
        <v>#REF!</v>
      </c>
      <c r="Y148" s="15" t="e">
        <f t="shared" si="157"/>
        <v>#REF!</v>
      </c>
      <c r="Z148" s="15" t="e">
        <f t="shared" si="157"/>
        <v>#REF!</v>
      </c>
      <c r="AA148" s="15" t="e">
        <f t="shared" si="157"/>
        <v>#REF!</v>
      </c>
      <c r="AB148" s="15" t="e">
        <f t="shared" si="157"/>
        <v>#REF!</v>
      </c>
      <c r="AC148" s="15" t="e">
        <f t="shared" si="157"/>
        <v>#REF!</v>
      </c>
      <c r="AD148" s="15" t="e">
        <f t="shared" si="157"/>
        <v>#REF!</v>
      </c>
      <c r="AE148" s="16" t="e">
        <f t="array" ref="AE148">INDEX(#REF!,MATCH(B148,#REF!,0))</f>
        <v>#REF!</v>
      </c>
      <c r="AF148" s="18">
        <f>VLOOKUP(C148,'Apr 19 data'!A:C,3,0)</f>
        <v>-0.01</v>
      </c>
      <c r="AG148" s="16"/>
      <c r="AH148" s="16"/>
    </row>
    <row r="149" spans="1:34" ht="15.6" x14ac:dyDescent="0.3">
      <c r="A149" s="14" t="s">
        <v>72</v>
      </c>
      <c r="B149" s="14" t="s">
        <v>377</v>
      </c>
      <c r="C149" s="14" t="s">
        <v>378</v>
      </c>
      <c r="D149" s="15">
        <v>36295000</v>
      </c>
      <c r="E149" s="16">
        <f t="shared" si="0"/>
        <v>310213.67521367519</v>
      </c>
      <c r="F149" s="17" t="e">
        <f t="shared" si="1"/>
        <v>#REF!</v>
      </c>
      <c r="G149" s="17"/>
      <c r="H149" s="15" t="e">
        <f t="shared" si="6"/>
        <v>#REF!</v>
      </c>
      <c r="I149" s="15" t="e">
        <f t="shared" si="113"/>
        <v>#REF!</v>
      </c>
      <c r="J149" s="15" t="e">
        <f t="shared" ref="J149:AD149" si="158">I149*1.05</f>
        <v>#REF!</v>
      </c>
      <c r="K149" s="15" t="e">
        <f t="shared" si="158"/>
        <v>#REF!</v>
      </c>
      <c r="L149" s="15" t="e">
        <f t="shared" si="158"/>
        <v>#REF!</v>
      </c>
      <c r="M149" s="15" t="e">
        <f t="shared" si="158"/>
        <v>#REF!</v>
      </c>
      <c r="N149" s="15" t="e">
        <f t="shared" si="158"/>
        <v>#REF!</v>
      </c>
      <c r="O149" s="15" t="e">
        <f t="shared" si="158"/>
        <v>#REF!</v>
      </c>
      <c r="P149" s="15" t="e">
        <f t="shared" si="158"/>
        <v>#REF!</v>
      </c>
      <c r="Q149" s="15" t="e">
        <f t="shared" si="158"/>
        <v>#REF!</v>
      </c>
      <c r="R149" s="15" t="e">
        <f t="shared" si="158"/>
        <v>#REF!</v>
      </c>
      <c r="S149" s="15" t="e">
        <f t="shared" si="158"/>
        <v>#REF!</v>
      </c>
      <c r="T149" s="15" t="e">
        <f t="shared" si="158"/>
        <v>#REF!</v>
      </c>
      <c r="U149" s="15" t="e">
        <f t="shared" si="158"/>
        <v>#REF!</v>
      </c>
      <c r="V149" s="15" t="e">
        <f t="shared" si="158"/>
        <v>#REF!</v>
      </c>
      <c r="W149" s="15" t="e">
        <f t="shared" si="158"/>
        <v>#REF!</v>
      </c>
      <c r="X149" s="15" t="e">
        <f t="shared" si="158"/>
        <v>#REF!</v>
      </c>
      <c r="Y149" s="15" t="e">
        <f t="shared" si="158"/>
        <v>#REF!</v>
      </c>
      <c r="Z149" s="15" t="e">
        <f t="shared" si="158"/>
        <v>#REF!</v>
      </c>
      <c r="AA149" s="15" t="e">
        <f t="shared" si="158"/>
        <v>#REF!</v>
      </c>
      <c r="AB149" s="15" t="e">
        <f t="shared" si="158"/>
        <v>#REF!</v>
      </c>
      <c r="AC149" s="15" t="e">
        <f t="shared" si="158"/>
        <v>#REF!</v>
      </c>
      <c r="AD149" s="15" t="e">
        <f t="shared" si="158"/>
        <v>#REF!</v>
      </c>
      <c r="AE149" s="16" t="e">
        <f t="array" ref="AE149">INDEX(#REF!,MATCH(B149,#REF!,0))</f>
        <v>#REF!</v>
      </c>
      <c r="AF149" s="18">
        <f>VLOOKUP(C149,'Apr 19 data'!A:C,3,0)</f>
        <v>-5.2999999999999999E-2</v>
      </c>
      <c r="AG149" s="16"/>
      <c r="AH149" s="16"/>
    </row>
    <row r="150" spans="1:34" ht="15.6" x14ac:dyDescent="0.3">
      <c r="A150" s="14" t="s">
        <v>66</v>
      </c>
      <c r="B150" s="14" t="s">
        <v>379</v>
      </c>
      <c r="C150" s="14" t="s">
        <v>380</v>
      </c>
      <c r="D150" s="15">
        <v>1650000</v>
      </c>
      <c r="E150" s="16">
        <f t="shared" si="0"/>
        <v>47142.857142857145</v>
      </c>
      <c r="F150" s="17" t="e">
        <f t="shared" si="1"/>
        <v>#REF!</v>
      </c>
      <c r="G150" s="17"/>
      <c r="H150" s="15" t="e">
        <f t="shared" si="6"/>
        <v>#REF!</v>
      </c>
      <c r="I150" s="15" t="e">
        <f t="shared" si="113"/>
        <v>#REF!</v>
      </c>
      <c r="J150" s="15" t="e">
        <f t="shared" ref="J150:AD150" si="159">I150*1.05</f>
        <v>#REF!</v>
      </c>
      <c r="K150" s="15" t="e">
        <f t="shared" si="159"/>
        <v>#REF!</v>
      </c>
      <c r="L150" s="15" t="e">
        <f t="shared" si="159"/>
        <v>#REF!</v>
      </c>
      <c r="M150" s="15" t="e">
        <f t="shared" si="159"/>
        <v>#REF!</v>
      </c>
      <c r="N150" s="15" t="e">
        <f t="shared" si="159"/>
        <v>#REF!</v>
      </c>
      <c r="O150" s="15" t="e">
        <f t="shared" si="159"/>
        <v>#REF!</v>
      </c>
      <c r="P150" s="15" t="e">
        <f t="shared" si="159"/>
        <v>#REF!</v>
      </c>
      <c r="Q150" s="15" t="e">
        <f t="shared" si="159"/>
        <v>#REF!</v>
      </c>
      <c r="R150" s="15" t="e">
        <f t="shared" si="159"/>
        <v>#REF!</v>
      </c>
      <c r="S150" s="15" t="e">
        <f t="shared" si="159"/>
        <v>#REF!</v>
      </c>
      <c r="T150" s="15" t="e">
        <f t="shared" si="159"/>
        <v>#REF!</v>
      </c>
      <c r="U150" s="15" t="e">
        <f t="shared" si="159"/>
        <v>#REF!</v>
      </c>
      <c r="V150" s="15" t="e">
        <f t="shared" si="159"/>
        <v>#REF!</v>
      </c>
      <c r="W150" s="15" t="e">
        <f t="shared" si="159"/>
        <v>#REF!</v>
      </c>
      <c r="X150" s="15" t="e">
        <f t="shared" si="159"/>
        <v>#REF!</v>
      </c>
      <c r="Y150" s="15" t="e">
        <f t="shared" si="159"/>
        <v>#REF!</v>
      </c>
      <c r="Z150" s="15" t="e">
        <f t="shared" si="159"/>
        <v>#REF!</v>
      </c>
      <c r="AA150" s="15" t="e">
        <f t="shared" si="159"/>
        <v>#REF!</v>
      </c>
      <c r="AB150" s="15" t="e">
        <f t="shared" si="159"/>
        <v>#REF!</v>
      </c>
      <c r="AC150" s="15" t="e">
        <f t="shared" si="159"/>
        <v>#REF!</v>
      </c>
      <c r="AD150" s="15" t="e">
        <f t="shared" si="159"/>
        <v>#REF!</v>
      </c>
      <c r="AE150" s="16" t="e">
        <f t="array" ref="AE150">INDEX(#REF!,MATCH(B150,#REF!,0))</f>
        <v>#REF!</v>
      </c>
      <c r="AF150" s="18">
        <f>VLOOKUP(C150,'Apr 19 data'!A:C,3,0)</f>
        <v>-8.0000000000000002E-3</v>
      </c>
      <c r="AG150" s="16"/>
      <c r="AH150" s="16"/>
    </row>
    <row r="151" spans="1:34" ht="15.6" x14ac:dyDescent="0.3">
      <c r="A151" s="14" t="s">
        <v>88</v>
      </c>
      <c r="B151" s="14" t="s">
        <v>381</v>
      </c>
      <c r="C151" s="14" t="s">
        <v>382</v>
      </c>
      <c r="D151" s="15">
        <v>2150000</v>
      </c>
      <c r="E151" s="16">
        <f t="shared" si="0"/>
        <v>61428.571428571428</v>
      </c>
      <c r="F151" s="17" t="e">
        <f t="shared" si="1"/>
        <v>#REF!</v>
      </c>
      <c r="G151" s="17"/>
      <c r="H151" s="15" t="e">
        <f t="shared" si="6"/>
        <v>#REF!</v>
      </c>
      <c r="I151" s="15" t="e">
        <f t="shared" si="113"/>
        <v>#REF!</v>
      </c>
      <c r="J151" s="15" t="e">
        <f t="shared" ref="J151:AD151" si="160">I151*1.05</f>
        <v>#REF!</v>
      </c>
      <c r="K151" s="15" t="e">
        <f t="shared" si="160"/>
        <v>#REF!</v>
      </c>
      <c r="L151" s="15" t="e">
        <f t="shared" si="160"/>
        <v>#REF!</v>
      </c>
      <c r="M151" s="15" t="e">
        <f t="shared" si="160"/>
        <v>#REF!</v>
      </c>
      <c r="N151" s="15" t="e">
        <f t="shared" si="160"/>
        <v>#REF!</v>
      </c>
      <c r="O151" s="15" t="e">
        <f t="shared" si="160"/>
        <v>#REF!</v>
      </c>
      <c r="P151" s="15" t="e">
        <f t="shared" si="160"/>
        <v>#REF!</v>
      </c>
      <c r="Q151" s="15" t="e">
        <f t="shared" si="160"/>
        <v>#REF!</v>
      </c>
      <c r="R151" s="15" t="e">
        <f t="shared" si="160"/>
        <v>#REF!</v>
      </c>
      <c r="S151" s="15" t="e">
        <f t="shared" si="160"/>
        <v>#REF!</v>
      </c>
      <c r="T151" s="15" t="e">
        <f t="shared" si="160"/>
        <v>#REF!</v>
      </c>
      <c r="U151" s="15" t="e">
        <f t="shared" si="160"/>
        <v>#REF!</v>
      </c>
      <c r="V151" s="15" t="e">
        <f t="shared" si="160"/>
        <v>#REF!</v>
      </c>
      <c r="W151" s="15" t="e">
        <f t="shared" si="160"/>
        <v>#REF!</v>
      </c>
      <c r="X151" s="15" t="e">
        <f t="shared" si="160"/>
        <v>#REF!</v>
      </c>
      <c r="Y151" s="15" t="e">
        <f t="shared" si="160"/>
        <v>#REF!</v>
      </c>
      <c r="Z151" s="15" t="e">
        <f t="shared" si="160"/>
        <v>#REF!</v>
      </c>
      <c r="AA151" s="15" t="e">
        <f t="shared" si="160"/>
        <v>#REF!</v>
      </c>
      <c r="AB151" s="15" t="e">
        <f t="shared" si="160"/>
        <v>#REF!</v>
      </c>
      <c r="AC151" s="15" t="e">
        <f t="shared" si="160"/>
        <v>#REF!</v>
      </c>
      <c r="AD151" s="15" t="e">
        <f t="shared" si="160"/>
        <v>#REF!</v>
      </c>
      <c r="AE151" s="16" t="e">
        <f t="array" ref="AE151">INDEX(#REF!,MATCH(B151,#REF!,0))</f>
        <v>#REF!</v>
      </c>
      <c r="AF151" s="18">
        <f>VLOOKUP(C151,'Apr 19 data'!A:C,3,0)</f>
        <v>1.2999999999999999E-2</v>
      </c>
      <c r="AG151" s="16"/>
      <c r="AH151" s="16"/>
    </row>
    <row r="152" spans="1:34" ht="15.6" x14ac:dyDescent="0.3">
      <c r="A152" s="14" t="s">
        <v>69</v>
      </c>
      <c r="B152" s="14" t="s">
        <v>383</v>
      </c>
      <c r="C152" s="14" t="s">
        <v>384</v>
      </c>
      <c r="D152" s="15">
        <v>1460000</v>
      </c>
      <c r="E152" s="16">
        <f t="shared" si="0"/>
        <v>41714.285714285717</v>
      </c>
      <c r="F152" s="17" t="e">
        <f t="shared" si="1"/>
        <v>#REF!</v>
      </c>
      <c r="G152" s="17"/>
      <c r="H152" s="15" t="e">
        <f t="shared" si="6"/>
        <v>#REF!</v>
      </c>
      <c r="I152" s="15" t="e">
        <f t="shared" si="113"/>
        <v>#REF!</v>
      </c>
      <c r="J152" s="15" t="e">
        <f t="shared" ref="J152:AD152" si="161">I152*1.05</f>
        <v>#REF!</v>
      </c>
      <c r="K152" s="15" t="e">
        <f t="shared" si="161"/>
        <v>#REF!</v>
      </c>
      <c r="L152" s="15" t="e">
        <f t="shared" si="161"/>
        <v>#REF!</v>
      </c>
      <c r="M152" s="15" t="e">
        <f t="shared" si="161"/>
        <v>#REF!</v>
      </c>
      <c r="N152" s="15" t="e">
        <f t="shared" si="161"/>
        <v>#REF!</v>
      </c>
      <c r="O152" s="15" t="e">
        <f t="shared" si="161"/>
        <v>#REF!</v>
      </c>
      <c r="P152" s="15" t="e">
        <f t="shared" si="161"/>
        <v>#REF!</v>
      </c>
      <c r="Q152" s="15" t="e">
        <f t="shared" si="161"/>
        <v>#REF!</v>
      </c>
      <c r="R152" s="15" t="e">
        <f t="shared" si="161"/>
        <v>#REF!</v>
      </c>
      <c r="S152" s="15" t="e">
        <f t="shared" si="161"/>
        <v>#REF!</v>
      </c>
      <c r="T152" s="15" t="e">
        <f t="shared" si="161"/>
        <v>#REF!</v>
      </c>
      <c r="U152" s="15" t="e">
        <f t="shared" si="161"/>
        <v>#REF!</v>
      </c>
      <c r="V152" s="15" t="e">
        <f t="shared" si="161"/>
        <v>#REF!</v>
      </c>
      <c r="W152" s="15" t="e">
        <f t="shared" si="161"/>
        <v>#REF!</v>
      </c>
      <c r="X152" s="15" t="e">
        <f t="shared" si="161"/>
        <v>#REF!</v>
      </c>
      <c r="Y152" s="15" t="e">
        <f t="shared" si="161"/>
        <v>#REF!</v>
      </c>
      <c r="Z152" s="15" t="e">
        <f t="shared" si="161"/>
        <v>#REF!</v>
      </c>
      <c r="AA152" s="15" t="e">
        <f t="shared" si="161"/>
        <v>#REF!</v>
      </c>
      <c r="AB152" s="15" t="e">
        <f t="shared" si="161"/>
        <v>#REF!</v>
      </c>
      <c r="AC152" s="15" t="e">
        <f t="shared" si="161"/>
        <v>#REF!</v>
      </c>
      <c r="AD152" s="15" t="e">
        <f t="shared" si="161"/>
        <v>#REF!</v>
      </c>
      <c r="AE152" s="16" t="e">
        <f t="array" ref="AE152">INDEX(#REF!,MATCH(B152,#REF!,0))</f>
        <v>#REF!</v>
      </c>
      <c r="AF152" s="18">
        <f>VLOOKUP(C152,'Apr 19 data'!A:C,3,0)</f>
        <v>2.7E-2</v>
      </c>
      <c r="AG152" s="16"/>
      <c r="AH152" s="16"/>
    </row>
    <row r="153" spans="1:34" ht="15.6" x14ac:dyDescent="0.3">
      <c r="A153" s="14" t="s">
        <v>62</v>
      </c>
      <c r="B153" s="14" t="s">
        <v>385</v>
      </c>
      <c r="C153" s="14" t="s">
        <v>386</v>
      </c>
      <c r="D153" s="15">
        <v>4450000</v>
      </c>
      <c r="E153" s="16">
        <f t="shared" si="0"/>
        <v>127142.85714285714</v>
      </c>
      <c r="F153" s="17" t="e">
        <f t="shared" si="1"/>
        <v>#REF!</v>
      </c>
      <c r="G153" s="17"/>
      <c r="H153" s="15" t="e">
        <f t="shared" si="6"/>
        <v>#REF!</v>
      </c>
      <c r="I153" s="15" t="e">
        <f t="shared" si="113"/>
        <v>#REF!</v>
      </c>
      <c r="J153" s="15" t="e">
        <f t="shared" ref="J153:AD153" si="162">I153*1.05</f>
        <v>#REF!</v>
      </c>
      <c r="K153" s="15" t="e">
        <f t="shared" si="162"/>
        <v>#REF!</v>
      </c>
      <c r="L153" s="15" t="e">
        <f t="shared" si="162"/>
        <v>#REF!</v>
      </c>
      <c r="M153" s="15" t="e">
        <f t="shared" si="162"/>
        <v>#REF!</v>
      </c>
      <c r="N153" s="15" t="e">
        <f t="shared" si="162"/>
        <v>#REF!</v>
      </c>
      <c r="O153" s="15" t="e">
        <f t="shared" si="162"/>
        <v>#REF!</v>
      </c>
      <c r="P153" s="15" t="e">
        <f t="shared" si="162"/>
        <v>#REF!</v>
      </c>
      <c r="Q153" s="15" t="e">
        <f t="shared" si="162"/>
        <v>#REF!</v>
      </c>
      <c r="R153" s="15" t="e">
        <f t="shared" si="162"/>
        <v>#REF!</v>
      </c>
      <c r="S153" s="15" t="e">
        <f t="shared" si="162"/>
        <v>#REF!</v>
      </c>
      <c r="T153" s="15" t="e">
        <f t="shared" si="162"/>
        <v>#REF!</v>
      </c>
      <c r="U153" s="15" t="e">
        <f t="shared" si="162"/>
        <v>#REF!</v>
      </c>
      <c r="V153" s="15" t="e">
        <f t="shared" si="162"/>
        <v>#REF!</v>
      </c>
      <c r="W153" s="15" t="e">
        <f t="shared" si="162"/>
        <v>#REF!</v>
      </c>
      <c r="X153" s="15" t="e">
        <f t="shared" si="162"/>
        <v>#REF!</v>
      </c>
      <c r="Y153" s="15" t="e">
        <f t="shared" si="162"/>
        <v>#REF!</v>
      </c>
      <c r="Z153" s="15" t="e">
        <f t="shared" si="162"/>
        <v>#REF!</v>
      </c>
      <c r="AA153" s="15" t="e">
        <f t="shared" si="162"/>
        <v>#REF!</v>
      </c>
      <c r="AB153" s="15" t="e">
        <f t="shared" si="162"/>
        <v>#REF!</v>
      </c>
      <c r="AC153" s="15" t="e">
        <f t="shared" si="162"/>
        <v>#REF!</v>
      </c>
      <c r="AD153" s="15" t="e">
        <f t="shared" si="162"/>
        <v>#REF!</v>
      </c>
      <c r="AE153" s="16" t="e">
        <f t="array" ref="AE153">INDEX(#REF!,MATCH(B153,#REF!,0))</f>
        <v>#REF!</v>
      </c>
      <c r="AF153" s="18">
        <f>VLOOKUP(C153,'Apr 19 data'!A:C,3,0)</f>
        <v>5.0000000000000001E-3</v>
      </c>
      <c r="AG153" s="16"/>
      <c r="AH153" s="16"/>
    </row>
    <row r="154" spans="1:34" ht="15.6" x14ac:dyDescent="0.3">
      <c r="A154" s="14" t="s">
        <v>72</v>
      </c>
      <c r="B154" s="14" t="s">
        <v>387</v>
      </c>
      <c r="C154" s="14" t="s">
        <v>388</v>
      </c>
      <c r="D154" s="15">
        <v>32800000</v>
      </c>
      <c r="E154" s="16">
        <f t="shared" si="0"/>
        <v>280341.88034188031</v>
      </c>
      <c r="F154" s="17" t="e">
        <f t="shared" si="1"/>
        <v>#REF!</v>
      </c>
      <c r="G154" s="17"/>
      <c r="H154" s="15" t="e">
        <f t="shared" si="6"/>
        <v>#REF!</v>
      </c>
      <c r="I154" s="15" t="e">
        <f t="shared" si="113"/>
        <v>#REF!</v>
      </c>
      <c r="J154" s="15" t="e">
        <f t="shared" ref="J154:AD154" si="163">I154*1.05</f>
        <v>#REF!</v>
      </c>
      <c r="K154" s="15" t="e">
        <f t="shared" si="163"/>
        <v>#REF!</v>
      </c>
      <c r="L154" s="15" t="e">
        <f t="shared" si="163"/>
        <v>#REF!</v>
      </c>
      <c r="M154" s="15" t="e">
        <f t="shared" si="163"/>
        <v>#REF!</v>
      </c>
      <c r="N154" s="15" t="e">
        <f t="shared" si="163"/>
        <v>#REF!</v>
      </c>
      <c r="O154" s="15" t="e">
        <f t="shared" si="163"/>
        <v>#REF!</v>
      </c>
      <c r="P154" s="15" t="e">
        <f t="shared" si="163"/>
        <v>#REF!</v>
      </c>
      <c r="Q154" s="15" t="e">
        <f t="shared" si="163"/>
        <v>#REF!</v>
      </c>
      <c r="R154" s="15" t="e">
        <f t="shared" si="163"/>
        <v>#REF!</v>
      </c>
      <c r="S154" s="15" t="e">
        <f t="shared" si="163"/>
        <v>#REF!</v>
      </c>
      <c r="T154" s="15" t="e">
        <f t="shared" si="163"/>
        <v>#REF!</v>
      </c>
      <c r="U154" s="15" t="e">
        <f t="shared" si="163"/>
        <v>#REF!</v>
      </c>
      <c r="V154" s="15" t="e">
        <f t="shared" si="163"/>
        <v>#REF!</v>
      </c>
      <c r="W154" s="15" t="e">
        <f t="shared" si="163"/>
        <v>#REF!</v>
      </c>
      <c r="X154" s="15" t="e">
        <f t="shared" si="163"/>
        <v>#REF!</v>
      </c>
      <c r="Y154" s="15" t="e">
        <f t="shared" si="163"/>
        <v>#REF!</v>
      </c>
      <c r="Z154" s="15" t="e">
        <f t="shared" si="163"/>
        <v>#REF!</v>
      </c>
      <c r="AA154" s="15" t="e">
        <f t="shared" si="163"/>
        <v>#REF!</v>
      </c>
      <c r="AB154" s="15" t="e">
        <f t="shared" si="163"/>
        <v>#REF!</v>
      </c>
      <c r="AC154" s="15" t="e">
        <f t="shared" si="163"/>
        <v>#REF!</v>
      </c>
      <c r="AD154" s="15" t="e">
        <f t="shared" si="163"/>
        <v>#REF!</v>
      </c>
      <c r="AE154" s="16" t="e">
        <f t="array" ref="AE154">INDEX(#REF!,MATCH(B154,#REF!,0))</f>
        <v>#REF!</v>
      </c>
      <c r="AF154" s="18">
        <f>VLOOKUP(C154,'Apr 19 data'!A:C,3,0)</f>
        <v>-7.0000000000000001E-3</v>
      </c>
      <c r="AG154" s="16"/>
      <c r="AH154" s="16"/>
    </row>
    <row r="155" spans="1:34" ht="15.6" x14ac:dyDescent="0.3">
      <c r="A155" s="14" t="s">
        <v>85</v>
      </c>
      <c r="B155" s="14" t="s">
        <v>389</v>
      </c>
      <c r="C155" s="14" t="s">
        <v>390</v>
      </c>
      <c r="D155" s="15">
        <v>2650000</v>
      </c>
      <c r="E155" s="16">
        <f t="shared" si="0"/>
        <v>75714.28571428571</v>
      </c>
      <c r="F155" s="17" t="e">
        <f t="shared" si="1"/>
        <v>#REF!</v>
      </c>
      <c r="G155" s="17"/>
      <c r="H155" s="15" t="e">
        <f t="shared" si="6"/>
        <v>#REF!</v>
      </c>
      <c r="I155" s="15" t="e">
        <f t="shared" si="113"/>
        <v>#REF!</v>
      </c>
      <c r="J155" s="15" t="e">
        <f t="shared" ref="J155:AD155" si="164">I155*1.05</f>
        <v>#REF!</v>
      </c>
      <c r="K155" s="15" t="e">
        <f t="shared" si="164"/>
        <v>#REF!</v>
      </c>
      <c r="L155" s="15" t="e">
        <f t="shared" si="164"/>
        <v>#REF!</v>
      </c>
      <c r="M155" s="15" t="e">
        <f t="shared" si="164"/>
        <v>#REF!</v>
      </c>
      <c r="N155" s="15" t="e">
        <f t="shared" si="164"/>
        <v>#REF!</v>
      </c>
      <c r="O155" s="15" t="e">
        <f t="shared" si="164"/>
        <v>#REF!</v>
      </c>
      <c r="P155" s="15" t="e">
        <f t="shared" si="164"/>
        <v>#REF!</v>
      </c>
      <c r="Q155" s="15" t="e">
        <f t="shared" si="164"/>
        <v>#REF!</v>
      </c>
      <c r="R155" s="15" t="e">
        <f t="shared" si="164"/>
        <v>#REF!</v>
      </c>
      <c r="S155" s="15" t="e">
        <f t="shared" si="164"/>
        <v>#REF!</v>
      </c>
      <c r="T155" s="15" t="e">
        <f t="shared" si="164"/>
        <v>#REF!</v>
      </c>
      <c r="U155" s="15" t="e">
        <f t="shared" si="164"/>
        <v>#REF!</v>
      </c>
      <c r="V155" s="15" t="e">
        <f t="shared" si="164"/>
        <v>#REF!</v>
      </c>
      <c r="W155" s="15" t="e">
        <f t="shared" si="164"/>
        <v>#REF!</v>
      </c>
      <c r="X155" s="15" t="e">
        <f t="shared" si="164"/>
        <v>#REF!</v>
      </c>
      <c r="Y155" s="15" t="e">
        <f t="shared" si="164"/>
        <v>#REF!</v>
      </c>
      <c r="Z155" s="15" t="e">
        <f t="shared" si="164"/>
        <v>#REF!</v>
      </c>
      <c r="AA155" s="15" t="e">
        <f t="shared" si="164"/>
        <v>#REF!</v>
      </c>
      <c r="AB155" s="15" t="e">
        <f t="shared" si="164"/>
        <v>#REF!</v>
      </c>
      <c r="AC155" s="15" t="e">
        <f t="shared" si="164"/>
        <v>#REF!</v>
      </c>
      <c r="AD155" s="15" t="e">
        <f t="shared" si="164"/>
        <v>#REF!</v>
      </c>
      <c r="AE155" s="16" t="e">
        <f t="array" ref="AE155">INDEX(#REF!,MATCH(B155,#REF!,0))</f>
        <v>#REF!</v>
      </c>
      <c r="AF155" s="18">
        <f>VLOOKUP(C155,'Apr 19 data'!A:C,3,0)</f>
        <v>2.5000000000000001E-2</v>
      </c>
      <c r="AG155" s="16"/>
      <c r="AH155" s="16"/>
    </row>
    <row r="156" spans="1:34" ht="15.6" x14ac:dyDescent="0.3">
      <c r="A156" s="14" t="s">
        <v>69</v>
      </c>
      <c r="B156" s="14" t="s">
        <v>391</v>
      </c>
      <c r="C156" s="14" t="s">
        <v>392</v>
      </c>
      <c r="D156" s="15">
        <v>1200000</v>
      </c>
      <c r="E156" s="16">
        <f t="shared" si="0"/>
        <v>34285.714285714283</v>
      </c>
      <c r="F156" s="17" t="e">
        <f t="shared" si="1"/>
        <v>#REF!</v>
      </c>
      <c r="G156" s="17"/>
      <c r="H156" s="15" t="e">
        <f t="shared" si="6"/>
        <v>#REF!</v>
      </c>
      <c r="I156" s="15" t="e">
        <f t="shared" si="113"/>
        <v>#REF!</v>
      </c>
      <c r="J156" s="15" t="e">
        <f t="shared" ref="J156:AD156" si="165">I156*1.05</f>
        <v>#REF!</v>
      </c>
      <c r="K156" s="15" t="e">
        <f t="shared" si="165"/>
        <v>#REF!</v>
      </c>
      <c r="L156" s="15" t="e">
        <f t="shared" si="165"/>
        <v>#REF!</v>
      </c>
      <c r="M156" s="15" t="e">
        <f t="shared" si="165"/>
        <v>#REF!</v>
      </c>
      <c r="N156" s="15" t="e">
        <f t="shared" si="165"/>
        <v>#REF!</v>
      </c>
      <c r="O156" s="15" t="e">
        <f t="shared" si="165"/>
        <v>#REF!</v>
      </c>
      <c r="P156" s="15" t="e">
        <f t="shared" si="165"/>
        <v>#REF!</v>
      </c>
      <c r="Q156" s="15" t="e">
        <f t="shared" si="165"/>
        <v>#REF!</v>
      </c>
      <c r="R156" s="15" t="e">
        <f t="shared" si="165"/>
        <v>#REF!</v>
      </c>
      <c r="S156" s="15" t="e">
        <f t="shared" si="165"/>
        <v>#REF!</v>
      </c>
      <c r="T156" s="15" t="e">
        <f t="shared" si="165"/>
        <v>#REF!</v>
      </c>
      <c r="U156" s="15" t="e">
        <f t="shared" si="165"/>
        <v>#REF!</v>
      </c>
      <c r="V156" s="15" t="e">
        <f t="shared" si="165"/>
        <v>#REF!</v>
      </c>
      <c r="W156" s="15" t="e">
        <f t="shared" si="165"/>
        <v>#REF!</v>
      </c>
      <c r="X156" s="15" t="e">
        <f t="shared" si="165"/>
        <v>#REF!</v>
      </c>
      <c r="Y156" s="15" t="e">
        <f t="shared" si="165"/>
        <v>#REF!</v>
      </c>
      <c r="Z156" s="15" t="e">
        <f t="shared" si="165"/>
        <v>#REF!</v>
      </c>
      <c r="AA156" s="15" t="e">
        <f t="shared" si="165"/>
        <v>#REF!</v>
      </c>
      <c r="AB156" s="15" t="e">
        <f t="shared" si="165"/>
        <v>#REF!</v>
      </c>
      <c r="AC156" s="15" t="e">
        <f t="shared" si="165"/>
        <v>#REF!</v>
      </c>
      <c r="AD156" s="15" t="e">
        <f t="shared" si="165"/>
        <v>#REF!</v>
      </c>
      <c r="AE156" s="16" t="e">
        <f t="array" ref="AE156">INDEX(#REF!,MATCH(B156,#REF!,0))</f>
        <v>#REF!</v>
      </c>
      <c r="AF156" s="18">
        <f>VLOOKUP(C156,'Apr 19 data'!A:C,3,0)</f>
        <v>3.2000000000000001E-2</v>
      </c>
      <c r="AG156" s="16"/>
      <c r="AH156" s="16"/>
    </row>
    <row r="157" spans="1:34" ht="15.6" x14ac:dyDescent="0.3">
      <c r="A157" s="14" t="s">
        <v>66</v>
      </c>
      <c r="B157" s="14" t="s">
        <v>393</v>
      </c>
      <c r="C157" s="14" t="s">
        <v>394</v>
      </c>
      <c r="D157" s="15">
        <v>815000</v>
      </c>
      <c r="E157" s="16">
        <f t="shared" si="0"/>
        <v>23285.714285714286</v>
      </c>
      <c r="F157" s="17" t="e">
        <f t="shared" si="1"/>
        <v>#REF!</v>
      </c>
      <c r="G157" s="17"/>
      <c r="H157" s="15" t="e">
        <f t="shared" si="6"/>
        <v>#REF!</v>
      </c>
      <c r="I157" s="15" t="e">
        <f t="shared" si="113"/>
        <v>#REF!</v>
      </c>
      <c r="J157" s="15" t="e">
        <f t="shared" ref="J157:AD157" si="166">I157*1.05</f>
        <v>#REF!</v>
      </c>
      <c r="K157" s="15" t="e">
        <f t="shared" si="166"/>
        <v>#REF!</v>
      </c>
      <c r="L157" s="15" t="e">
        <f t="shared" si="166"/>
        <v>#REF!</v>
      </c>
      <c r="M157" s="15" t="e">
        <f t="shared" si="166"/>
        <v>#REF!</v>
      </c>
      <c r="N157" s="15" t="e">
        <f t="shared" si="166"/>
        <v>#REF!</v>
      </c>
      <c r="O157" s="15" t="e">
        <f t="shared" si="166"/>
        <v>#REF!</v>
      </c>
      <c r="P157" s="15" t="e">
        <f t="shared" si="166"/>
        <v>#REF!</v>
      </c>
      <c r="Q157" s="15" t="e">
        <f t="shared" si="166"/>
        <v>#REF!</v>
      </c>
      <c r="R157" s="15" t="e">
        <f t="shared" si="166"/>
        <v>#REF!</v>
      </c>
      <c r="S157" s="15" t="e">
        <f t="shared" si="166"/>
        <v>#REF!</v>
      </c>
      <c r="T157" s="15" t="e">
        <f t="shared" si="166"/>
        <v>#REF!</v>
      </c>
      <c r="U157" s="15" t="e">
        <f t="shared" si="166"/>
        <v>#REF!</v>
      </c>
      <c r="V157" s="15" t="e">
        <f t="shared" si="166"/>
        <v>#REF!</v>
      </c>
      <c r="W157" s="15" t="e">
        <f t="shared" si="166"/>
        <v>#REF!</v>
      </c>
      <c r="X157" s="15" t="e">
        <f t="shared" si="166"/>
        <v>#REF!</v>
      </c>
      <c r="Y157" s="15" t="e">
        <f t="shared" si="166"/>
        <v>#REF!</v>
      </c>
      <c r="Z157" s="15" t="e">
        <f t="shared" si="166"/>
        <v>#REF!</v>
      </c>
      <c r="AA157" s="15" t="e">
        <f t="shared" si="166"/>
        <v>#REF!</v>
      </c>
      <c r="AB157" s="15" t="e">
        <f t="shared" si="166"/>
        <v>#REF!</v>
      </c>
      <c r="AC157" s="15" t="e">
        <f t="shared" si="166"/>
        <v>#REF!</v>
      </c>
      <c r="AD157" s="15" t="e">
        <f t="shared" si="166"/>
        <v>#REF!</v>
      </c>
      <c r="AE157" s="16" t="e">
        <f t="array" ref="AE157">INDEX(#REF!,MATCH(B157,#REF!,0))</f>
        <v>#REF!</v>
      </c>
      <c r="AF157" s="18">
        <f>VLOOKUP(C157,'Apr 19 data'!A:C,3,0)</f>
        <v>7.9000000000000001E-2</v>
      </c>
      <c r="AG157" s="16"/>
      <c r="AH157" s="16"/>
    </row>
    <row r="158" spans="1:34" ht="15.6" x14ac:dyDescent="0.3">
      <c r="A158" s="14" t="s">
        <v>72</v>
      </c>
      <c r="B158" s="14" t="s">
        <v>395</v>
      </c>
      <c r="C158" s="14" t="s">
        <v>72</v>
      </c>
      <c r="D158" s="15">
        <v>128050000</v>
      </c>
      <c r="E158" s="16">
        <f t="shared" si="0"/>
        <v>1094444.4444444445</v>
      </c>
      <c r="F158" s="17" t="e">
        <f t="shared" si="1"/>
        <v>#REF!</v>
      </c>
      <c r="G158" s="17"/>
      <c r="H158" s="15" t="e">
        <f t="shared" si="6"/>
        <v>#REF!</v>
      </c>
      <c r="I158" s="15" t="e">
        <f t="shared" si="113"/>
        <v>#REF!</v>
      </c>
      <c r="J158" s="15" t="e">
        <f t="shared" ref="J158:AD158" si="167">I158*1.05</f>
        <v>#REF!</v>
      </c>
      <c r="K158" s="15" t="e">
        <f t="shared" si="167"/>
        <v>#REF!</v>
      </c>
      <c r="L158" s="15" t="e">
        <f t="shared" si="167"/>
        <v>#REF!</v>
      </c>
      <c r="M158" s="15" t="e">
        <f t="shared" si="167"/>
        <v>#REF!</v>
      </c>
      <c r="N158" s="15" t="e">
        <f t="shared" si="167"/>
        <v>#REF!</v>
      </c>
      <c r="O158" s="15" t="e">
        <f t="shared" si="167"/>
        <v>#REF!</v>
      </c>
      <c r="P158" s="15" t="e">
        <f t="shared" si="167"/>
        <v>#REF!</v>
      </c>
      <c r="Q158" s="15" t="e">
        <f t="shared" si="167"/>
        <v>#REF!</v>
      </c>
      <c r="R158" s="15" t="e">
        <f t="shared" si="167"/>
        <v>#REF!</v>
      </c>
      <c r="S158" s="15" t="e">
        <f t="shared" si="167"/>
        <v>#REF!</v>
      </c>
      <c r="T158" s="15" t="e">
        <f t="shared" si="167"/>
        <v>#REF!</v>
      </c>
      <c r="U158" s="15" t="e">
        <f t="shared" si="167"/>
        <v>#REF!</v>
      </c>
      <c r="V158" s="15" t="e">
        <f t="shared" si="167"/>
        <v>#REF!</v>
      </c>
      <c r="W158" s="15" t="e">
        <f t="shared" si="167"/>
        <v>#REF!</v>
      </c>
      <c r="X158" s="15" t="e">
        <f t="shared" si="167"/>
        <v>#REF!</v>
      </c>
      <c r="Y158" s="15" t="e">
        <f t="shared" si="167"/>
        <v>#REF!</v>
      </c>
      <c r="Z158" s="15" t="e">
        <f t="shared" si="167"/>
        <v>#REF!</v>
      </c>
      <c r="AA158" s="15" t="e">
        <f t="shared" si="167"/>
        <v>#REF!</v>
      </c>
      <c r="AB158" s="15" t="e">
        <f t="shared" si="167"/>
        <v>#REF!</v>
      </c>
      <c r="AC158" s="15" t="e">
        <f t="shared" si="167"/>
        <v>#REF!</v>
      </c>
      <c r="AD158" s="15" t="e">
        <f t="shared" si="167"/>
        <v>#REF!</v>
      </c>
      <c r="AE158" s="16" t="e">
        <f t="array" ref="AE158">INDEX(#REF!,MATCH(B158,#REF!,0))</f>
        <v>#REF!</v>
      </c>
      <c r="AF158" s="18" t="e">
        <f>VLOOKUP(C158,'Apr 19 data'!A:C,3,0)</f>
        <v>#N/A</v>
      </c>
      <c r="AG158" s="16"/>
      <c r="AH158" s="16"/>
    </row>
    <row r="159" spans="1:34" ht="15.6" x14ac:dyDescent="0.3">
      <c r="A159" s="14" t="s">
        <v>65</v>
      </c>
      <c r="B159" s="14" t="s">
        <v>396</v>
      </c>
      <c r="C159" s="14" t="s">
        <v>397</v>
      </c>
      <c r="D159" s="15">
        <v>3060000</v>
      </c>
      <c r="E159" s="16">
        <f t="shared" si="0"/>
        <v>87428.571428571435</v>
      </c>
      <c r="F159" s="17" t="e">
        <f t="shared" si="1"/>
        <v>#REF!</v>
      </c>
      <c r="G159" s="17"/>
      <c r="H159" s="15" t="e">
        <f t="shared" si="6"/>
        <v>#REF!</v>
      </c>
      <c r="I159" s="15" t="e">
        <f t="shared" si="113"/>
        <v>#REF!</v>
      </c>
      <c r="J159" s="15" t="e">
        <f t="shared" ref="J159:AD159" si="168">I159*1.05</f>
        <v>#REF!</v>
      </c>
      <c r="K159" s="15" t="e">
        <f t="shared" si="168"/>
        <v>#REF!</v>
      </c>
      <c r="L159" s="15" t="e">
        <f t="shared" si="168"/>
        <v>#REF!</v>
      </c>
      <c r="M159" s="15" t="e">
        <f t="shared" si="168"/>
        <v>#REF!</v>
      </c>
      <c r="N159" s="15" t="e">
        <f t="shared" si="168"/>
        <v>#REF!</v>
      </c>
      <c r="O159" s="15" t="e">
        <f t="shared" si="168"/>
        <v>#REF!</v>
      </c>
      <c r="P159" s="15" t="e">
        <f t="shared" si="168"/>
        <v>#REF!</v>
      </c>
      <c r="Q159" s="15" t="e">
        <f t="shared" si="168"/>
        <v>#REF!</v>
      </c>
      <c r="R159" s="15" t="e">
        <f t="shared" si="168"/>
        <v>#REF!</v>
      </c>
      <c r="S159" s="15" t="e">
        <f t="shared" si="168"/>
        <v>#REF!</v>
      </c>
      <c r="T159" s="15" t="e">
        <f t="shared" si="168"/>
        <v>#REF!</v>
      </c>
      <c r="U159" s="15" t="e">
        <f t="shared" si="168"/>
        <v>#REF!</v>
      </c>
      <c r="V159" s="15" t="e">
        <f t="shared" si="168"/>
        <v>#REF!</v>
      </c>
      <c r="W159" s="15" t="e">
        <f t="shared" si="168"/>
        <v>#REF!</v>
      </c>
      <c r="X159" s="15" t="e">
        <f t="shared" si="168"/>
        <v>#REF!</v>
      </c>
      <c r="Y159" s="15" t="e">
        <f t="shared" si="168"/>
        <v>#REF!</v>
      </c>
      <c r="Z159" s="15" t="e">
        <f t="shared" si="168"/>
        <v>#REF!</v>
      </c>
      <c r="AA159" s="15" t="e">
        <f t="shared" si="168"/>
        <v>#REF!</v>
      </c>
      <c r="AB159" s="15" t="e">
        <f t="shared" si="168"/>
        <v>#REF!</v>
      </c>
      <c r="AC159" s="15" t="e">
        <f t="shared" si="168"/>
        <v>#REF!</v>
      </c>
      <c r="AD159" s="15" t="e">
        <f t="shared" si="168"/>
        <v>#REF!</v>
      </c>
      <c r="AE159" s="16" t="e">
        <f t="array" ref="AE159">INDEX(#REF!,MATCH(B159,#REF!,0))</f>
        <v>#REF!</v>
      </c>
      <c r="AF159" s="18">
        <f>VLOOKUP(C159,'Apr 19 data'!A:C,3,0)</f>
        <v>-1.7999999999999999E-2</v>
      </c>
      <c r="AG159" s="16"/>
      <c r="AH159" s="16"/>
    </row>
    <row r="160" spans="1:34" ht="15.6" x14ac:dyDescent="0.3">
      <c r="A160" s="14" t="s">
        <v>62</v>
      </c>
      <c r="B160" s="14" t="s">
        <v>398</v>
      </c>
      <c r="C160" s="14" t="s">
        <v>399</v>
      </c>
      <c r="D160" s="15">
        <v>2800000</v>
      </c>
      <c r="E160" s="16">
        <f t="shared" si="0"/>
        <v>80000</v>
      </c>
      <c r="F160" s="17" t="e">
        <f t="shared" si="1"/>
        <v>#REF!</v>
      </c>
      <c r="G160" s="17"/>
      <c r="H160" s="15" t="e">
        <f t="shared" si="6"/>
        <v>#REF!</v>
      </c>
      <c r="I160" s="15" t="e">
        <f t="shared" si="113"/>
        <v>#REF!</v>
      </c>
      <c r="J160" s="15" t="e">
        <f t="shared" ref="J160:AD160" si="169">I160*1.05</f>
        <v>#REF!</v>
      </c>
      <c r="K160" s="15" t="e">
        <f t="shared" si="169"/>
        <v>#REF!</v>
      </c>
      <c r="L160" s="15" t="e">
        <f t="shared" si="169"/>
        <v>#REF!</v>
      </c>
      <c r="M160" s="15" t="e">
        <f t="shared" si="169"/>
        <v>#REF!</v>
      </c>
      <c r="N160" s="15" t="e">
        <f t="shared" si="169"/>
        <v>#REF!</v>
      </c>
      <c r="O160" s="15" t="e">
        <f t="shared" si="169"/>
        <v>#REF!</v>
      </c>
      <c r="P160" s="15" t="e">
        <f t="shared" si="169"/>
        <v>#REF!</v>
      </c>
      <c r="Q160" s="15" t="e">
        <f t="shared" si="169"/>
        <v>#REF!</v>
      </c>
      <c r="R160" s="15" t="e">
        <f t="shared" si="169"/>
        <v>#REF!</v>
      </c>
      <c r="S160" s="15" t="e">
        <f t="shared" si="169"/>
        <v>#REF!</v>
      </c>
      <c r="T160" s="15" t="e">
        <f t="shared" si="169"/>
        <v>#REF!</v>
      </c>
      <c r="U160" s="15" t="e">
        <f t="shared" si="169"/>
        <v>#REF!</v>
      </c>
      <c r="V160" s="15" t="e">
        <f t="shared" si="169"/>
        <v>#REF!</v>
      </c>
      <c r="W160" s="15" t="e">
        <f t="shared" si="169"/>
        <v>#REF!</v>
      </c>
      <c r="X160" s="15" t="e">
        <f t="shared" si="169"/>
        <v>#REF!</v>
      </c>
      <c r="Y160" s="15" t="e">
        <f t="shared" si="169"/>
        <v>#REF!</v>
      </c>
      <c r="Z160" s="15" t="e">
        <f t="shared" si="169"/>
        <v>#REF!</v>
      </c>
      <c r="AA160" s="15" t="e">
        <f t="shared" si="169"/>
        <v>#REF!</v>
      </c>
      <c r="AB160" s="15" t="e">
        <f t="shared" si="169"/>
        <v>#REF!</v>
      </c>
      <c r="AC160" s="15" t="e">
        <f t="shared" si="169"/>
        <v>#REF!</v>
      </c>
      <c r="AD160" s="15" t="e">
        <f t="shared" si="169"/>
        <v>#REF!</v>
      </c>
      <c r="AE160" s="16" t="e">
        <f t="array" ref="AE160">INDEX(#REF!,MATCH(B160,#REF!,0))</f>
        <v>#REF!</v>
      </c>
      <c r="AF160" s="18">
        <f>VLOOKUP(C160,'Apr 19 data'!A:C,3,0)</f>
        <v>-8.0000000000000002E-3</v>
      </c>
      <c r="AG160" s="16"/>
      <c r="AH160" s="16"/>
    </row>
    <row r="161" spans="1:34" ht="15.6" x14ac:dyDescent="0.3">
      <c r="A161" s="14" t="s">
        <v>65</v>
      </c>
      <c r="B161" s="14" t="s">
        <v>400</v>
      </c>
      <c r="C161" s="14" t="s">
        <v>401</v>
      </c>
      <c r="D161" s="15">
        <v>3790000</v>
      </c>
      <c r="E161" s="16">
        <f t="shared" si="0"/>
        <v>108285.71428571429</v>
      </c>
      <c r="F161" s="17" t="e">
        <f t="shared" si="1"/>
        <v>#REF!</v>
      </c>
      <c r="G161" s="17"/>
      <c r="H161" s="15" t="e">
        <f t="shared" si="6"/>
        <v>#REF!</v>
      </c>
      <c r="I161" s="15" t="e">
        <f t="shared" si="113"/>
        <v>#REF!</v>
      </c>
      <c r="J161" s="15" t="e">
        <f t="shared" ref="J161:AD161" si="170">I161*1.05</f>
        <v>#REF!</v>
      </c>
      <c r="K161" s="15" t="e">
        <f t="shared" si="170"/>
        <v>#REF!</v>
      </c>
      <c r="L161" s="15" t="e">
        <f t="shared" si="170"/>
        <v>#REF!</v>
      </c>
      <c r="M161" s="15" t="e">
        <f t="shared" si="170"/>
        <v>#REF!</v>
      </c>
      <c r="N161" s="15" t="e">
        <f t="shared" si="170"/>
        <v>#REF!</v>
      </c>
      <c r="O161" s="15" t="e">
        <f t="shared" si="170"/>
        <v>#REF!</v>
      </c>
      <c r="P161" s="15" t="e">
        <f t="shared" si="170"/>
        <v>#REF!</v>
      </c>
      <c r="Q161" s="15" t="e">
        <f t="shared" si="170"/>
        <v>#REF!</v>
      </c>
      <c r="R161" s="15" t="e">
        <f t="shared" si="170"/>
        <v>#REF!</v>
      </c>
      <c r="S161" s="15" t="e">
        <f t="shared" si="170"/>
        <v>#REF!</v>
      </c>
      <c r="T161" s="15" t="e">
        <f t="shared" si="170"/>
        <v>#REF!</v>
      </c>
      <c r="U161" s="15" t="e">
        <f t="shared" si="170"/>
        <v>#REF!</v>
      </c>
      <c r="V161" s="15" t="e">
        <f t="shared" si="170"/>
        <v>#REF!</v>
      </c>
      <c r="W161" s="15" t="e">
        <f t="shared" si="170"/>
        <v>#REF!</v>
      </c>
      <c r="X161" s="15" t="e">
        <f t="shared" si="170"/>
        <v>#REF!</v>
      </c>
      <c r="Y161" s="15" t="e">
        <f t="shared" si="170"/>
        <v>#REF!</v>
      </c>
      <c r="Z161" s="15" t="e">
        <f t="shared" si="170"/>
        <v>#REF!</v>
      </c>
      <c r="AA161" s="15" t="e">
        <f t="shared" si="170"/>
        <v>#REF!</v>
      </c>
      <c r="AB161" s="15" t="e">
        <f t="shared" si="170"/>
        <v>#REF!</v>
      </c>
      <c r="AC161" s="15" t="e">
        <f t="shared" si="170"/>
        <v>#REF!</v>
      </c>
      <c r="AD161" s="15" t="e">
        <f t="shared" si="170"/>
        <v>#REF!</v>
      </c>
      <c r="AE161" s="16" t="e">
        <f t="array" ref="AE161">INDEX(#REF!,MATCH(B161,#REF!,0))</f>
        <v>#REF!</v>
      </c>
      <c r="AF161" s="18">
        <f>VLOOKUP(C161,'Apr 19 data'!A:C,3,0)</f>
        <v>-2E-3</v>
      </c>
      <c r="AG161" s="16"/>
      <c r="AH161" s="16"/>
    </row>
    <row r="162" spans="1:34" ht="15.6" x14ac:dyDescent="0.3">
      <c r="A162" s="14" t="s">
        <v>85</v>
      </c>
      <c r="B162" s="14" t="s">
        <v>402</v>
      </c>
      <c r="C162" s="14" t="s">
        <v>403</v>
      </c>
      <c r="D162" s="15">
        <v>1800000</v>
      </c>
      <c r="E162" s="16">
        <f t="shared" si="0"/>
        <v>51428.571428571428</v>
      </c>
      <c r="F162" s="17" t="e">
        <f t="shared" si="1"/>
        <v>#REF!</v>
      </c>
      <c r="G162" s="17"/>
      <c r="H162" s="15" t="e">
        <f t="shared" si="6"/>
        <v>#REF!</v>
      </c>
      <c r="I162" s="15" t="e">
        <f t="shared" si="113"/>
        <v>#REF!</v>
      </c>
      <c r="J162" s="15" t="e">
        <f t="shared" ref="J162:AD162" si="171">I162*1.05</f>
        <v>#REF!</v>
      </c>
      <c r="K162" s="15" t="e">
        <f t="shared" si="171"/>
        <v>#REF!</v>
      </c>
      <c r="L162" s="15" t="e">
        <f t="shared" si="171"/>
        <v>#REF!</v>
      </c>
      <c r="M162" s="15" t="e">
        <f t="shared" si="171"/>
        <v>#REF!</v>
      </c>
      <c r="N162" s="15" t="e">
        <f t="shared" si="171"/>
        <v>#REF!</v>
      </c>
      <c r="O162" s="15" t="e">
        <f t="shared" si="171"/>
        <v>#REF!</v>
      </c>
      <c r="P162" s="15" t="e">
        <f t="shared" si="171"/>
        <v>#REF!</v>
      </c>
      <c r="Q162" s="15" t="e">
        <f t="shared" si="171"/>
        <v>#REF!</v>
      </c>
      <c r="R162" s="15" t="e">
        <f t="shared" si="171"/>
        <v>#REF!</v>
      </c>
      <c r="S162" s="15" t="e">
        <f t="shared" si="171"/>
        <v>#REF!</v>
      </c>
      <c r="T162" s="15" t="e">
        <f t="shared" si="171"/>
        <v>#REF!</v>
      </c>
      <c r="U162" s="15" t="e">
        <f t="shared" si="171"/>
        <v>#REF!</v>
      </c>
      <c r="V162" s="15" t="e">
        <f t="shared" si="171"/>
        <v>#REF!</v>
      </c>
      <c r="W162" s="15" t="e">
        <f t="shared" si="171"/>
        <v>#REF!</v>
      </c>
      <c r="X162" s="15" t="e">
        <f t="shared" si="171"/>
        <v>#REF!</v>
      </c>
      <c r="Y162" s="15" t="e">
        <f t="shared" si="171"/>
        <v>#REF!</v>
      </c>
      <c r="Z162" s="15" t="e">
        <f t="shared" si="171"/>
        <v>#REF!</v>
      </c>
      <c r="AA162" s="15" t="e">
        <f t="shared" si="171"/>
        <v>#REF!</v>
      </c>
      <c r="AB162" s="15" t="e">
        <f t="shared" si="171"/>
        <v>#REF!</v>
      </c>
      <c r="AC162" s="15" t="e">
        <f t="shared" si="171"/>
        <v>#REF!</v>
      </c>
      <c r="AD162" s="15" t="e">
        <f t="shared" si="171"/>
        <v>#REF!</v>
      </c>
      <c r="AE162" s="16" t="e">
        <f t="array" ref="AE162">INDEX(#REF!,MATCH(B162,#REF!,0))</f>
        <v>#REF!</v>
      </c>
      <c r="AF162" s="18">
        <f>VLOOKUP(C162,'Apr 19 data'!A:C,3,0)</f>
        <v>-1E-3</v>
      </c>
      <c r="AG162" s="16"/>
      <c r="AH162" s="16"/>
    </row>
    <row r="163" spans="1:34" ht="15.6" x14ac:dyDescent="0.3">
      <c r="A163" s="14" t="s">
        <v>66</v>
      </c>
      <c r="B163" s="14" t="s">
        <v>404</v>
      </c>
      <c r="C163" s="14" t="s">
        <v>405</v>
      </c>
      <c r="D163" s="15">
        <v>2130000</v>
      </c>
      <c r="E163" s="16">
        <f t="shared" si="0"/>
        <v>60857.142857142855</v>
      </c>
      <c r="F163" s="17" t="e">
        <f t="shared" si="1"/>
        <v>#REF!</v>
      </c>
      <c r="G163" s="17"/>
      <c r="H163" s="15" t="e">
        <f t="shared" si="6"/>
        <v>#REF!</v>
      </c>
      <c r="I163" s="15" t="e">
        <f t="shared" si="113"/>
        <v>#REF!</v>
      </c>
      <c r="J163" s="15" t="e">
        <f t="shared" ref="J163:AD163" si="172">I163*1.05</f>
        <v>#REF!</v>
      </c>
      <c r="K163" s="15" t="e">
        <f t="shared" si="172"/>
        <v>#REF!</v>
      </c>
      <c r="L163" s="15" t="e">
        <f t="shared" si="172"/>
        <v>#REF!</v>
      </c>
      <c r="M163" s="15" t="e">
        <f t="shared" si="172"/>
        <v>#REF!</v>
      </c>
      <c r="N163" s="15" t="e">
        <f t="shared" si="172"/>
        <v>#REF!</v>
      </c>
      <c r="O163" s="15" t="e">
        <f t="shared" si="172"/>
        <v>#REF!</v>
      </c>
      <c r="P163" s="15" t="e">
        <f t="shared" si="172"/>
        <v>#REF!</v>
      </c>
      <c r="Q163" s="15" t="e">
        <f t="shared" si="172"/>
        <v>#REF!</v>
      </c>
      <c r="R163" s="15" t="e">
        <f t="shared" si="172"/>
        <v>#REF!</v>
      </c>
      <c r="S163" s="15" t="e">
        <f t="shared" si="172"/>
        <v>#REF!</v>
      </c>
      <c r="T163" s="15" t="e">
        <f t="shared" si="172"/>
        <v>#REF!</v>
      </c>
      <c r="U163" s="15" t="e">
        <f t="shared" si="172"/>
        <v>#REF!</v>
      </c>
      <c r="V163" s="15" t="e">
        <f t="shared" si="172"/>
        <v>#REF!</v>
      </c>
      <c r="W163" s="15" t="e">
        <f t="shared" si="172"/>
        <v>#REF!</v>
      </c>
      <c r="X163" s="15" t="e">
        <f t="shared" si="172"/>
        <v>#REF!</v>
      </c>
      <c r="Y163" s="15" t="e">
        <f t="shared" si="172"/>
        <v>#REF!</v>
      </c>
      <c r="Z163" s="15" t="e">
        <f t="shared" si="172"/>
        <v>#REF!</v>
      </c>
      <c r="AA163" s="15" t="e">
        <f t="shared" si="172"/>
        <v>#REF!</v>
      </c>
      <c r="AB163" s="15" t="e">
        <f t="shared" si="172"/>
        <v>#REF!</v>
      </c>
      <c r="AC163" s="15" t="e">
        <f t="shared" si="172"/>
        <v>#REF!</v>
      </c>
      <c r="AD163" s="15" t="e">
        <f t="shared" si="172"/>
        <v>#REF!</v>
      </c>
      <c r="AE163" s="16" t="e">
        <f t="array" ref="AE163">INDEX(#REF!,MATCH(B163,#REF!,0))</f>
        <v>#REF!</v>
      </c>
      <c r="AF163" s="18">
        <f>VLOOKUP(C163,'Apr 19 data'!A:C,3,0)</f>
        <v>2.7E-2</v>
      </c>
      <c r="AG163" s="16"/>
      <c r="AH163" s="16"/>
    </row>
    <row r="164" spans="1:34" ht="15.6" x14ac:dyDescent="0.3">
      <c r="A164" s="14" t="s">
        <v>69</v>
      </c>
      <c r="B164" s="14" t="s">
        <v>406</v>
      </c>
      <c r="C164" s="14" t="s">
        <v>407</v>
      </c>
      <c r="D164" s="15">
        <v>1100000</v>
      </c>
      <c r="E164" s="16">
        <f t="shared" si="0"/>
        <v>31428.571428571428</v>
      </c>
      <c r="F164" s="17" t="e">
        <f t="shared" si="1"/>
        <v>#REF!</v>
      </c>
      <c r="G164" s="17"/>
      <c r="H164" s="15" t="e">
        <f t="shared" si="6"/>
        <v>#REF!</v>
      </c>
      <c r="I164" s="15" t="e">
        <f t="shared" si="113"/>
        <v>#REF!</v>
      </c>
      <c r="J164" s="15" t="e">
        <f t="shared" ref="J164:AD164" si="173">I164*1.05</f>
        <v>#REF!</v>
      </c>
      <c r="K164" s="15" t="e">
        <f t="shared" si="173"/>
        <v>#REF!</v>
      </c>
      <c r="L164" s="15" t="e">
        <f t="shared" si="173"/>
        <v>#REF!</v>
      </c>
      <c r="M164" s="15" t="e">
        <f t="shared" si="173"/>
        <v>#REF!</v>
      </c>
      <c r="N164" s="15" t="e">
        <f t="shared" si="173"/>
        <v>#REF!</v>
      </c>
      <c r="O164" s="15" t="e">
        <f t="shared" si="173"/>
        <v>#REF!</v>
      </c>
      <c r="P164" s="15" t="e">
        <f t="shared" si="173"/>
        <v>#REF!</v>
      </c>
      <c r="Q164" s="15" t="e">
        <f t="shared" si="173"/>
        <v>#REF!</v>
      </c>
      <c r="R164" s="15" t="e">
        <f t="shared" si="173"/>
        <v>#REF!</v>
      </c>
      <c r="S164" s="15" t="e">
        <f t="shared" si="173"/>
        <v>#REF!</v>
      </c>
      <c r="T164" s="15" t="e">
        <f t="shared" si="173"/>
        <v>#REF!</v>
      </c>
      <c r="U164" s="15" t="e">
        <f t="shared" si="173"/>
        <v>#REF!</v>
      </c>
      <c r="V164" s="15" t="e">
        <f t="shared" si="173"/>
        <v>#REF!</v>
      </c>
      <c r="W164" s="15" t="e">
        <f t="shared" si="173"/>
        <v>#REF!</v>
      </c>
      <c r="X164" s="15" t="e">
        <f t="shared" si="173"/>
        <v>#REF!</v>
      </c>
      <c r="Y164" s="15" t="e">
        <f t="shared" si="173"/>
        <v>#REF!</v>
      </c>
      <c r="Z164" s="15" t="e">
        <f t="shared" si="173"/>
        <v>#REF!</v>
      </c>
      <c r="AA164" s="15" t="e">
        <f t="shared" si="173"/>
        <v>#REF!</v>
      </c>
      <c r="AB164" s="15" t="e">
        <f t="shared" si="173"/>
        <v>#REF!</v>
      </c>
      <c r="AC164" s="15" t="e">
        <f t="shared" si="173"/>
        <v>#REF!</v>
      </c>
      <c r="AD164" s="15" t="e">
        <f t="shared" si="173"/>
        <v>#REF!</v>
      </c>
      <c r="AE164" s="16" t="e">
        <f t="array" ref="AE164">INDEX(#REF!,MATCH(B164,#REF!,0))</f>
        <v>#REF!</v>
      </c>
      <c r="AF164" s="18">
        <f>VLOOKUP(C164,'Apr 19 data'!A:C,3,0)</f>
        <v>5.2999999999999999E-2</v>
      </c>
      <c r="AG164" s="16"/>
      <c r="AH164" s="16"/>
    </row>
    <row r="165" spans="1:34" ht="15.6" x14ac:dyDescent="0.3">
      <c r="A165" s="14" t="s">
        <v>62</v>
      </c>
      <c r="B165" s="14" t="s">
        <v>408</v>
      </c>
      <c r="C165" s="14" t="s">
        <v>409</v>
      </c>
      <c r="D165" s="15">
        <v>3370000</v>
      </c>
      <c r="E165" s="16">
        <f t="shared" si="0"/>
        <v>96285.71428571429</v>
      </c>
      <c r="F165" s="17" t="e">
        <f t="shared" si="1"/>
        <v>#REF!</v>
      </c>
      <c r="G165" s="17"/>
      <c r="H165" s="15" t="e">
        <f t="shared" si="6"/>
        <v>#REF!</v>
      </c>
      <c r="I165" s="15" t="e">
        <f t="shared" si="113"/>
        <v>#REF!</v>
      </c>
      <c r="J165" s="15" t="e">
        <f t="shared" ref="J165:AD165" si="174">I165*1.05</f>
        <v>#REF!</v>
      </c>
      <c r="K165" s="15" t="e">
        <f t="shared" si="174"/>
        <v>#REF!</v>
      </c>
      <c r="L165" s="15" t="e">
        <f t="shared" si="174"/>
        <v>#REF!</v>
      </c>
      <c r="M165" s="15" t="e">
        <f t="shared" si="174"/>
        <v>#REF!</v>
      </c>
      <c r="N165" s="15" t="e">
        <f t="shared" si="174"/>
        <v>#REF!</v>
      </c>
      <c r="O165" s="15" t="e">
        <f t="shared" si="174"/>
        <v>#REF!</v>
      </c>
      <c r="P165" s="15" t="e">
        <f t="shared" si="174"/>
        <v>#REF!</v>
      </c>
      <c r="Q165" s="15" t="e">
        <f t="shared" si="174"/>
        <v>#REF!</v>
      </c>
      <c r="R165" s="15" t="e">
        <f t="shared" si="174"/>
        <v>#REF!</v>
      </c>
      <c r="S165" s="15" t="e">
        <f t="shared" si="174"/>
        <v>#REF!</v>
      </c>
      <c r="T165" s="15" t="e">
        <f t="shared" si="174"/>
        <v>#REF!</v>
      </c>
      <c r="U165" s="15" t="e">
        <f t="shared" si="174"/>
        <v>#REF!</v>
      </c>
      <c r="V165" s="15" t="e">
        <f t="shared" si="174"/>
        <v>#REF!</v>
      </c>
      <c r="W165" s="15" t="e">
        <f t="shared" si="174"/>
        <v>#REF!</v>
      </c>
      <c r="X165" s="15" t="e">
        <f t="shared" si="174"/>
        <v>#REF!</v>
      </c>
      <c r="Y165" s="15" t="e">
        <f t="shared" si="174"/>
        <v>#REF!</v>
      </c>
      <c r="Z165" s="15" t="e">
        <f t="shared" si="174"/>
        <v>#REF!</v>
      </c>
      <c r="AA165" s="15" t="e">
        <f t="shared" si="174"/>
        <v>#REF!</v>
      </c>
      <c r="AB165" s="15" t="e">
        <f t="shared" si="174"/>
        <v>#REF!</v>
      </c>
      <c r="AC165" s="15" t="e">
        <f t="shared" si="174"/>
        <v>#REF!</v>
      </c>
      <c r="AD165" s="15" t="e">
        <f t="shared" si="174"/>
        <v>#REF!</v>
      </c>
      <c r="AE165" s="16" t="e">
        <f t="array" ref="AE165">INDEX(#REF!,MATCH(B165,#REF!,0))</f>
        <v>#REF!</v>
      </c>
      <c r="AF165" s="18">
        <f>VLOOKUP(C165,'Apr 19 data'!A:C,3,0)</f>
        <v>-2E-3</v>
      </c>
      <c r="AG165" s="16"/>
      <c r="AH165" s="16"/>
    </row>
    <row r="166" spans="1:34" ht="15.6" x14ac:dyDescent="0.3">
      <c r="A166" s="14" t="s">
        <v>69</v>
      </c>
      <c r="B166" s="14" t="s">
        <v>410</v>
      </c>
      <c r="C166" s="14" t="s">
        <v>411</v>
      </c>
      <c r="D166" s="15">
        <v>950000</v>
      </c>
      <c r="E166" s="16">
        <f t="shared" si="0"/>
        <v>27142.857142857141</v>
      </c>
      <c r="F166" s="17" t="e">
        <f t="shared" si="1"/>
        <v>#REF!</v>
      </c>
      <c r="G166" s="17"/>
      <c r="H166" s="15" t="e">
        <f t="shared" si="6"/>
        <v>#REF!</v>
      </c>
      <c r="I166" s="15" t="e">
        <f t="shared" si="113"/>
        <v>#REF!</v>
      </c>
      <c r="J166" s="15" t="e">
        <f t="shared" ref="J166:AD166" si="175">I166*1.05</f>
        <v>#REF!</v>
      </c>
      <c r="K166" s="15" t="e">
        <f t="shared" si="175"/>
        <v>#REF!</v>
      </c>
      <c r="L166" s="15" t="e">
        <f t="shared" si="175"/>
        <v>#REF!</v>
      </c>
      <c r="M166" s="15" t="e">
        <f t="shared" si="175"/>
        <v>#REF!</v>
      </c>
      <c r="N166" s="15" t="e">
        <f t="shared" si="175"/>
        <v>#REF!</v>
      </c>
      <c r="O166" s="15" t="e">
        <f t="shared" si="175"/>
        <v>#REF!</v>
      </c>
      <c r="P166" s="15" t="e">
        <f t="shared" si="175"/>
        <v>#REF!</v>
      </c>
      <c r="Q166" s="15" t="e">
        <f t="shared" si="175"/>
        <v>#REF!</v>
      </c>
      <c r="R166" s="15" t="e">
        <f t="shared" si="175"/>
        <v>#REF!</v>
      </c>
      <c r="S166" s="15" t="e">
        <f t="shared" si="175"/>
        <v>#REF!</v>
      </c>
      <c r="T166" s="15" t="e">
        <f t="shared" si="175"/>
        <v>#REF!</v>
      </c>
      <c r="U166" s="15" t="e">
        <f t="shared" si="175"/>
        <v>#REF!</v>
      </c>
      <c r="V166" s="15" t="e">
        <f t="shared" si="175"/>
        <v>#REF!</v>
      </c>
      <c r="W166" s="15" t="e">
        <f t="shared" si="175"/>
        <v>#REF!</v>
      </c>
      <c r="X166" s="15" t="e">
        <f t="shared" si="175"/>
        <v>#REF!</v>
      </c>
      <c r="Y166" s="15" t="e">
        <f t="shared" si="175"/>
        <v>#REF!</v>
      </c>
      <c r="Z166" s="15" t="e">
        <f t="shared" si="175"/>
        <v>#REF!</v>
      </c>
      <c r="AA166" s="15" t="e">
        <f t="shared" si="175"/>
        <v>#REF!</v>
      </c>
      <c r="AB166" s="15" t="e">
        <f t="shared" si="175"/>
        <v>#REF!</v>
      </c>
      <c r="AC166" s="15" t="e">
        <f t="shared" si="175"/>
        <v>#REF!</v>
      </c>
      <c r="AD166" s="15" t="e">
        <f t="shared" si="175"/>
        <v>#REF!</v>
      </c>
      <c r="AE166" s="16" t="e">
        <f t="array" ref="AE166">INDEX(#REF!,MATCH(B166,#REF!,0))</f>
        <v>#REF!</v>
      </c>
      <c r="AF166" s="18">
        <f>VLOOKUP(C166,'Apr 19 data'!A:C,3,0)</f>
        <v>7.0000000000000007E-2</v>
      </c>
      <c r="AG166" s="16"/>
      <c r="AH166" s="16"/>
    </row>
    <row r="167" spans="1:34" ht="15.6" x14ac:dyDescent="0.3">
      <c r="A167" s="14" t="s">
        <v>82</v>
      </c>
      <c r="B167" s="14" t="s">
        <v>412</v>
      </c>
      <c r="C167" s="14" t="s">
        <v>413</v>
      </c>
      <c r="D167" s="15">
        <v>1650000</v>
      </c>
      <c r="E167" s="16">
        <f t="shared" si="0"/>
        <v>47142.857142857145</v>
      </c>
      <c r="F167" s="17" t="e">
        <f t="shared" si="1"/>
        <v>#REF!</v>
      </c>
      <c r="G167" s="17"/>
      <c r="H167" s="15" t="e">
        <f t="shared" si="6"/>
        <v>#REF!</v>
      </c>
      <c r="I167" s="15" t="e">
        <f t="shared" si="113"/>
        <v>#REF!</v>
      </c>
      <c r="J167" s="15" t="e">
        <f t="shared" ref="J167:AD167" si="176">I167*1.05</f>
        <v>#REF!</v>
      </c>
      <c r="K167" s="15" t="e">
        <f t="shared" si="176"/>
        <v>#REF!</v>
      </c>
      <c r="L167" s="15" t="e">
        <f t="shared" si="176"/>
        <v>#REF!</v>
      </c>
      <c r="M167" s="15" t="e">
        <f t="shared" si="176"/>
        <v>#REF!</v>
      </c>
      <c r="N167" s="15" t="e">
        <f t="shared" si="176"/>
        <v>#REF!</v>
      </c>
      <c r="O167" s="15" t="e">
        <f t="shared" si="176"/>
        <v>#REF!</v>
      </c>
      <c r="P167" s="15" t="e">
        <f t="shared" si="176"/>
        <v>#REF!</v>
      </c>
      <c r="Q167" s="15" t="e">
        <f t="shared" si="176"/>
        <v>#REF!</v>
      </c>
      <c r="R167" s="15" t="e">
        <f t="shared" si="176"/>
        <v>#REF!</v>
      </c>
      <c r="S167" s="15" t="e">
        <f t="shared" si="176"/>
        <v>#REF!</v>
      </c>
      <c r="T167" s="15" t="e">
        <f t="shared" si="176"/>
        <v>#REF!</v>
      </c>
      <c r="U167" s="15" t="e">
        <f t="shared" si="176"/>
        <v>#REF!</v>
      </c>
      <c r="V167" s="15" t="e">
        <f t="shared" si="176"/>
        <v>#REF!</v>
      </c>
      <c r="W167" s="15" t="e">
        <f t="shared" si="176"/>
        <v>#REF!</v>
      </c>
      <c r="X167" s="15" t="e">
        <f t="shared" si="176"/>
        <v>#REF!</v>
      </c>
      <c r="Y167" s="15" t="e">
        <f t="shared" si="176"/>
        <v>#REF!</v>
      </c>
      <c r="Z167" s="15" t="e">
        <f t="shared" si="176"/>
        <v>#REF!</v>
      </c>
      <c r="AA167" s="15" t="e">
        <f t="shared" si="176"/>
        <v>#REF!</v>
      </c>
      <c r="AB167" s="15" t="e">
        <f t="shared" si="176"/>
        <v>#REF!</v>
      </c>
      <c r="AC167" s="15" t="e">
        <f t="shared" si="176"/>
        <v>#REF!</v>
      </c>
      <c r="AD167" s="15" t="e">
        <f t="shared" si="176"/>
        <v>#REF!</v>
      </c>
      <c r="AE167" s="16" t="e">
        <f t="array" ref="AE167">INDEX(#REF!,MATCH(B167,#REF!,0))</f>
        <v>#REF!</v>
      </c>
      <c r="AF167" s="18">
        <f>VLOOKUP(C167,'Apr 19 data'!A:C,3,0)</f>
        <v>1.0999999999999999E-2</v>
      </c>
      <c r="AG167" s="16"/>
      <c r="AH167" s="16"/>
    </row>
    <row r="168" spans="1:34" ht="15.6" x14ac:dyDescent="0.3">
      <c r="A168" s="14" t="s">
        <v>72</v>
      </c>
      <c r="B168" s="14" t="s">
        <v>414</v>
      </c>
      <c r="C168" s="14" t="s">
        <v>415</v>
      </c>
      <c r="D168" s="15">
        <v>21465000</v>
      </c>
      <c r="E168" s="16">
        <f t="shared" si="0"/>
        <v>183461.53846153847</v>
      </c>
      <c r="F168" s="17" t="e">
        <f t="shared" si="1"/>
        <v>#REF!</v>
      </c>
      <c r="G168" s="17"/>
      <c r="H168" s="15" t="e">
        <f t="shared" si="6"/>
        <v>#REF!</v>
      </c>
      <c r="I168" s="15" t="e">
        <f t="shared" si="113"/>
        <v>#REF!</v>
      </c>
      <c r="J168" s="15" t="e">
        <f t="shared" ref="J168:AD168" si="177">I168*1.05</f>
        <v>#REF!</v>
      </c>
      <c r="K168" s="15" t="e">
        <f t="shared" si="177"/>
        <v>#REF!</v>
      </c>
      <c r="L168" s="15" t="e">
        <f t="shared" si="177"/>
        <v>#REF!</v>
      </c>
      <c r="M168" s="15" t="e">
        <f t="shared" si="177"/>
        <v>#REF!</v>
      </c>
      <c r="N168" s="15" t="e">
        <f t="shared" si="177"/>
        <v>#REF!</v>
      </c>
      <c r="O168" s="15" t="e">
        <f t="shared" si="177"/>
        <v>#REF!</v>
      </c>
      <c r="P168" s="15" t="e">
        <f t="shared" si="177"/>
        <v>#REF!</v>
      </c>
      <c r="Q168" s="15" t="e">
        <f t="shared" si="177"/>
        <v>#REF!</v>
      </c>
      <c r="R168" s="15" t="e">
        <f t="shared" si="177"/>
        <v>#REF!</v>
      </c>
      <c r="S168" s="15" t="e">
        <f t="shared" si="177"/>
        <v>#REF!</v>
      </c>
      <c r="T168" s="15" t="e">
        <f t="shared" si="177"/>
        <v>#REF!</v>
      </c>
      <c r="U168" s="15" t="e">
        <f t="shared" si="177"/>
        <v>#REF!</v>
      </c>
      <c r="V168" s="15" t="e">
        <f t="shared" si="177"/>
        <v>#REF!</v>
      </c>
      <c r="W168" s="15" t="e">
        <f t="shared" si="177"/>
        <v>#REF!</v>
      </c>
      <c r="X168" s="15" t="e">
        <f t="shared" si="177"/>
        <v>#REF!</v>
      </c>
      <c r="Y168" s="15" t="e">
        <f t="shared" si="177"/>
        <v>#REF!</v>
      </c>
      <c r="Z168" s="15" t="e">
        <f t="shared" si="177"/>
        <v>#REF!</v>
      </c>
      <c r="AA168" s="15" t="e">
        <f t="shared" si="177"/>
        <v>#REF!</v>
      </c>
      <c r="AB168" s="15" t="e">
        <f t="shared" si="177"/>
        <v>#REF!</v>
      </c>
      <c r="AC168" s="15" t="e">
        <f t="shared" si="177"/>
        <v>#REF!</v>
      </c>
      <c r="AD168" s="15" t="e">
        <f t="shared" si="177"/>
        <v>#REF!</v>
      </c>
      <c r="AE168" s="16" t="e">
        <f t="array" ref="AE168">INDEX(#REF!,MATCH(B168,#REF!,0))</f>
        <v>#REF!</v>
      </c>
      <c r="AF168" s="18">
        <f>VLOOKUP(C168,'Apr 19 data'!A:C,3,0)</f>
        <v>1.6E-2</v>
      </c>
      <c r="AG168" s="16"/>
      <c r="AH168" s="16"/>
    </row>
    <row r="169" spans="1:34" ht="15.6" x14ac:dyDescent="0.3">
      <c r="A169" s="14" t="s">
        <v>82</v>
      </c>
      <c r="B169" s="14" t="s">
        <v>416</v>
      </c>
      <c r="C169" s="14" t="s">
        <v>417</v>
      </c>
      <c r="D169" s="15">
        <v>2050000</v>
      </c>
      <c r="E169" s="16">
        <f t="shared" si="0"/>
        <v>58571.428571428572</v>
      </c>
      <c r="F169" s="17" t="e">
        <f t="shared" si="1"/>
        <v>#REF!</v>
      </c>
      <c r="G169" s="17"/>
      <c r="H169" s="15" t="e">
        <f t="shared" si="6"/>
        <v>#REF!</v>
      </c>
      <c r="I169" s="15" t="e">
        <f t="shared" si="113"/>
        <v>#REF!</v>
      </c>
      <c r="J169" s="15" t="e">
        <f t="shared" ref="J169:AD169" si="178">I169*1.05</f>
        <v>#REF!</v>
      </c>
      <c r="K169" s="15" t="e">
        <f t="shared" si="178"/>
        <v>#REF!</v>
      </c>
      <c r="L169" s="15" t="e">
        <f t="shared" si="178"/>
        <v>#REF!</v>
      </c>
      <c r="M169" s="15" t="e">
        <f t="shared" si="178"/>
        <v>#REF!</v>
      </c>
      <c r="N169" s="15" t="e">
        <f t="shared" si="178"/>
        <v>#REF!</v>
      </c>
      <c r="O169" s="15" t="e">
        <f t="shared" si="178"/>
        <v>#REF!</v>
      </c>
      <c r="P169" s="15" t="e">
        <f t="shared" si="178"/>
        <v>#REF!</v>
      </c>
      <c r="Q169" s="15" t="e">
        <f t="shared" si="178"/>
        <v>#REF!</v>
      </c>
      <c r="R169" s="15" t="e">
        <f t="shared" si="178"/>
        <v>#REF!</v>
      </c>
      <c r="S169" s="15" t="e">
        <f t="shared" si="178"/>
        <v>#REF!</v>
      </c>
      <c r="T169" s="15" t="e">
        <f t="shared" si="178"/>
        <v>#REF!</v>
      </c>
      <c r="U169" s="15" t="e">
        <f t="shared" si="178"/>
        <v>#REF!</v>
      </c>
      <c r="V169" s="15" t="e">
        <f t="shared" si="178"/>
        <v>#REF!</v>
      </c>
      <c r="W169" s="15" t="e">
        <f t="shared" si="178"/>
        <v>#REF!</v>
      </c>
      <c r="X169" s="15" t="e">
        <f t="shared" si="178"/>
        <v>#REF!</v>
      </c>
      <c r="Y169" s="15" t="e">
        <f t="shared" si="178"/>
        <v>#REF!</v>
      </c>
      <c r="Z169" s="15" t="e">
        <f t="shared" si="178"/>
        <v>#REF!</v>
      </c>
      <c r="AA169" s="15" t="e">
        <f t="shared" si="178"/>
        <v>#REF!</v>
      </c>
      <c r="AB169" s="15" t="e">
        <f t="shared" si="178"/>
        <v>#REF!</v>
      </c>
      <c r="AC169" s="15" t="e">
        <f t="shared" si="178"/>
        <v>#REF!</v>
      </c>
      <c r="AD169" s="15" t="e">
        <f t="shared" si="178"/>
        <v>#REF!</v>
      </c>
      <c r="AE169" s="16" t="e">
        <f t="array" ref="AE169">INDEX(#REF!,MATCH(B169,#REF!,0))</f>
        <v>#REF!</v>
      </c>
      <c r="AF169" s="18">
        <f>VLOOKUP(C169,'Apr 19 data'!A:C,3,0)</f>
        <v>2E-3</v>
      </c>
      <c r="AG169" s="16"/>
      <c r="AH169" s="16"/>
    </row>
    <row r="170" spans="1:34" ht="15.6" x14ac:dyDescent="0.3">
      <c r="A170" s="14" t="s">
        <v>65</v>
      </c>
      <c r="B170" s="14" t="s">
        <v>418</v>
      </c>
      <c r="C170" s="14" t="s">
        <v>419</v>
      </c>
      <c r="D170" s="15">
        <v>2100000</v>
      </c>
      <c r="E170" s="16">
        <f t="shared" si="0"/>
        <v>60000</v>
      </c>
      <c r="F170" s="17" t="e">
        <f t="shared" si="1"/>
        <v>#REF!</v>
      </c>
      <c r="G170" s="17"/>
      <c r="H170" s="15" t="e">
        <f t="shared" si="6"/>
        <v>#REF!</v>
      </c>
      <c r="I170" s="15" t="e">
        <f t="shared" si="113"/>
        <v>#REF!</v>
      </c>
      <c r="J170" s="15" t="e">
        <f t="shared" ref="J170:AD170" si="179">I170*1.05</f>
        <v>#REF!</v>
      </c>
      <c r="K170" s="15" t="e">
        <f t="shared" si="179"/>
        <v>#REF!</v>
      </c>
      <c r="L170" s="15" t="e">
        <f t="shared" si="179"/>
        <v>#REF!</v>
      </c>
      <c r="M170" s="15" t="e">
        <f t="shared" si="179"/>
        <v>#REF!</v>
      </c>
      <c r="N170" s="15" t="e">
        <f t="shared" si="179"/>
        <v>#REF!</v>
      </c>
      <c r="O170" s="15" t="e">
        <f t="shared" si="179"/>
        <v>#REF!</v>
      </c>
      <c r="P170" s="15" t="e">
        <f t="shared" si="179"/>
        <v>#REF!</v>
      </c>
      <c r="Q170" s="15" t="e">
        <f t="shared" si="179"/>
        <v>#REF!</v>
      </c>
      <c r="R170" s="15" t="e">
        <f t="shared" si="179"/>
        <v>#REF!</v>
      </c>
      <c r="S170" s="15" t="e">
        <f t="shared" si="179"/>
        <v>#REF!</v>
      </c>
      <c r="T170" s="15" t="e">
        <f t="shared" si="179"/>
        <v>#REF!</v>
      </c>
      <c r="U170" s="15" t="e">
        <f t="shared" si="179"/>
        <v>#REF!</v>
      </c>
      <c r="V170" s="15" t="e">
        <f t="shared" si="179"/>
        <v>#REF!</v>
      </c>
      <c r="W170" s="15" t="e">
        <f t="shared" si="179"/>
        <v>#REF!</v>
      </c>
      <c r="X170" s="15" t="e">
        <f t="shared" si="179"/>
        <v>#REF!</v>
      </c>
      <c r="Y170" s="15" t="e">
        <f t="shared" si="179"/>
        <v>#REF!</v>
      </c>
      <c r="Z170" s="15" t="e">
        <f t="shared" si="179"/>
        <v>#REF!</v>
      </c>
      <c r="AA170" s="15" t="e">
        <f t="shared" si="179"/>
        <v>#REF!</v>
      </c>
      <c r="AB170" s="15" t="e">
        <f t="shared" si="179"/>
        <v>#REF!</v>
      </c>
      <c r="AC170" s="15" t="e">
        <f t="shared" si="179"/>
        <v>#REF!</v>
      </c>
      <c r="AD170" s="15" t="e">
        <f t="shared" si="179"/>
        <v>#REF!</v>
      </c>
      <c r="AE170" s="16" t="e">
        <f t="array" ref="AE170">INDEX(#REF!,MATCH(B170,#REF!,0))</f>
        <v>#REF!</v>
      </c>
      <c r="AF170" s="18">
        <f>VLOOKUP(C170,'Apr 19 data'!A:C,3,0)</f>
        <v>1.7000000000000001E-2</v>
      </c>
      <c r="AG170" s="16"/>
      <c r="AH170" s="16"/>
    </row>
    <row r="171" spans="1:34" ht="15.6" x14ac:dyDescent="0.3">
      <c r="A171" s="14" t="s">
        <v>62</v>
      </c>
      <c r="B171" s="14" t="s">
        <v>420</v>
      </c>
      <c r="C171" s="14" t="s">
        <v>421</v>
      </c>
      <c r="D171" s="15">
        <v>5150000</v>
      </c>
      <c r="E171" s="16">
        <f t="shared" si="0"/>
        <v>147142.85714285713</v>
      </c>
      <c r="F171" s="17" t="e">
        <f t="shared" si="1"/>
        <v>#REF!</v>
      </c>
      <c r="G171" s="17"/>
      <c r="H171" s="15" t="e">
        <f t="shared" si="6"/>
        <v>#REF!</v>
      </c>
      <c r="I171" s="15" t="e">
        <f t="shared" si="113"/>
        <v>#REF!</v>
      </c>
      <c r="J171" s="15" t="e">
        <f t="shared" ref="J171:AD171" si="180">I171*1.05</f>
        <v>#REF!</v>
      </c>
      <c r="K171" s="15" t="e">
        <f t="shared" si="180"/>
        <v>#REF!</v>
      </c>
      <c r="L171" s="15" t="e">
        <f t="shared" si="180"/>
        <v>#REF!</v>
      </c>
      <c r="M171" s="15" t="e">
        <f t="shared" si="180"/>
        <v>#REF!</v>
      </c>
      <c r="N171" s="15" t="e">
        <f t="shared" si="180"/>
        <v>#REF!</v>
      </c>
      <c r="O171" s="15" t="e">
        <f t="shared" si="180"/>
        <v>#REF!</v>
      </c>
      <c r="P171" s="15" t="e">
        <f t="shared" si="180"/>
        <v>#REF!</v>
      </c>
      <c r="Q171" s="15" t="e">
        <f t="shared" si="180"/>
        <v>#REF!</v>
      </c>
      <c r="R171" s="15" t="e">
        <f t="shared" si="180"/>
        <v>#REF!</v>
      </c>
      <c r="S171" s="15" t="e">
        <f t="shared" si="180"/>
        <v>#REF!</v>
      </c>
      <c r="T171" s="15" t="e">
        <f t="shared" si="180"/>
        <v>#REF!</v>
      </c>
      <c r="U171" s="15" t="e">
        <f t="shared" si="180"/>
        <v>#REF!</v>
      </c>
      <c r="V171" s="15" t="e">
        <f t="shared" si="180"/>
        <v>#REF!</v>
      </c>
      <c r="W171" s="15" t="e">
        <f t="shared" si="180"/>
        <v>#REF!</v>
      </c>
      <c r="X171" s="15" t="e">
        <f t="shared" si="180"/>
        <v>#REF!</v>
      </c>
      <c r="Y171" s="15" t="e">
        <f t="shared" si="180"/>
        <v>#REF!</v>
      </c>
      <c r="Z171" s="15" t="e">
        <f t="shared" si="180"/>
        <v>#REF!</v>
      </c>
      <c r="AA171" s="15" t="e">
        <f t="shared" si="180"/>
        <v>#REF!</v>
      </c>
      <c r="AB171" s="15" t="e">
        <f t="shared" si="180"/>
        <v>#REF!</v>
      </c>
      <c r="AC171" s="15" t="e">
        <f t="shared" si="180"/>
        <v>#REF!</v>
      </c>
      <c r="AD171" s="15" t="e">
        <f t="shared" si="180"/>
        <v>#REF!</v>
      </c>
      <c r="AE171" s="16" t="e">
        <f t="array" ref="AE171">INDEX(#REF!,MATCH(B171,#REF!,0))</f>
        <v>#REF!</v>
      </c>
      <c r="AF171" s="18">
        <f>VLOOKUP(C171,'Apr 19 data'!A:C,3,0)</f>
        <v>1.2E-2</v>
      </c>
      <c r="AG171" s="16"/>
      <c r="AH171" s="16"/>
    </row>
    <row r="172" spans="1:34" ht="15.6" x14ac:dyDescent="0.3">
      <c r="A172" s="14" t="s">
        <v>75</v>
      </c>
      <c r="B172" s="14" t="s">
        <v>422</v>
      </c>
      <c r="C172" s="14" t="s">
        <v>423</v>
      </c>
      <c r="D172" s="15">
        <v>600000</v>
      </c>
      <c r="E172" s="16">
        <f t="shared" si="0"/>
        <v>17142.857142857141</v>
      </c>
      <c r="F172" s="17" t="e">
        <f t="shared" si="1"/>
        <v>#REF!</v>
      </c>
      <c r="G172" s="17"/>
      <c r="H172" s="15" t="e">
        <f t="shared" si="6"/>
        <v>#REF!</v>
      </c>
      <c r="I172" s="15" t="e">
        <f t="shared" si="113"/>
        <v>#REF!</v>
      </c>
      <c r="J172" s="15" t="e">
        <f t="shared" ref="J172:AD172" si="181">I172*1.05</f>
        <v>#REF!</v>
      </c>
      <c r="K172" s="15" t="e">
        <f t="shared" si="181"/>
        <v>#REF!</v>
      </c>
      <c r="L172" s="15" t="e">
        <f t="shared" si="181"/>
        <v>#REF!</v>
      </c>
      <c r="M172" s="15" t="e">
        <f t="shared" si="181"/>
        <v>#REF!</v>
      </c>
      <c r="N172" s="15" t="e">
        <f t="shared" si="181"/>
        <v>#REF!</v>
      </c>
      <c r="O172" s="15" t="e">
        <f t="shared" si="181"/>
        <v>#REF!</v>
      </c>
      <c r="P172" s="15" t="e">
        <f t="shared" si="181"/>
        <v>#REF!</v>
      </c>
      <c r="Q172" s="15" t="e">
        <f t="shared" si="181"/>
        <v>#REF!</v>
      </c>
      <c r="R172" s="15" t="e">
        <f t="shared" si="181"/>
        <v>#REF!</v>
      </c>
      <c r="S172" s="15" t="e">
        <f t="shared" si="181"/>
        <v>#REF!</v>
      </c>
      <c r="T172" s="15" t="e">
        <f t="shared" si="181"/>
        <v>#REF!</v>
      </c>
      <c r="U172" s="15" t="e">
        <f t="shared" si="181"/>
        <v>#REF!</v>
      </c>
      <c r="V172" s="15" t="e">
        <f t="shared" si="181"/>
        <v>#REF!</v>
      </c>
      <c r="W172" s="15" t="e">
        <f t="shared" si="181"/>
        <v>#REF!</v>
      </c>
      <c r="X172" s="15" t="e">
        <f t="shared" si="181"/>
        <v>#REF!</v>
      </c>
      <c r="Y172" s="15" t="e">
        <f t="shared" si="181"/>
        <v>#REF!</v>
      </c>
      <c r="Z172" s="15" t="e">
        <f t="shared" si="181"/>
        <v>#REF!</v>
      </c>
      <c r="AA172" s="15" t="e">
        <f t="shared" si="181"/>
        <v>#REF!</v>
      </c>
      <c r="AB172" s="15" t="e">
        <f t="shared" si="181"/>
        <v>#REF!</v>
      </c>
      <c r="AC172" s="15" t="e">
        <f t="shared" si="181"/>
        <v>#REF!</v>
      </c>
      <c r="AD172" s="15" t="e">
        <f t="shared" si="181"/>
        <v>#REF!</v>
      </c>
      <c r="AE172" s="16" t="e">
        <f t="array" ref="AE172">INDEX(#REF!,MATCH(B172,#REF!,0))</f>
        <v>#REF!</v>
      </c>
      <c r="AF172" s="18">
        <f>VLOOKUP(C172,'Apr 19 data'!A:C,3,0)</f>
        <v>5.0000000000000001E-3</v>
      </c>
      <c r="AG172" s="16"/>
      <c r="AH172" s="16"/>
    </row>
    <row r="173" spans="1:34" ht="15.6" x14ac:dyDescent="0.3">
      <c r="A173" s="14" t="s">
        <v>62</v>
      </c>
      <c r="B173" s="14" t="s">
        <v>424</v>
      </c>
      <c r="C173" s="14" t="s">
        <v>425</v>
      </c>
      <c r="D173" s="15">
        <v>3050000</v>
      </c>
      <c r="E173" s="16">
        <f t="shared" si="0"/>
        <v>87142.857142857145</v>
      </c>
      <c r="F173" s="17" t="e">
        <f t="shared" si="1"/>
        <v>#REF!</v>
      </c>
      <c r="G173" s="17"/>
      <c r="H173" s="15" t="e">
        <f t="shared" si="6"/>
        <v>#REF!</v>
      </c>
      <c r="I173" s="15" t="e">
        <f t="shared" si="113"/>
        <v>#REF!</v>
      </c>
      <c r="J173" s="15" t="e">
        <f t="shared" ref="J173:AD173" si="182">I173*1.05</f>
        <v>#REF!</v>
      </c>
      <c r="K173" s="15" t="e">
        <f t="shared" si="182"/>
        <v>#REF!</v>
      </c>
      <c r="L173" s="15" t="e">
        <f t="shared" si="182"/>
        <v>#REF!</v>
      </c>
      <c r="M173" s="15" t="e">
        <f t="shared" si="182"/>
        <v>#REF!</v>
      </c>
      <c r="N173" s="15" t="e">
        <f t="shared" si="182"/>
        <v>#REF!</v>
      </c>
      <c r="O173" s="15" t="e">
        <f t="shared" si="182"/>
        <v>#REF!</v>
      </c>
      <c r="P173" s="15" t="e">
        <f t="shared" si="182"/>
        <v>#REF!</v>
      </c>
      <c r="Q173" s="15" t="e">
        <f t="shared" si="182"/>
        <v>#REF!</v>
      </c>
      <c r="R173" s="15" t="e">
        <f t="shared" si="182"/>
        <v>#REF!</v>
      </c>
      <c r="S173" s="15" t="e">
        <f t="shared" si="182"/>
        <v>#REF!</v>
      </c>
      <c r="T173" s="15" t="e">
        <f t="shared" si="182"/>
        <v>#REF!</v>
      </c>
      <c r="U173" s="15" t="e">
        <f t="shared" si="182"/>
        <v>#REF!</v>
      </c>
      <c r="V173" s="15" t="e">
        <f t="shared" si="182"/>
        <v>#REF!</v>
      </c>
      <c r="W173" s="15" t="e">
        <f t="shared" si="182"/>
        <v>#REF!</v>
      </c>
      <c r="X173" s="15" t="e">
        <f t="shared" si="182"/>
        <v>#REF!</v>
      </c>
      <c r="Y173" s="15" t="e">
        <f t="shared" si="182"/>
        <v>#REF!</v>
      </c>
      <c r="Z173" s="15" t="e">
        <f t="shared" si="182"/>
        <v>#REF!</v>
      </c>
      <c r="AA173" s="15" t="e">
        <f t="shared" si="182"/>
        <v>#REF!</v>
      </c>
      <c r="AB173" s="15" t="e">
        <f t="shared" si="182"/>
        <v>#REF!</v>
      </c>
      <c r="AC173" s="15" t="e">
        <f t="shared" si="182"/>
        <v>#REF!</v>
      </c>
      <c r="AD173" s="15" t="e">
        <f t="shared" si="182"/>
        <v>#REF!</v>
      </c>
      <c r="AE173" s="16" t="e">
        <f t="array" ref="AE173">INDEX(#REF!,MATCH(B173,#REF!,0))</f>
        <v>#REF!</v>
      </c>
      <c r="AF173" s="18">
        <f>VLOOKUP(C173,'Apr 19 data'!A:C,3,0)</f>
        <v>-3.1E-2</v>
      </c>
      <c r="AG173" s="16"/>
      <c r="AH173" s="16"/>
    </row>
    <row r="174" spans="1:34" ht="15.6" x14ac:dyDescent="0.3">
      <c r="A174" s="14" t="s">
        <v>62</v>
      </c>
      <c r="B174" s="14" t="s">
        <v>426</v>
      </c>
      <c r="C174" s="14" t="s">
        <v>427</v>
      </c>
      <c r="D174" s="15">
        <v>7200000</v>
      </c>
      <c r="E174" s="16">
        <f t="shared" si="0"/>
        <v>205714.28571428571</v>
      </c>
      <c r="F174" s="17" t="e">
        <f t="shared" si="1"/>
        <v>#REF!</v>
      </c>
      <c r="G174" s="17"/>
      <c r="H174" s="15" t="e">
        <f t="shared" si="6"/>
        <v>#REF!</v>
      </c>
      <c r="I174" s="15" t="e">
        <f t="shared" si="113"/>
        <v>#REF!</v>
      </c>
      <c r="J174" s="15" t="e">
        <f t="shared" ref="J174:AD174" si="183">I174*1.05</f>
        <v>#REF!</v>
      </c>
      <c r="K174" s="15" t="e">
        <f t="shared" si="183"/>
        <v>#REF!</v>
      </c>
      <c r="L174" s="15" t="e">
        <f t="shared" si="183"/>
        <v>#REF!</v>
      </c>
      <c r="M174" s="15" t="e">
        <f t="shared" si="183"/>
        <v>#REF!</v>
      </c>
      <c r="N174" s="15" t="e">
        <f t="shared" si="183"/>
        <v>#REF!</v>
      </c>
      <c r="O174" s="15" t="e">
        <f t="shared" si="183"/>
        <v>#REF!</v>
      </c>
      <c r="P174" s="15" t="e">
        <f t="shared" si="183"/>
        <v>#REF!</v>
      </c>
      <c r="Q174" s="15" t="e">
        <f t="shared" si="183"/>
        <v>#REF!</v>
      </c>
      <c r="R174" s="15" t="e">
        <f t="shared" si="183"/>
        <v>#REF!</v>
      </c>
      <c r="S174" s="15" t="e">
        <f t="shared" si="183"/>
        <v>#REF!</v>
      </c>
      <c r="T174" s="15" t="e">
        <f t="shared" si="183"/>
        <v>#REF!</v>
      </c>
      <c r="U174" s="15" t="e">
        <f t="shared" si="183"/>
        <v>#REF!</v>
      </c>
      <c r="V174" s="15" t="e">
        <f t="shared" si="183"/>
        <v>#REF!</v>
      </c>
      <c r="W174" s="15" t="e">
        <f t="shared" si="183"/>
        <v>#REF!</v>
      </c>
      <c r="X174" s="15" t="e">
        <f t="shared" si="183"/>
        <v>#REF!</v>
      </c>
      <c r="Y174" s="15" t="e">
        <f t="shared" si="183"/>
        <v>#REF!</v>
      </c>
      <c r="Z174" s="15" t="e">
        <f t="shared" si="183"/>
        <v>#REF!</v>
      </c>
      <c r="AA174" s="15" t="e">
        <f t="shared" si="183"/>
        <v>#REF!</v>
      </c>
      <c r="AB174" s="15" t="e">
        <f t="shared" si="183"/>
        <v>#REF!</v>
      </c>
      <c r="AC174" s="15" t="e">
        <f t="shared" si="183"/>
        <v>#REF!</v>
      </c>
      <c r="AD174" s="15" t="e">
        <f t="shared" si="183"/>
        <v>#REF!</v>
      </c>
      <c r="AE174" s="16" t="e">
        <f t="array" ref="AE174">INDEX(#REF!,MATCH(B174,#REF!,0))</f>
        <v>#REF!</v>
      </c>
      <c r="AF174" s="18">
        <f>VLOOKUP(C174,'Apr 19 data'!A:C,3,0)</f>
        <v>-4.2999999999999997E-2</v>
      </c>
      <c r="AG174" s="16"/>
      <c r="AH174" s="16"/>
    </row>
    <row r="175" spans="1:34" ht="15.6" x14ac:dyDescent="0.3">
      <c r="A175" s="14" t="s">
        <v>62</v>
      </c>
      <c r="B175" s="14" t="s">
        <v>428</v>
      </c>
      <c r="C175" s="14" t="s">
        <v>429</v>
      </c>
      <c r="D175" s="15">
        <v>5750000</v>
      </c>
      <c r="E175" s="16">
        <f t="shared" si="0"/>
        <v>164285.71428571429</v>
      </c>
      <c r="F175" s="17" t="e">
        <f t="shared" si="1"/>
        <v>#REF!</v>
      </c>
      <c r="G175" s="17"/>
      <c r="H175" s="15" t="e">
        <f t="shared" si="6"/>
        <v>#REF!</v>
      </c>
      <c r="I175" s="15" t="e">
        <f t="shared" si="113"/>
        <v>#REF!</v>
      </c>
      <c r="J175" s="15" t="e">
        <f t="shared" ref="J175:AD175" si="184">I175*1.05</f>
        <v>#REF!</v>
      </c>
      <c r="K175" s="15" t="e">
        <f t="shared" si="184"/>
        <v>#REF!</v>
      </c>
      <c r="L175" s="15" t="e">
        <f t="shared" si="184"/>
        <v>#REF!</v>
      </c>
      <c r="M175" s="15" t="e">
        <f t="shared" si="184"/>
        <v>#REF!</v>
      </c>
      <c r="N175" s="15" t="e">
        <f t="shared" si="184"/>
        <v>#REF!</v>
      </c>
      <c r="O175" s="15" t="e">
        <f t="shared" si="184"/>
        <v>#REF!</v>
      </c>
      <c r="P175" s="15" t="e">
        <f t="shared" si="184"/>
        <v>#REF!</v>
      </c>
      <c r="Q175" s="15" t="e">
        <f t="shared" si="184"/>
        <v>#REF!</v>
      </c>
      <c r="R175" s="15" t="e">
        <f t="shared" si="184"/>
        <v>#REF!</v>
      </c>
      <c r="S175" s="15" t="e">
        <f t="shared" si="184"/>
        <v>#REF!</v>
      </c>
      <c r="T175" s="15" t="e">
        <f t="shared" si="184"/>
        <v>#REF!</v>
      </c>
      <c r="U175" s="15" t="e">
        <f t="shared" si="184"/>
        <v>#REF!</v>
      </c>
      <c r="V175" s="15" t="e">
        <f t="shared" si="184"/>
        <v>#REF!</v>
      </c>
      <c r="W175" s="15" t="e">
        <f t="shared" si="184"/>
        <v>#REF!</v>
      </c>
      <c r="X175" s="15" t="e">
        <f t="shared" si="184"/>
        <v>#REF!</v>
      </c>
      <c r="Y175" s="15" t="e">
        <f t="shared" si="184"/>
        <v>#REF!</v>
      </c>
      <c r="Z175" s="15" t="e">
        <f t="shared" si="184"/>
        <v>#REF!</v>
      </c>
      <c r="AA175" s="15" t="e">
        <f t="shared" si="184"/>
        <v>#REF!</v>
      </c>
      <c r="AB175" s="15" t="e">
        <f t="shared" si="184"/>
        <v>#REF!</v>
      </c>
      <c r="AC175" s="15" t="e">
        <f t="shared" si="184"/>
        <v>#REF!</v>
      </c>
      <c r="AD175" s="15" t="e">
        <f t="shared" si="184"/>
        <v>#REF!</v>
      </c>
      <c r="AE175" s="16" t="e">
        <f t="array" ref="AE175">INDEX(#REF!,MATCH(B175,#REF!,0))</f>
        <v>#REF!</v>
      </c>
      <c r="AF175" s="18">
        <f>VLOOKUP(C175,'Apr 19 data'!A:C,3,0)</f>
        <v>-0.04</v>
      </c>
      <c r="AG175" s="16"/>
      <c r="AH175" s="16"/>
    </row>
    <row r="176" spans="1:34" ht="15.6" x14ac:dyDescent="0.3">
      <c r="A176" s="14" t="s">
        <v>69</v>
      </c>
      <c r="B176" s="14" t="s">
        <v>430</v>
      </c>
      <c r="C176" s="14" t="s">
        <v>431</v>
      </c>
      <c r="D176" s="15">
        <v>1130000</v>
      </c>
      <c r="E176" s="16">
        <f t="shared" si="0"/>
        <v>32285.714285714286</v>
      </c>
      <c r="F176" s="17" t="e">
        <f t="shared" si="1"/>
        <v>#REF!</v>
      </c>
      <c r="G176" s="17"/>
      <c r="H176" s="15" t="e">
        <f t="shared" si="6"/>
        <v>#REF!</v>
      </c>
      <c r="I176" s="15" t="e">
        <f t="shared" si="113"/>
        <v>#REF!</v>
      </c>
      <c r="J176" s="15" t="e">
        <f t="shared" ref="J176:AD176" si="185">I176*1.05</f>
        <v>#REF!</v>
      </c>
      <c r="K176" s="15" t="e">
        <f t="shared" si="185"/>
        <v>#REF!</v>
      </c>
      <c r="L176" s="15" t="e">
        <f t="shared" si="185"/>
        <v>#REF!</v>
      </c>
      <c r="M176" s="15" t="e">
        <f t="shared" si="185"/>
        <v>#REF!</v>
      </c>
      <c r="N176" s="15" t="e">
        <f t="shared" si="185"/>
        <v>#REF!</v>
      </c>
      <c r="O176" s="15" t="e">
        <f t="shared" si="185"/>
        <v>#REF!</v>
      </c>
      <c r="P176" s="15" t="e">
        <f t="shared" si="185"/>
        <v>#REF!</v>
      </c>
      <c r="Q176" s="15" t="e">
        <f t="shared" si="185"/>
        <v>#REF!</v>
      </c>
      <c r="R176" s="15" t="e">
        <f t="shared" si="185"/>
        <v>#REF!</v>
      </c>
      <c r="S176" s="15" t="e">
        <f t="shared" si="185"/>
        <v>#REF!</v>
      </c>
      <c r="T176" s="15" t="e">
        <f t="shared" si="185"/>
        <v>#REF!</v>
      </c>
      <c r="U176" s="15" t="e">
        <f t="shared" si="185"/>
        <v>#REF!</v>
      </c>
      <c r="V176" s="15" t="e">
        <f t="shared" si="185"/>
        <v>#REF!</v>
      </c>
      <c r="W176" s="15" t="e">
        <f t="shared" si="185"/>
        <v>#REF!</v>
      </c>
      <c r="X176" s="15" t="e">
        <f t="shared" si="185"/>
        <v>#REF!</v>
      </c>
      <c r="Y176" s="15" t="e">
        <f t="shared" si="185"/>
        <v>#REF!</v>
      </c>
      <c r="Z176" s="15" t="e">
        <f t="shared" si="185"/>
        <v>#REF!</v>
      </c>
      <c r="AA176" s="15" t="e">
        <f t="shared" si="185"/>
        <v>#REF!</v>
      </c>
      <c r="AB176" s="15" t="e">
        <f t="shared" si="185"/>
        <v>#REF!</v>
      </c>
      <c r="AC176" s="15" t="e">
        <f t="shared" si="185"/>
        <v>#REF!</v>
      </c>
      <c r="AD176" s="15" t="e">
        <f t="shared" si="185"/>
        <v>#REF!</v>
      </c>
      <c r="AE176" s="16" t="e">
        <f t="array" ref="AE176">INDEX(#REF!,MATCH(B176,#REF!,0))</f>
        <v>#REF!</v>
      </c>
      <c r="AF176" s="18">
        <f>VLOOKUP(C176,'Apr 19 data'!A:C,3,0)</f>
        <v>-0.05</v>
      </c>
      <c r="AG176" s="16"/>
      <c r="AH176" s="16"/>
    </row>
    <row r="177" spans="1:34" ht="15.6" x14ac:dyDescent="0.3">
      <c r="A177" s="14" t="s">
        <v>75</v>
      </c>
      <c r="B177" s="14" t="s">
        <v>432</v>
      </c>
      <c r="C177" s="14" t="s">
        <v>433</v>
      </c>
      <c r="D177" s="15">
        <v>850000</v>
      </c>
      <c r="E177" s="16">
        <f t="shared" si="0"/>
        <v>24285.714285714286</v>
      </c>
      <c r="F177" s="17" t="e">
        <f t="shared" si="1"/>
        <v>#REF!</v>
      </c>
      <c r="G177" s="17"/>
      <c r="H177" s="15" t="e">
        <f t="shared" si="6"/>
        <v>#REF!</v>
      </c>
      <c r="I177" s="15" t="e">
        <f t="shared" si="113"/>
        <v>#REF!</v>
      </c>
      <c r="J177" s="15" t="e">
        <f t="shared" ref="J177:AD177" si="186">I177*1.05</f>
        <v>#REF!</v>
      </c>
      <c r="K177" s="15" t="e">
        <f t="shared" si="186"/>
        <v>#REF!</v>
      </c>
      <c r="L177" s="15" t="e">
        <f t="shared" si="186"/>
        <v>#REF!</v>
      </c>
      <c r="M177" s="15" t="e">
        <f t="shared" si="186"/>
        <v>#REF!</v>
      </c>
      <c r="N177" s="15" t="e">
        <f t="shared" si="186"/>
        <v>#REF!</v>
      </c>
      <c r="O177" s="15" t="e">
        <f t="shared" si="186"/>
        <v>#REF!</v>
      </c>
      <c r="P177" s="15" t="e">
        <f t="shared" si="186"/>
        <v>#REF!</v>
      </c>
      <c r="Q177" s="15" t="e">
        <f t="shared" si="186"/>
        <v>#REF!</v>
      </c>
      <c r="R177" s="15" t="e">
        <f t="shared" si="186"/>
        <v>#REF!</v>
      </c>
      <c r="S177" s="15" t="e">
        <f t="shared" si="186"/>
        <v>#REF!</v>
      </c>
      <c r="T177" s="15" t="e">
        <f t="shared" si="186"/>
        <v>#REF!</v>
      </c>
      <c r="U177" s="15" t="e">
        <f t="shared" si="186"/>
        <v>#REF!</v>
      </c>
      <c r="V177" s="15" t="e">
        <f t="shared" si="186"/>
        <v>#REF!</v>
      </c>
      <c r="W177" s="15" t="e">
        <f t="shared" si="186"/>
        <v>#REF!</v>
      </c>
      <c r="X177" s="15" t="e">
        <f t="shared" si="186"/>
        <v>#REF!</v>
      </c>
      <c r="Y177" s="15" t="e">
        <f t="shared" si="186"/>
        <v>#REF!</v>
      </c>
      <c r="Z177" s="15" t="e">
        <f t="shared" si="186"/>
        <v>#REF!</v>
      </c>
      <c r="AA177" s="15" t="e">
        <f t="shared" si="186"/>
        <v>#REF!</v>
      </c>
      <c r="AB177" s="15" t="e">
        <f t="shared" si="186"/>
        <v>#REF!</v>
      </c>
      <c r="AC177" s="15" t="e">
        <f t="shared" si="186"/>
        <v>#REF!</v>
      </c>
      <c r="AD177" s="15" t="e">
        <f t="shared" si="186"/>
        <v>#REF!</v>
      </c>
      <c r="AE177" s="16" t="e">
        <f t="array" ref="AE177">INDEX(#REF!,MATCH(B177,#REF!,0))</f>
        <v>#REF!</v>
      </c>
      <c r="AF177" s="18" t="e">
        <f>VLOOKUP(C177,'Apr 19 data'!A:C,3,0)</f>
        <v>#N/A</v>
      </c>
      <c r="AG177" s="16"/>
      <c r="AH177" s="16"/>
    </row>
    <row r="178" spans="1:34" ht="15.6" x14ac:dyDescent="0.3">
      <c r="A178" s="14" t="s">
        <v>85</v>
      </c>
      <c r="B178" s="14" t="s">
        <v>434</v>
      </c>
      <c r="C178" s="14" t="s">
        <v>435</v>
      </c>
      <c r="D178" s="15">
        <v>1000000</v>
      </c>
      <c r="E178" s="16">
        <f t="shared" si="0"/>
        <v>28571.428571428572</v>
      </c>
      <c r="F178" s="17" t="e">
        <f t="shared" si="1"/>
        <v>#REF!</v>
      </c>
      <c r="G178" s="17"/>
      <c r="H178" s="15" t="e">
        <f t="shared" si="6"/>
        <v>#REF!</v>
      </c>
      <c r="I178" s="15" t="e">
        <f t="shared" si="113"/>
        <v>#REF!</v>
      </c>
      <c r="J178" s="15" t="e">
        <f t="shared" ref="J178:AD178" si="187">I178*1.05</f>
        <v>#REF!</v>
      </c>
      <c r="K178" s="15" t="e">
        <f t="shared" si="187"/>
        <v>#REF!</v>
      </c>
      <c r="L178" s="15" t="e">
        <f t="shared" si="187"/>
        <v>#REF!</v>
      </c>
      <c r="M178" s="15" t="e">
        <f t="shared" si="187"/>
        <v>#REF!</v>
      </c>
      <c r="N178" s="15" t="e">
        <f t="shared" si="187"/>
        <v>#REF!</v>
      </c>
      <c r="O178" s="15" t="e">
        <f t="shared" si="187"/>
        <v>#REF!</v>
      </c>
      <c r="P178" s="15" t="e">
        <f t="shared" si="187"/>
        <v>#REF!</v>
      </c>
      <c r="Q178" s="15" t="e">
        <f t="shared" si="187"/>
        <v>#REF!</v>
      </c>
      <c r="R178" s="15" t="e">
        <f t="shared" si="187"/>
        <v>#REF!</v>
      </c>
      <c r="S178" s="15" t="e">
        <f t="shared" si="187"/>
        <v>#REF!</v>
      </c>
      <c r="T178" s="15" t="e">
        <f t="shared" si="187"/>
        <v>#REF!</v>
      </c>
      <c r="U178" s="15" t="e">
        <f t="shared" si="187"/>
        <v>#REF!</v>
      </c>
      <c r="V178" s="15" t="e">
        <f t="shared" si="187"/>
        <v>#REF!</v>
      </c>
      <c r="W178" s="15" t="e">
        <f t="shared" si="187"/>
        <v>#REF!</v>
      </c>
      <c r="X178" s="15" t="e">
        <f t="shared" si="187"/>
        <v>#REF!</v>
      </c>
      <c r="Y178" s="15" t="e">
        <f t="shared" si="187"/>
        <v>#REF!</v>
      </c>
      <c r="Z178" s="15" t="e">
        <f t="shared" si="187"/>
        <v>#REF!</v>
      </c>
      <c r="AA178" s="15" t="e">
        <f t="shared" si="187"/>
        <v>#REF!</v>
      </c>
      <c r="AB178" s="15" t="e">
        <f t="shared" si="187"/>
        <v>#REF!</v>
      </c>
      <c r="AC178" s="15" t="e">
        <f t="shared" si="187"/>
        <v>#REF!</v>
      </c>
      <c r="AD178" s="15" t="e">
        <f t="shared" si="187"/>
        <v>#REF!</v>
      </c>
      <c r="AE178" s="16" t="e">
        <f t="array" ref="AE178">INDEX(#REF!,MATCH(B178,#REF!,0))</f>
        <v>#REF!</v>
      </c>
      <c r="AF178" s="18">
        <f>VLOOKUP(C178,'Apr 19 data'!A:C,3,0)</f>
        <v>3.6999999999999998E-2</v>
      </c>
      <c r="AG178" s="16"/>
      <c r="AH178" s="16"/>
    </row>
    <row r="179" spans="1:34" ht="15.6" x14ac:dyDescent="0.3">
      <c r="A179" s="14" t="s">
        <v>72</v>
      </c>
      <c r="B179" s="14" t="s">
        <v>436</v>
      </c>
      <c r="C179" s="14" t="s">
        <v>437</v>
      </c>
      <c r="D179" s="15">
        <v>19530000</v>
      </c>
      <c r="E179" s="16">
        <f t="shared" si="0"/>
        <v>166923.07692307694</v>
      </c>
      <c r="F179" s="17" t="e">
        <f t="shared" si="1"/>
        <v>#REF!</v>
      </c>
      <c r="G179" s="17"/>
      <c r="H179" s="15" t="e">
        <f t="shared" si="6"/>
        <v>#REF!</v>
      </c>
      <c r="I179" s="15" t="e">
        <f t="shared" si="113"/>
        <v>#REF!</v>
      </c>
      <c r="J179" s="15" t="e">
        <f t="shared" ref="J179:AD179" si="188">I179*1.05</f>
        <v>#REF!</v>
      </c>
      <c r="K179" s="15" t="e">
        <f t="shared" si="188"/>
        <v>#REF!</v>
      </c>
      <c r="L179" s="15" t="e">
        <f t="shared" si="188"/>
        <v>#REF!</v>
      </c>
      <c r="M179" s="15" t="e">
        <f t="shared" si="188"/>
        <v>#REF!</v>
      </c>
      <c r="N179" s="15" t="e">
        <f t="shared" si="188"/>
        <v>#REF!</v>
      </c>
      <c r="O179" s="15" t="e">
        <f t="shared" si="188"/>
        <v>#REF!</v>
      </c>
      <c r="P179" s="15" t="e">
        <f t="shared" si="188"/>
        <v>#REF!</v>
      </c>
      <c r="Q179" s="15" t="e">
        <f t="shared" si="188"/>
        <v>#REF!</v>
      </c>
      <c r="R179" s="15" t="e">
        <f t="shared" si="188"/>
        <v>#REF!</v>
      </c>
      <c r="S179" s="15" t="e">
        <f t="shared" si="188"/>
        <v>#REF!</v>
      </c>
      <c r="T179" s="15" t="e">
        <f t="shared" si="188"/>
        <v>#REF!</v>
      </c>
      <c r="U179" s="15" t="e">
        <f t="shared" si="188"/>
        <v>#REF!</v>
      </c>
      <c r="V179" s="15" t="e">
        <f t="shared" si="188"/>
        <v>#REF!</v>
      </c>
      <c r="W179" s="15" t="e">
        <f t="shared" si="188"/>
        <v>#REF!</v>
      </c>
      <c r="X179" s="15" t="e">
        <f t="shared" si="188"/>
        <v>#REF!</v>
      </c>
      <c r="Y179" s="15" t="e">
        <f t="shared" si="188"/>
        <v>#REF!</v>
      </c>
      <c r="Z179" s="15" t="e">
        <f t="shared" si="188"/>
        <v>#REF!</v>
      </c>
      <c r="AA179" s="15" t="e">
        <f t="shared" si="188"/>
        <v>#REF!</v>
      </c>
      <c r="AB179" s="15" t="e">
        <f t="shared" si="188"/>
        <v>#REF!</v>
      </c>
      <c r="AC179" s="15" t="e">
        <f t="shared" si="188"/>
        <v>#REF!</v>
      </c>
      <c r="AD179" s="15" t="e">
        <f t="shared" si="188"/>
        <v>#REF!</v>
      </c>
      <c r="AE179" s="16" t="e">
        <f t="array" ref="AE179">INDEX(#REF!,MATCH(B179,#REF!,0))</f>
        <v>#REF!</v>
      </c>
      <c r="AF179" s="18">
        <f>VLOOKUP(C179,'Apr 19 data'!A:C,3,0)</f>
        <v>0.01</v>
      </c>
      <c r="AG179" s="16"/>
      <c r="AH179" s="16"/>
    </row>
    <row r="180" spans="1:34" ht="15.6" x14ac:dyDescent="0.3">
      <c r="A180" s="14" t="s">
        <v>82</v>
      </c>
      <c r="B180" s="14" t="s">
        <v>438</v>
      </c>
      <c r="C180" s="14" t="s">
        <v>439</v>
      </c>
      <c r="D180" s="15">
        <v>1770000</v>
      </c>
      <c r="E180" s="16">
        <f t="shared" si="0"/>
        <v>50571.428571428572</v>
      </c>
      <c r="F180" s="17" t="e">
        <f t="shared" si="1"/>
        <v>#REF!</v>
      </c>
      <c r="G180" s="17"/>
      <c r="H180" s="15" t="e">
        <f t="shared" si="6"/>
        <v>#REF!</v>
      </c>
      <c r="I180" s="15" t="e">
        <f t="shared" si="113"/>
        <v>#REF!</v>
      </c>
      <c r="J180" s="15" t="e">
        <f t="shared" ref="J180:AD180" si="189">I180*1.05</f>
        <v>#REF!</v>
      </c>
      <c r="K180" s="15" t="e">
        <f t="shared" si="189"/>
        <v>#REF!</v>
      </c>
      <c r="L180" s="15" t="e">
        <f t="shared" si="189"/>
        <v>#REF!</v>
      </c>
      <c r="M180" s="15" t="e">
        <f t="shared" si="189"/>
        <v>#REF!</v>
      </c>
      <c r="N180" s="15" t="e">
        <f t="shared" si="189"/>
        <v>#REF!</v>
      </c>
      <c r="O180" s="15" t="e">
        <f t="shared" si="189"/>
        <v>#REF!</v>
      </c>
      <c r="P180" s="15" t="e">
        <f t="shared" si="189"/>
        <v>#REF!</v>
      </c>
      <c r="Q180" s="15" t="e">
        <f t="shared" si="189"/>
        <v>#REF!</v>
      </c>
      <c r="R180" s="15" t="e">
        <f t="shared" si="189"/>
        <v>#REF!</v>
      </c>
      <c r="S180" s="15" t="e">
        <f t="shared" si="189"/>
        <v>#REF!</v>
      </c>
      <c r="T180" s="15" t="e">
        <f t="shared" si="189"/>
        <v>#REF!</v>
      </c>
      <c r="U180" s="15" t="e">
        <f t="shared" si="189"/>
        <v>#REF!</v>
      </c>
      <c r="V180" s="15" t="e">
        <f t="shared" si="189"/>
        <v>#REF!</v>
      </c>
      <c r="W180" s="15" t="e">
        <f t="shared" si="189"/>
        <v>#REF!</v>
      </c>
      <c r="X180" s="15" t="e">
        <f t="shared" si="189"/>
        <v>#REF!</v>
      </c>
      <c r="Y180" s="15" t="e">
        <f t="shared" si="189"/>
        <v>#REF!</v>
      </c>
      <c r="Z180" s="15" t="e">
        <f t="shared" si="189"/>
        <v>#REF!</v>
      </c>
      <c r="AA180" s="15" t="e">
        <f t="shared" si="189"/>
        <v>#REF!</v>
      </c>
      <c r="AB180" s="15" t="e">
        <f t="shared" si="189"/>
        <v>#REF!</v>
      </c>
      <c r="AC180" s="15" t="e">
        <f t="shared" si="189"/>
        <v>#REF!</v>
      </c>
      <c r="AD180" s="15" t="e">
        <f t="shared" si="189"/>
        <v>#REF!</v>
      </c>
      <c r="AE180" s="16" t="e">
        <f t="array" ref="AE180">INDEX(#REF!,MATCH(B180,#REF!,0))</f>
        <v>#REF!</v>
      </c>
      <c r="AF180" s="18">
        <f>VLOOKUP(C180,'Apr 19 data'!A:C,3,0)</f>
        <v>0.11</v>
      </c>
      <c r="AG180" s="16"/>
      <c r="AH180" s="16"/>
    </row>
    <row r="181" spans="1:34" ht="15.6" x14ac:dyDescent="0.3">
      <c r="A181" s="14" t="s">
        <v>82</v>
      </c>
      <c r="B181" s="14" t="s">
        <v>440</v>
      </c>
      <c r="C181" s="14" t="s">
        <v>441</v>
      </c>
      <c r="D181" s="15">
        <v>2200000</v>
      </c>
      <c r="E181" s="16">
        <f t="shared" si="0"/>
        <v>62857.142857142855</v>
      </c>
      <c r="F181" s="17" t="e">
        <f t="shared" si="1"/>
        <v>#REF!</v>
      </c>
      <c r="G181" s="17"/>
      <c r="H181" s="15" t="e">
        <f t="shared" si="6"/>
        <v>#REF!</v>
      </c>
      <c r="I181" s="15" t="e">
        <f t="shared" si="113"/>
        <v>#REF!</v>
      </c>
      <c r="J181" s="15" t="e">
        <f t="shared" ref="J181:AD181" si="190">I181*1.05</f>
        <v>#REF!</v>
      </c>
      <c r="K181" s="15" t="e">
        <f t="shared" si="190"/>
        <v>#REF!</v>
      </c>
      <c r="L181" s="15" t="e">
        <f t="shared" si="190"/>
        <v>#REF!</v>
      </c>
      <c r="M181" s="15" t="e">
        <f t="shared" si="190"/>
        <v>#REF!</v>
      </c>
      <c r="N181" s="15" t="e">
        <f t="shared" si="190"/>
        <v>#REF!</v>
      </c>
      <c r="O181" s="15" t="e">
        <f t="shared" si="190"/>
        <v>#REF!</v>
      </c>
      <c r="P181" s="15" t="e">
        <f t="shared" si="190"/>
        <v>#REF!</v>
      </c>
      <c r="Q181" s="15" t="e">
        <f t="shared" si="190"/>
        <v>#REF!</v>
      </c>
      <c r="R181" s="15" t="e">
        <f t="shared" si="190"/>
        <v>#REF!</v>
      </c>
      <c r="S181" s="15" t="e">
        <f t="shared" si="190"/>
        <v>#REF!</v>
      </c>
      <c r="T181" s="15" t="e">
        <f t="shared" si="190"/>
        <v>#REF!</v>
      </c>
      <c r="U181" s="15" t="e">
        <f t="shared" si="190"/>
        <v>#REF!</v>
      </c>
      <c r="V181" s="15" t="e">
        <f t="shared" si="190"/>
        <v>#REF!</v>
      </c>
      <c r="W181" s="15" t="e">
        <f t="shared" si="190"/>
        <v>#REF!</v>
      </c>
      <c r="X181" s="15" t="e">
        <f t="shared" si="190"/>
        <v>#REF!</v>
      </c>
      <c r="Y181" s="15" t="e">
        <f t="shared" si="190"/>
        <v>#REF!</v>
      </c>
      <c r="Z181" s="15" t="e">
        <f t="shared" si="190"/>
        <v>#REF!</v>
      </c>
      <c r="AA181" s="15" t="e">
        <f t="shared" si="190"/>
        <v>#REF!</v>
      </c>
      <c r="AB181" s="15" t="e">
        <f t="shared" si="190"/>
        <v>#REF!</v>
      </c>
      <c r="AC181" s="15" t="e">
        <f t="shared" si="190"/>
        <v>#REF!</v>
      </c>
      <c r="AD181" s="15" t="e">
        <f t="shared" si="190"/>
        <v>#REF!</v>
      </c>
      <c r="AE181" s="16" t="e">
        <f t="array" ref="AE181">INDEX(#REF!,MATCH(B181,#REF!,0))</f>
        <v>#REF!</v>
      </c>
      <c r="AF181" s="18">
        <f>VLOOKUP(C181,'Apr 19 data'!A:C,3,0)</f>
        <v>-5.1999999999999998E-2</v>
      </c>
      <c r="AG181" s="16"/>
      <c r="AH181" s="16"/>
    </row>
    <row r="182" spans="1:34" ht="15.6" x14ac:dyDescent="0.3">
      <c r="A182" s="14" t="s">
        <v>69</v>
      </c>
      <c r="B182" s="14" t="s">
        <v>442</v>
      </c>
      <c r="C182" s="14" t="s">
        <v>443</v>
      </c>
      <c r="D182" s="15">
        <v>670000</v>
      </c>
      <c r="E182" s="16">
        <f t="shared" si="0"/>
        <v>19142.857142857141</v>
      </c>
      <c r="F182" s="17" t="e">
        <f t="shared" si="1"/>
        <v>#REF!</v>
      </c>
      <c r="G182" s="17"/>
      <c r="H182" s="15" t="e">
        <f t="shared" si="6"/>
        <v>#REF!</v>
      </c>
      <c r="I182" s="15" t="e">
        <f t="shared" si="113"/>
        <v>#REF!</v>
      </c>
      <c r="J182" s="15" t="e">
        <f t="shared" ref="J182:AD182" si="191">I182*1.05</f>
        <v>#REF!</v>
      </c>
      <c r="K182" s="15" t="e">
        <f t="shared" si="191"/>
        <v>#REF!</v>
      </c>
      <c r="L182" s="15" t="e">
        <f t="shared" si="191"/>
        <v>#REF!</v>
      </c>
      <c r="M182" s="15" t="e">
        <f t="shared" si="191"/>
        <v>#REF!</v>
      </c>
      <c r="N182" s="15" t="e">
        <f t="shared" si="191"/>
        <v>#REF!</v>
      </c>
      <c r="O182" s="15" t="e">
        <f t="shared" si="191"/>
        <v>#REF!</v>
      </c>
      <c r="P182" s="15" t="e">
        <f t="shared" si="191"/>
        <v>#REF!</v>
      </c>
      <c r="Q182" s="15" t="e">
        <f t="shared" si="191"/>
        <v>#REF!</v>
      </c>
      <c r="R182" s="15" t="e">
        <f t="shared" si="191"/>
        <v>#REF!</v>
      </c>
      <c r="S182" s="15" t="e">
        <f t="shared" si="191"/>
        <v>#REF!</v>
      </c>
      <c r="T182" s="15" t="e">
        <f t="shared" si="191"/>
        <v>#REF!</v>
      </c>
      <c r="U182" s="15" t="e">
        <f t="shared" si="191"/>
        <v>#REF!</v>
      </c>
      <c r="V182" s="15" t="e">
        <f t="shared" si="191"/>
        <v>#REF!</v>
      </c>
      <c r="W182" s="15" t="e">
        <f t="shared" si="191"/>
        <v>#REF!</v>
      </c>
      <c r="X182" s="15" t="e">
        <f t="shared" si="191"/>
        <v>#REF!</v>
      </c>
      <c r="Y182" s="15" t="e">
        <f t="shared" si="191"/>
        <v>#REF!</v>
      </c>
      <c r="Z182" s="15" t="e">
        <f t="shared" si="191"/>
        <v>#REF!</v>
      </c>
      <c r="AA182" s="15" t="e">
        <f t="shared" si="191"/>
        <v>#REF!</v>
      </c>
      <c r="AB182" s="15" t="e">
        <f t="shared" si="191"/>
        <v>#REF!</v>
      </c>
      <c r="AC182" s="15" t="e">
        <f t="shared" si="191"/>
        <v>#REF!</v>
      </c>
      <c r="AD182" s="15" t="e">
        <f t="shared" si="191"/>
        <v>#REF!</v>
      </c>
      <c r="AE182" s="16" t="e">
        <f t="array" ref="AE182">INDEX(#REF!,MATCH(B182,#REF!,0))</f>
        <v>#REF!</v>
      </c>
      <c r="AF182" s="18">
        <f>VLOOKUP(C182,'Apr 19 data'!A:C,3,0)</f>
        <v>5.0000000000000001E-3</v>
      </c>
      <c r="AG182" s="16"/>
      <c r="AH182" s="16"/>
    </row>
    <row r="183" spans="1:34" ht="15.6" x14ac:dyDescent="0.3">
      <c r="A183" s="14" t="s">
        <v>88</v>
      </c>
      <c r="B183" s="14" t="s">
        <v>444</v>
      </c>
      <c r="C183" s="14" t="s">
        <v>445</v>
      </c>
      <c r="D183" s="15">
        <v>750000</v>
      </c>
      <c r="E183" s="16">
        <f t="shared" si="0"/>
        <v>21428.571428571428</v>
      </c>
      <c r="F183" s="17" t="e">
        <f t="shared" si="1"/>
        <v>#REF!</v>
      </c>
      <c r="G183" s="17"/>
      <c r="H183" s="15" t="e">
        <f t="shared" si="6"/>
        <v>#REF!</v>
      </c>
      <c r="I183" s="15" t="e">
        <f t="shared" si="113"/>
        <v>#REF!</v>
      </c>
      <c r="J183" s="15" t="e">
        <f t="shared" ref="J183:AD183" si="192">I183*1.05</f>
        <v>#REF!</v>
      </c>
      <c r="K183" s="15" t="e">
        <f t="shared" si="192"/>
        <v>#REF!</v>
      </c>
      <c r="L183" s="15" t="e">
        <f t="shared" si="192"/>
        <v>#REF!</v>
      </c>
      <c r="M183" s="15" t="e">
        <f t="shared" si="192"/>
        <v>#REF!</v>
      </c>
      <c r="N183" s="15" t="e">
        <f t="shared" si="192"/>
        <v>#REF!</v>
      </c>
      <c r="O183" s="15" t="e">
        <f t="shared" si="192"/>
        <v>#REF!</v>
      </c>
      <c r="P183" s="15" t="e">
        <f t="shared" si="192"/>
        <v>#REF!</v>
      </c>
      <c r="Q183" s="15" t="e">
        <f t="shared" si="192"/>
        <v>#REF!</v>
      </c>
      <c r="R183" s="15" t="e">
        <f t="shared" si="192"/>
        <v>#REF!</v>
      </c>
      <c r="S183" s="15" t="e">
        <f t="shared" si="192"/>
        <v>#REF!</v>
      </c>
      <c r="T183" s="15" t="e">
        <f t="shared" si="192"/>
        <v>#REF!</v>
      </c>
      <c r="U183" s="15" t="e">
        <f t="shared" si="192"/>
        <v>#REF!</v>
      </c>
      <c r="V183" s="15" t="e">
        <f t="shared" si="192"/>
        <v>#REF!</v>
      </c>
      <c r="W183" s="15" t="e">
        <f t="shared" si="192"/>
        <v>#REF!</v>
      </c>
      <c r="X183" s="15" t="e">
        <f t="shared" si="192"/>
        <v>#REF!</v>
      </c>
      <c r="Y183" s="15" t="e">
        <f t="shared" si="192"/>
        <v>#REF!</v>
      </c>
      <c r="Z183" s="15" t="e">
        <f t="shared" si="192"/>
        <v>#REF!</v>
      </c>
      <c r="AA183" s="15" t="e">
        <f t="shared" si="192"/>
        <v>#REF!</v>
      </c>
      <c r="AB183" s="15" t="e">
        <f t="shared" si="192"/>
        <v>#REF!</v>
      </c>
      <c r="AC183" s="15" t="e">
        <f t="shared" si="192"/>
        <v>#REF!</v>
      </c>
      <c r="AD183" s="15" t="e">
        <f t="shared" si="192"/>
        <v>#REF!</v>
      </c>
      <c r="AE183" s="16" t="e">
        <f t="array" ref="AE183">INDEX(#REF!,MATCH(B183,#REF!,0))</f>
        <v>#REF!</v>
      </c>
      <c r="AF183" s="18">
        <f>VLOOKUP(C183,'Apr 19 data'!A:C,3,0)</f>
        <v>5.7000000000000002E-2</v>
      </c>
      <c r="AG183" s="16"/>
      <c r="AH183" s="16"/>
    </row>
    <row r="184" spans="1:34" ht="15.6" x14ac:dyDescent="0.3">
      <c r="A184" s="14" t="s">
        <v>65</v>
      </c>
      <c r="B184" s="14" t="s">
        <v>446</v>
      </c>
      <c r="C184" s="14" t="s">
        <v>447</v>
      </c>
      <c r="D184" s="15">
        <v>6100000</v>
      </c>
      <c r="E184" s="16">
        <f t="shared" si="0"/>
        <v>174285.71428571429</v>
      </c>
      <c r="F184" s="17" t="e">
        <f t="shared" si="1"/>
        <v>#REF!</v>
      </c>
      <c r="G184" s="17"/>
      <c r="H184" s="15" t="e">
        <f t="shared" si="6"/>
        <v>#REF!</v>
      </c>
      <c r="I184" s="15" t="e">
        <f t="shared" si="113"/>
        <v>#REF!</v>
      </c>
      <c r="J184" s="15" t="e">
        <f t="shared" ref="J184:AD184" si="193">I184*1.05</f>
        <v>#REF!</v>
      </c>
      <c r="K184" s="15" t="e">
        <f t="shared" si="193"/>
        <v>#REF!</v>
      </c>
      <c r="L184" s="15" t="e">
        <f t="shared" si="193"/>
        <v>#REF!</v>
      </c>
      <c r="M184" s="15" t="e">
        <f t="shared" si="193"/>
        <v>#REF!</v>
      </c>
      <c r="N184" s="15" t="e">
        <f t="shared" si="193"/>
        <v>#REF!</v>
      </c>
      <c r="O184" s="15" t="e">
        <f t="shared" si="193"/>
        <v>#REF!</v>
      </c>
      <c r="P184" s="15" t="e">
        <f t="shared" si="193"/>
        <v>#REF!</v>
      </c>
      <c r="Q184" s="15" t="e">
        <f t="shared" si="193"/>
        <v>#REF!</v>
      </c>
      <c r="R184" s="15" t="e">
        <f t="shared" si="193"/>
        <v>#REF!</v>
      </c>
      <c r="S184" s="15" t="e">
        <f t="shared" si="193"/>
        <v>#REF!</v>
      </c>
      <c r="T184" s="15" t="e">
        <f t="shared" si="193"/>
        <v>#REF!</v>
      </c>
      <c r="U184" s="15" t="e">
        <f t="shared" si="193"/>
        <v>#REF!</v>
      </c>
      <c r="V184" s="15" t="e">
        <f t="shared" si="193"/>
        <v>#REF!</v>
      </c>
      <c r="W184" s="15" t="e">
        <f t="shared" si="193"/>
        <v>#REF!</v>
      </c>
      <c r="X184" s="15" t="e">
        <f t="shared" si="193"/>
        <v>#REF!</v>
      </c>
      <c r="Y184" s="15" t="e">
        <f t="shared" si="193"/>
        <v>#REF!</v>
      </c>
      <c r="Z184" s="15" t="e">
        <f t="shared" si="193"/>
        <v>#REF!</v>
      </c>
      <c r="AA184" s="15" t="e">
        <f t="shared" si="193"/>
        <v>#REF!</v>
      </c>
      <c r="AB184" s="15" t="e">
        <f t="shared" si="193"/>
        <v>#REF!</v>
      </c>
      <c r="AC184" s="15" t="e">
        <f t="shared" si="193"/>
        <v>#REF!</v>
      </c>
      <c r="AD184" s="15" t="e">
        <f t="shared" si="193"/>
        <v>#REF!</v>
      </c>
      <c r="AE184" s="16" t="e">
        <f t="array" ref="AE184">INDEX(#REF!,MATCH(B184,#REF!,0))</f>
        <v>#REF!</v>
      </c>
      <c r="AF184" s="18">
        <f>VLOOKUP(C184,'Apr 19 data'!A:C,3,0)</f>
        <v>-0.05</v>
      </c>
      <c r="AG184" s="16"/>
      <c r="AH184" s="16"/>
    </row>
    <row r="185" spans="1:34" ht="15.6" x14ac:dyDescent="0.3">
      <c r="A185" s="14" t="s">
        <v>69</v>
      </c>
      <c r="B185" s="14" t="s">
        <v>448</v>
      </c>
      <c r="C185" s="14" t="s">
        <v>449</v>
      </c>
      <c r="D185" s="15">
        <v>850000</v>
      </c>
      <c r="E185" s="16">
        <f t="shared" si="0"/>
        <v>24285.714285714286</v>
      </c>
      <c r="F185" s="17" t="e">
        <f t="shared" si="1"/>
        <v>#REF!</v>
      </c>
      <c r="G185" s="17"/>
      <c r="H185" s="15" t="e">
        <f t="shared" si="6"/>
        <v>#REF!</v>
      </c>
      <c r="I185" s="15" t="e">
        <f t="shared" si="113"/>
        <v>#REF!</v>
      </c>
      <c r="J185" s="15" t="e">
        <f t="shared" ref="J185:AD185" si="194">I185*1.05</f>
        <v>#REF!</v>
      </c>
      <c r="K185" s="15" t="e">
        <f t="shared" si="194"/>
        <v>#REF!</v>
      </c>
      <c r="L185" s="15" t="e">
        <f t="shared" si="194"/>
        <v>#REF!</v>
      </c>
      <c r="M185" s="15" t="e">
        <f t="shared" si="194"/>
        <v>#REF!</v>
      </c>
      <c r="N185" s="15" t="e">
        <f t="shared" si="194"/>
        <v>#REF!</v>
      </c>
      <c r="O185" s="15" t="e">
        <f t="shared" si="194"/>
        <v>#REF!</v>
      </c>
      <c r="P185" s="15" t="e">
        <f t="shared" si="194"/>
        <v>#REF!</v>
      </c>
      <c r="Q185" s="15" t="e">
        <f t="shared" si="194"/>
        <v>#REF!</v>
      </c>
      <c r="R185" s="15" t="e">
        <f t="shared" si="194"/>
        <v>#REF!</v>
      </c>
      <c r="S185" s="15" t="e">
        <f t="shared" si="194"/>
        <v>#REF!</v>
      </c>
      <c r="T185" s="15" t="e">
        <f t="shared" si="194"/>
        <v>#REF!</v>
      </c>
      <c r="U185" s="15" t="e">
        <f t="shared" si="194"/>
        <v>#REF!</v>
      </c>
      <c r="V185" s="15" t="e">
        <f t="shared" si="194"/>
        <v>#REF!</v>
      </c>
      <c r="W185" s="15" t="e">
        <f t="shared" si="194"/>
        <v>#REF!</v>
      </c>
      <c r="X185" s="15" t="e">
        <f t="shared" si="194"/>
        <v>#REF!</v>
      </c>
      <c r="Y185" s="15" t="e">
        <f t="shared" si="194"/>
        <v>#REF!</v>
      </c>
      <c r="Z185" s="15" t="e">
        <f t="shared" si="194"/>
        <v>#REF!</v>
      </c>
      <c r="AA185" s="15" t="e">
        <f t="shared" si="194"/>
        <v>#REF!</v>
      </c>
      <c r="AB185" s="15" t="e">
        <f t="shared" si="194"/>
        <v>#REF!</v>
      </c>
      <c r="AC185" s="15" t="e">
        <f t="shared" si="194"/>
        <v>#REF!</v>
      </c>
      <c r="AD185" s="15" t="e">
        <f t="shared" si="194"/>
        <v>#REF!</v>
      </c>
      <c r="AE185" s="16" t="e">
        <f t="array" ref="AE185">INDEX(#REF!,MATCH(B185,#REF!,0))</f>
        <v>#REF!</v>
      </c>
      <c r="AF185" s="18">
        <f>VLOOKUP(C185,'Apr 19 data'!A:C,3,0)</f>
        <v>4.8000000000000001E-2</v>
      </c>
      <c r="AG185" s="16"/>
      <c r="AH185" s="16"/>
    </row>
    <row r="186" spans="1:34" ht="15.6" x14ac:dyDescent="0.3">
      <c r="A186" s="14" t="s">
        <v>88</v>
      </c>
      <c r="B186" s="14" t="s">
        <v>450</v>
      </c>
      <c r="C186" s="14" t="s">
        <v>451</v>
      </c>
      <c r="D186" s="15">
        <v>370000</v>
      </c>
      <c r="E186" s="16">
        <f t="shared" si="0"/>
        <v>10571.428571428571</v>
      </c>
      <c r="F186" s="17" t="e">
        <f t="shared" si="1"/>
        <v>#REF!</v>
      </c>
      <c r="G186" s="17"/>
      <c r="H186" s="15" t="e">
        <f t="shared" si="6"/>
        <v>#REF!</v>
      </c>
      <c r="I186" s="15" t="e">
        <f t="shared" si="113"/>
        <v>#REF!</v>
      </c>
      <c r="J186" s="15" t="e">
        <f t="shared" ref="J186:AD186" si="195">I186*1.05</f>
        <v>#REF!</v>
      </c>
      <c r="K186" s="15" t="e">
        <f t="shared" si="195"/>
        <v>#REF!</v>
      </c>
      <c r="L186" s="15" t="e">
        <f t="shared" si="195"/>
        <v>#REF!</v>
      </c>
      <c r="M186" s="15" t="e">
        <f t="shared" si="195"/>
        <v>#REF!</v>
      </c>
      <c r="N186" s="15" t="e">
        <f t="shared" si="195"/>
        <v>#REF!</v>
      </c>
      <c r="O186" s="15" t="e">
        <f t="shared" si="195"/>
        <v>#REF!</v>
      </c>
      <c r="P186" s="15" t="e">
        <f t="shared" si="195"/>
        <v>#REF!</v>
      </c>
      <c r="Q186" s="15" t="e">
        <f t="shared" si="195"/>
        <v>#REF!</v>
      </c>
      <c r="R186" s="15" t="e">
        <f t="shared" si="195"/>
        <v>#REF!</v>
      </c>
      <c r="S186" s="15" t="e">
        <f t="shared" si="195"/>
        <v>#REF!</v>
      </c>
      <c r="T186" s="15" t="e">
        <f t="shared" si="195"/>
        <v>#REF!</v>
      </c>
      <c r="U186" s="15" t="e">
        <f t="shared" si="195"/>
        <v>#REF!</v>
      </c>
      <c r="V186" s="15" t="e">
        <f t="shared" si="195"/>
        <v>#REF!</v>
      </c>
      <c r="W186" s="15" t="e">
        <f t="shared" si="195"/>
        <v>#REF!</v>
      </c>
      <c r="X186" s="15" t="e">
        <f t="shared" si="195"/>
        <v>#REF!</v>
      </c>
      <c r="Y186" s="15" t="e">
        <f t="shared" si="195"/>
        <v>#REF!</v>
      </c>
      <c r="Z186" s="15" t="e">
        <f t="shared" si="195"/>
        <v>#REF!</v>
      </c>
      <c r="AA186" s="15" t="e">
        <f t="shared" si="195"/>
        <v>#REF!</v>
      </c>
      <c r="AB186" s="15" t="e">
        <f t="shared" si="195"/>
        <v>#REF!</v>
      </c>
      <c r="AC186" s="15" t="e">
        <f t="shared" si="195"/>
        <v>#REF!</v>
      </c>
      <c r="AD186" s="15" t="e">
        <f t="shared" si="195"/>
        <v>#REF!</v>
      </c>
      <c r="AE186" s="16" t="e">
        <f t="array" ref="AE186">INDEX(#REF!,MATCH(B186,#REF!,0))</f>
        <v>#REF!</v>
      </c>
      <c r="AF186" s="18">
        <f>VLOOKUP(C186,'Apr 19 data'!A:C,3,0)</f>
        <v>2.8000000000000001E-2</v>
      </c>
      <c r="AG186" s="16"/>
      <c r="AH186" s="16"/>
    </row>
    <row r="187" spans="1:34" ht="15.6" x14ac:dyDescent="0.3">
      <c r="A187" s="14" t="s">
        <v>65</v>
      </c>
      <c r="B187" s="14" t="s">
        <v>452</v>
      </c>
      <c r="C187" s="14" t="s">
        <v>453</v>
      </c>
      <c r="D187" s="15">
        <v>2460000</v>
      </c>
      <c r="E187" s="16">
        <f t="shared" si="0"/>
        <v>70285.71428571429</v>
      </c>
      <c r="F187" s="17" t="e">
        <f t="shared" si="1"/>
        <v>#REF!</v>
      </c>
      <c r="G187" s="17"/>
      <c r="H187" s="15" t="e">
        <f t="shared" si="6"/>
        <v>#REF!</v>
      </c>
      <c r="I187" s="15" t="e">
        <f t="shared" si="113"/>
        <v>#REF!</v>
      </c>
      <c r="J187" s="15" t="e">
        <f t="shared" ref="J187:AD187" si="196">I187*1.05</f>
        <v>#REF!</v>
      </c>
      <c r="K187" s="15" t="e">
        <f t="shared" si="196"/>
        <v>#REF!</v>
      </c>
      <c r="L187" s="15" t="e">
        <f t="shared" si="196"/>
        <v>#REF!</v>
      </c>
      <c r="M187" s="15" t="e">
        <f t="shared" si="196"/>
        <v>#REF!</v>
      </c>
      <c r="N187" s="15" t="e">
        <f t="shared" si="196"/>
        <v>#REF!</v>
      </c>
      <c r="O187" s="15" t="e">
        <f t="shared" si="196"/>
        <v>#REF!</v>
      </c>
      <c r="P187" s="15" t="e">
        <f t="shared" si="196"/>
        <v>#REF!</v>
      </c>
      <c r="Q187" s="15" t="e">
        <f t="shared" si="196"/>
        <v>#REF!</v>
      </c>
      <c r="R187" s="15" t="e">
        <f t="shared" si="196"/>
        <v>#REF!</v>
      </c>
      <c r="S187" s="15" t="e">
        <f t="shared" si="196"/>
        <v>#REF!</v>
      </c>
      <c r="T187" s="15" t="e">
        <f t="shared" si="196"/>
        <v>#REF!</v>
      </c>
      <c r="U187" s="15" t="e">
        <f t="shared" si="196"/>
        <v>#REF!</v>
      </c>
      <c r="V187" s="15" t="e">
        <f t="shared" si="196"/>
        <v>#REF!</v>
      </c>
      <c r="W187" s="15" t="e">
        <f t="shared" si="196"/>
        <v>#REF!</v>
      </c>
      <c r="X187" s="15" t="e">
        <f t="shared" si="196"/>
        <v>#REF!</v>
      </c>
      <c r="Y187" s="15" t="e">
        <f t="shared" si="196"/>
        <v>#REF!</v>
      </c>
      <c r="Z187" s="15" t="e">
        <f t="shared" si="196"/>
        <v>#REF!</v>
      </c>
      <c r="AA187" s="15" t="e">
        <f t="shared" si="196"/>
        <v>#REF!</v>
      </c>
      <c r="AB187" s="15" t="e">
        <f t="shared" si="196"/>
        <v>#REF!</v>
      </c>
      <c r="AC187" s="15" t="e">
        <f t="shared" si="196"/>
        <v>#REF!</v>
      </c>
      <c r="AD187" s="15" t="e">
        <f t="shared" si="196"/>
        <v>#REF!</v>
      </c>
      <c r="AE187" s="16" t="e">
        <f t="array" ref="AE187">INDEX(#REF!,MATCH(B187,#REF!,0))</f>
        <v>#REF!</v>
      </c>
      <c r="AF187" s="18">
        <f>VLOOKUP(C187,'Apr 19 data'!A:C,3,0)</f>
        <v>1.7000000000000001E-2</v>
      </c>
      <c r="AG187" s="16"/>
      <c r="AH187" s="16"/>
    </row>
    <row r="188" spans="1:34" ht="15.6" x14ac:dyDescent="0.3">
      <c r="A188" s="14" t="s">
        <v>82</v>
      </c>
      <c r="B188" s="14" t="s">
        <v>454</v>
      </c>
      <c r="C188" s="14" t="s">
        <v>455</v>
      </c>
      <c r="D188" s="15">
        <v>2310000</v>
      </c>
      <c r="E188" s="16">
        <f t="shared" si="0"/>
        <v>66000</v>
      </c>
      <c r="F188" s="17" t="e">
        <f t="shared" si="1"/>
        <v>#REF!</v>
      </c>
      <c r="G188" s="17"/>
      <c r="H188" s="15" t="e">
        <f t="shared" si="6"/>
        <v>#REF!</v>
      </c>
      <c r="I188" s="15" t="e">
        <f t="shared" si="113"/>
        <v>#REF!</v>
      </c>
      <c r="J188" s="15" t="e">
        <f t="shared" ref="J188:AD188" si="197">I188*1.05</f>
        <v>#REF!</v>
      </c>
      <c r="K188" s="15" t="e">
        <f t="shared" si="197"/>
        <v>#REF!</v>
      </c>
      <c r="L188" s="15" t="e">
        <f t="shared" si="197"/>
        <v>#REF!</v>
      </c>
      <c r="M188" s="15" t="e">
        <f t="shared" si="197"/>
        <v>#REF!</v>
      </c>
      <c r="N188" s="15" t="e">
        <f t="shared" si="197"/>
        <v>#REF!</v>
      </c>
      <c r="O188" s="15" t="e">
        <f t="shared" si="197"/>
        <v>#REF!</v>
      </c>
      <c r="P188" s="15" t="e">
        <f t="shared" si="197"/>
        <v>#REF!</v>
      </c>
      <c r="Q188" s="15" t="e">
        <f t="shared" si="197"/>
        <v>#REF!</v>
      </c>
      <c r="R188" s="15" t="e">
        <f t="shared" si="197"/>
        <v>#REF!</v>
      </c>
      <c r="S188" s="15" t="e">
        <f t="shared" si="197"/>
        <v>#REF!</v>
      </c>
      <c r="T188" s="15" t="e">
        <f t="shared" si="197"/>
        <v>#REF!</v>
      </c>
      <c r="U188" s="15" t="e">
        <f t="shared" si="197"/>
        <v>#REF!</v>
      </c>
      <c r="V188" s="15" t="e">
        <f t="shared" si="197"/>
        <v>#REF!</v>
      </c>
      <c r="W188" s="15" t="e">
        <f t="shared" si="197"/>
        <v>#REF!</v>
      </c>
      <c r="X188" s="15" t="e">
        <f t="shared" si="197"/>
        <v>#REF!</v>
      </c>
      <c r="Y188" s="15" t="e">
        <f t="shared" si="197"/>
        <v>#REF!</v>
      </c>
      <c r="Z188" s="15" t="e">
        <f t="shared" si="197"/>
        <v>#REF!</v>
      </c>
      <c r="AA188" s="15" t="e">
        <f t="shared" si="197"/>
        <v>#REF!</v>
      </c>
      <c r="AB188" s="15" t="e">
        <f t="shared" si="197"/>
        <v>#REF!</v>
      </c>
      <c r="AC188" s="15" t="e">
        <f t="shared" si="197"/>
        <v>#REF!</v>
      </c>
      <c r="AD188" s="15" t="e">
        <f t="shared" si="197"/>
        <v>#REF!</v>
      </c>
      <c r="AE188" s="16" t="e">
        <f t="array" ref="AE188">INDEX(#REF!,MATCH(B188,#REF!,0))</f>
        <v>#REF!</v>
      </c>
      <c r="AF188" s="18">
        <f>VLOOKUP(C188,'Apr 19 data'!A:C,3,0)</f>
        <v>1.7000000000000001E-2</v>
      </c>
      <c r="AG188" s="16"/>
      <c r="AH188" s="16"/>
    </row>
    <row r="189" spans="1:34" ht="15.6" x14ac:dyDescent="0.3">
      <c r="A189" s="14" t="s">
        <v>75</v>
      </c>
      <c r="B189" s="14" t="s">
        <v>456</v>
      </c>
      <c r="C189" s="14" t="s">
        <v>457</v>
      </c>
      <c r="D189" s="15">
        <v>1150000</v>
      </c>
      <c r="E189" s="16">
        <f t="shared" si="0"/>
        <v>32857.142857142855</v>
      </c>
      <c r="F189" s="17" t="e">
        <f t="shared" si="1"/>
        <v>#REF!</v>
      </c>
      <c r="G189" s="17"/>
      <c r="H189" s="15" t="e">
        <f t="shared" si="6"/>
        <v>#REF!</v>
      </c>
      <c r="I189" s="15" t="e">
        <f t="shared" si="113"/>
        <v>#REF!</v>
      </c>
      <c r="J189" s="15" t="e">
        <f t="shared" ref="J189:AD189" si="198">I189*1.05</f>
        <v>#REF!</v>
      </c>
      <c r="K189" s="15" t="e">
        <f t="shared" si="198"/>
        <v>#REF!</v>
      </c>
      <c r="L189" s="15" t="e">
        <f t="shared" si="198"/>
        <v>#REF!</v>
      </c>
      <c r="M189" s="15" t="e">
        <f t="shared" si="198"/>
        <v>#REF!</v>
      </c>
      <c r="N189" s="15" t="e">
        <f t="shared" si="198"/>
        <v>#REF!</v>
      </c>
      <c r="O189" s="15" t="e">
        <f t="shared" si="198"/>
        <v>#REF!</v>
      </c>
      <c r="P189" s="15" t="e">
        <f t="shared" si="198"/>
        <v>#REF!</v>
      </c>
      <c r="Q189" s="15" t="e">
        <f t="shared" si="198"/>
        <v>#REF!</v>
      </c>
      <c r="R189" s="15" t="e">
        <f t="shared" si="198"/>
        <v>#REF!</v>
      </c>
      <c r="S189" s="15" t="e">
        <f t="shared" si="198"/>
        <v>#REF!</v>
      </c>
      <c r="T189" s="15" t="e">
        <f t="shared" si="198"/>
        <v>#REF!</v>
      </c>
      <c r="U189" s="15" t="e">
        <f t="shared" si="198"/>
        <v>#REF!</v>
      </c>
      <c r="V189" s="15" t="e">
        <f t="shared" si="198"/>
        <v>#REF!</v>
      </c>
      <c r="W189" s="15" t="e">
        <f t="shared" si="198"/>
        <v>#REF!</v>
      </c>
      <c r="X189" s="15" t="e">
        <f t="shared" si="198"/>
        <v>#REF!</v>
      </c>
      <c r="Y189" s="15" t="e">
        <f t="shared" si="198"/>
        <v>#REF!</v>
      </c>
      <c r="Z189" s="15" t="e">
        <f t="shared" si="198"/>
        <v>#REF!</v>
      </c>
      <c r="AA189" s="15" t="e">
        <f t="shared" si="198"/>
        <v>#REF!</v>
      </c>
      <c r="AB189" s="15" t="e">
        <f t="shared" si="198"/>
        <v>#REF!</v>
      </c>
      <c r="AC189" s="15" t="e">
        <f t="shared" si="198"/>
        <v>#REF!</v>
      </c>
      <c r="AD189" s="15" t="e">
        <f t="shared" si="198"/>
        <v>#REF!</v>
      </c>
      <c r="AE189" s="16" t="e">
        <f t="array" ref="AE189">INDEX(#REF!,MATCH(B189,#REF!,0))</f>
        <v>#REF!</v>
      </c>
      <c r="AF189" s="18">
        <f>VLOOKUP(C189,'Apr 19 data'!A:C,3,0)</f>
        <v>-2.1000000000000001E-2</v>
      </c>
      <c r="AG189" s="16"/>
      <c r="AH189" s="16"/>
    </row>
    <row r="190" spans="1:34" ht="15.6" x14ac:dyDescent="0.3">
      <c r="A190" s="14" t="s">
        <v>85</v>
      </c>
      <c r="B190" s="14" t="s">
        <v>458</v>
      </c>
      <c r="C190" s="14" t="s">
        <v>459</v>
      </c>
      <c r="D190" s="15">
        <v>1700000</v>
      </c>
      <c r="E190" s="16">
        <f t="shared" si="0"/>
        <v>48571.428571428572</v>
      </c>
      <c r="F190" s="17" t="e">
        <f t="shared" si="1"/>
        <v>#REF!</v>
      </c>
      <c r="G190" s="17"/>
      <c r="H190" s="15" t="e">
        <f t="shared" si="6"/>
        <v>#REF!</v>
      </c>
      <c r="I190" s="15" t="e">
        <f t="shared" si="113"/>
        <v>#REF!</v>
      </c>
      <c r="J190" s="15" t="e">
        <f t="shared" ref="J190:AD190" si="199">I190*1.05</f>
        <v>#REF!</v>
      </c>
      <c r="K190" s="15" t="e">
        <f t="shared" si="199"/>
        <v>#REF!</v>
      </c>
      <c r="L190" s="15" t="e">
        <f t="shared" si="199"/>
        <v>#REF!</v>
      </c>
      <c r="M190" s="15" t="e">
        <f t="shared" si="199"/>
        <v>#REF!</v>
      </c>
      <c r="N190" s="15" t="e">
        <f t="shared" si="199"/>
        <v>#REF!</v>
      </c>
      <c r="O190" s="15" t="e">
        <f t="shared" si="199"/>
        <v>#REF!</v>
      </c>
      <c r="P190" s="15" t="e">
        <f t="shared" si="199"/>
        <v>#REF!</v>
      </c>
      <c r="Q190" s="15" t="e">
        <f t="shared" si="199"/>
        <v>#REF!</v>
      </c>
      <c r="R190" s="15" t="e">
        <f t="shared" si="199"/>
        <v>#REF!</v>
      </c>
      <c r="S190" s="15" t="e">
        <f t="shared" si="199"/>
        <v>#REF!</v>
      </c>
      <c r="T190" s="15" t="e">
        <f t="shared" si="199"/>
        <v>#REF!</v>
      </c>
      <c r="U190" s="15" t="e">
        <f t="shared" si="199"/>
        <v>#REF!</v>
      </c>
      <c r="V190" s="15" t="e">
        <f t="shared" si="199"/>
        <v>#REF!</v>
      </c>
      <c r="W190" s="15" t="e">
        <f t="shared" si="199"/>
        <v>#REF!</v>
      </c>
      <c r="X190" s="15" t="e">
        <f t="shared" si="199"/>
        <v>#REF!</v>
      </c>
      <c r="Y190" s="15" t="e">
        <f t="shared" si="199"/>
        <v>#REF!</v>
      </c>
      <c r="Z190" s="15" t="e">
        <f t="shared" si="199"/>
        <v>#REF!</v>
      </c>
      <c r="AA190" s="15" t="e">
        <f t="shared" si="199"/>
        <v>#REF!</v>
      </c>
      <c r="AB190" s="15" t="e">
        <f t="shared" si="199"/>
        <v>#REF!</v>
      </c>
      <c r="AC190" s="15" t="e">
        <f t="shared" si="199"/>
        <v>#REF!</v>
      </c>
      <c r="AD190" s="15" t="e">
        <f t="shared" si="199"/>
        <v>#REF!</v>
      </c>
      <c r="AE190" s="16" t="e">
        <f t="array" ref="AE190">INDEX(#REF!,MATCH(B190,#REF!,0))</f>
        <v>#REF!</v>
      </c>
      <c r="AF190" s="18">
        <f>VLOOKUP(C190,'Apr 19 data'!A:C,3,0)</f>
        <v>5.1999999999999998E-2</v>
      </c>
      <c r="AG190" s="16"/>
      <c r="AH190" s="16"/>
    </row>
    <row r="191" spans="1:34" ht="15.6" x14ac:dyDescent="0.3">
      <c r="A191" s="14" t="s">
        <v>69</v>
      </c>
      <c r="B191" s="14" t="s">
        <v>460</v>
      </c>
      <c r="C191" s="14" t="s">
        <v>461</v>
      </c>
      <c r="D191" s="15">
        <v>1230000</v>
      </c>
      <c r="E191" s="16">
        <f t="shared" si="0"/>
        <v>35142.857142857145</v>
      </c>
      <c r="F191" s="17" t="e">
        <f t="shared" si="1"/>
        <v>#REF!</v>
      </c>
      <c r="G191" s="17"/>
      <c r="H191" s="15" t="e">
        <f t="shared" si="6"/>
        <v>#REF!</v>
      </c>
      <c r="I191" s="15" t="e">
        <f t="shared" si="113"/>
        <v>#REF!</v>
      </c>
      <c r="J191" s="15" t="e">
        <f t="shared" ref="J191:AD191" si="200">I191*1.05</f>
        <v>#REF!</v>
      </c>
      <c r="K191" s="15" t="e">
        <f t="shared" si="200"/>
        <v>#REF!</v>
      </c>
      <c r="L191" s="15" t="e">
        <f t="shared" si="200"/>
        <v>#REF!</v>
      </c>
      <c r="M191" s="15" t="e">
        <f t="shared" si="200"/>
        <v>#REF!</v>
      </c>
      <c r="N191" s="15" t="e">
        <f t="shared" si="200"/>
        <v>#REF!</v>
      </c>
      <c r="O191" s="15" t="e">
        <f t="shared" si="200"/>
        <v>#REF!</v>
      </c>
      <c r="P191" s="15" t="e">
        <f t="shared" si="200"/>
        <v>#REF!</v>
      </c>
      <c r="Q191" s="15" t="e">
        <f t="shared" si="200"/>
        <v>#REF!</v>
      </c>
      <c r="R191" s="15" t="e">
        <f t="shared" si="200"/>
        <v>#REF!</v>
      </c>
      <c r="S191" s="15" t="e">
        <f t="shared" si="200"/>
        <v>#REF!</v>
      </c>
      <c r="T191" s="15" t="e">
        <f t="shared" si="200"/>
        <v>#REF!</v>
      </c>
      <c r="U191" s="15" t="e">
        <f t="shared" si="200"/>
        <v>#REF!</v>
      </c>
      <c r="V191" s="15" t="e">
        <f t="shared" si="200"/>
        <v>#REF!</v>
      </c>
      <c r="W191" s="15" t="e">
        <f t="shared" si="200"/>
        <v>#REF!</v>
      </c>
      <c r="X191" s="15" t="e">
        <f t="shared" si="200"/>
        <v>#REF!</v>
      </c>
      <c r="Y191" s="15" t="e">
        <f t="shared" si="200"/>
        <v>#REF!</v>
      </c>
      <c r="Z191" s="15" t="e">
        <f t="shared" si="200"/>
        <v>#REF!</v>
      </c>
      <c r="AA191" s="15" t="e">
        <f t="shared" si="200"/>
        <v>#REF!</v>
      </c>
      <c r="AB191" s="15" t="e">
        <f t="shared" si="200"/>
        <v>#REF!</v>
      </c>
      <c r="AC191" s="15" t="e">
        <f t="shared" si="200"/>
        <v>#REF!</v>
      </c>
      <c r="AD191" s="15" t="e">
        <f t="shared" si="200"/>
        <v>#REF!</v>
      </c>
      <c r="AE191" s="16" t="e">
        <f t="array" ref="AE191">INDEX(#REF!,MATCH(B191,#REF!,0))</f>
        <v>#REF!</v>
      </c>
      <c r="AF191" s="18">
        <f>VLOOKUP(C191,'Apr 19 data'!A:C,3,0)</f>
        <v>4.7E-2</v>
      </c>
      <c r="AG191" s="16"/>
      <c r="AH191" s="16"/>
    </row>
    <row r="192" spans="1:34" ht="15.6" x14ac:dyDescent="0.3">
      <c r="A192" s="14" t="s">
        <v>69</v>
      </c>
      <c r="B192" s="14" t="s">
        <v>462</v>
      </c>
      <c r="C192" s="14" t="s">
        <v>463</v>
      </c>
      <c r="D192" s="15">
        <v>2040000</v>
      </c>
      <c r="E192" s="16">
        <f t="shared" si="0"/>
        <v>58285.714285714283</v>
      </c>
      <c r="F192" s="17" t="e">
        <f t="shared" si="1"/>
        <v>#REF!</v>
      </c>
      <c r="G192" s="17"/>
      <c r="H192" s="15" t="e">
        <f t="shared" si="6"/>
        <v>#REF!</v>
      </c>
      <c r="I192" s="15" t="e">
        <f t="shared" si="113"/>
        <v>#REF!</v>
      </c>
      <c r="J192" s="15" t="e">
        <f t="shared" ref="J192:AD192" si="201">I192*1.05</f>
        <v>#REF!</v>
      </c>
      <c r="K192" s="15" t="e">
        <f t="shared" si="201"/>
        <v>#REF!</v>
      </c>
      <c r="L192" s="15" t="e">
        <f t="shared" si="201"/>
        <v>#REF!</v>
      </c>
      <c r="M192" s="15" t="e">
        <f t="shared" si="201"/>
        <v>#REF!</v>
      </c>
      <c r="N192" s="15" t="e">
        <f t="shared" si="201"/>
        <v>#REF!</v>
      </c>
      <c r="O192" s="15" t="e">
        <f t="shared" si="201"/>
        <v>#REF!</v>
      </c>
      <c r="P192" s="15" t="e">
        <f t="shared" si="201"/>
        <v>#REF!</v>
      </c>
      <c r="Q192" s="15" t="e">
        <f t="shared" si="201"/>
        <v>#REF!</v>
      </c>
      <c r="R192" s="15" t="e">
        <f t="shared" si="201"/>
        <v>#REF!</v>
      </c>
      <c r="S192" s="15" t="e">
        <f t="shared" si="201"/>
        <v>#REF!</v>
      </c>
      <c r="T192" s="15" t="e">
        <f t="shared" si="201"/>
        <v>#REF!</v>
      </c>
      <c r="U192" s="15" t="e">
        <f t="shared" si="201"/>
        <v>#REF!</v>
      </c>
      <c r="V192" s="15" t="e">
        <f t="shared" si="201"/>
        <v>#REF!</v>
      </c>
      <c r="W192" s="15" t="e">
        <f t="shared" si="201"/>
        <v>#REF!</v>
      </c>
      <c r="X192" s="15" t="e">
        <f t="shared" si="201"/>
        <v>#REF!</v>
      </c>
      <c r="Y192" s="15" t="e">
        <f t="shared" si="201"/>
        <v>#REF!</v>
      </c>
      <c r="Z192" s="15" t="e">
        <f t="shared" si="201"/>
        <v>#REF!</v>
      </c>
      <c r="AA192" s="15" t="e">
        <f t="shared" si="201"/>
        <v>#REF!</v>
      </c>
      <c r="AB192" s="15" t="e">
        <f t="shared" si="201"/>
        <v>#REF!</v>
      </c>
      <c r="AC192" s="15" t="e">
        <f t="shared" si="201"/>
        <v>#REF!</v>
      </c>
      <c r="AD192" s="15" t="e">
        <f t="shared" si="201"/>
        <v>#REF!</v>
      </c>
      <c r="AE192" s="16" t="e">
        <f t="array" ref="AE192">INDEX(#REF!,MATCH(B192,#REF!,0))</f>
        <v>#REF!</v>
      </c>
      <c r="AF192" s="18">
        <f>VLOOKUP(C192,'Apr 19 data'!A:C,3,0)</f>
        <v>7.0000000000000001E-3</v>
      </c>
      <c r="AG192" s="16"/>
      <c r="AH192" s="16"/>
    </row>
    <row r="193" spans="1:34" ht="15.6" x14ac:dyDescent="0.3">
      <c r="A193" s="14" t="s">
        <v>75</v>
      </c>
      <c r="B193" s="14" t="s">
        <v>464</v>
      </c>
      <c r="C193" s="14" t="s">
        <v>465</v>
      </c>
      <c r="D193" s="15">
        <v>650000</v>
      </c>
      <c r="E193" s="16">
        <f t="shared" si="0"/>
        <v>18571.428571428572</v>
      </c>
      <c r="F193" s="17" t="e">
        <f t="shared" si="1"/>
        <v>#REF!</v>
      </c>
      <c r="G193" s="17"/>
      <c r="H193" s="15" t="e">
        <f t="shared" si="6"/>
        <v>#REF!</v>
      </c>
      <c r="I193" s="15" t="e">
        <f t="shared" si="113"/>
        <v>#REF!</v>
      </c>
      <c r="J193" s="15" t="e">
        <f t="shared" ref="J193:AD193" si="202">I193*1.05</f>
        <v>#REF!</v>
      </c>
      <c r="K193" s="15" t="e">
        <f t="shared" si="202"/>
        <v>#REF!</v>
      </c>
      <c r="L193" s="15" t="e">
        <f t="shared" si="202"/>
        <v>#REF!</v>
      </c>
      <c r="M193" s="15" t="e">
        <f t="shared" si="202"/>
        <v>#REF!</v>
      </c>
      <c r="N193" s="15" t="e">
        <f t="shared" si="202"/>
        <v>#REF!</v>
      </c>
      <c r="O193" s="15" t="e">
        <f t="shared" si="202"/>
        <v>#REF!</v>
      </c>
      <c r="P193" s="15" t="e">
        <f t="shared" si="202"/>
        <v>#REF!</v>
      </c>
      <c r="Q193" s="15" t="e">
        <f t="shared" si="202"/>
        <v>#REF!</v>
      </c>
      <c r="R193" s="15" t="e">
        <f t="shared" si="202"/>
        <v>#REF!</v>
      </c>
      <c r="S193" s="15" t="e">
        <f t="shared" si="202"/>
        <v>#REF!</v>
      </c>
      <c r="T193" s="15" t="e">
        <f t="shared" si="202"/>
        <v>#REF!</v>
      </c>
      <c r="U193" s="15" t="e">
        <f t="shared" si="202"/>
        <v>#REF!</v>
      </c>
      <c r="V193" s="15" t="e">
        <f t="shared" si="202"/>
        <v>#REF!</v>
      </c>
      <c r="W193" s="15" t="e">
        <f t="shared" si="202"/>
        <v>#REF!</v>
      </c>
      <c r="X193" s="15" t="e">
        <f t="shared" si="202"/>
        <v>#REF!</v>
      </c>
      <c r="Y193" s="15" t="e">
        <f t="shared" si="202"/>
        <v>#REF!</v>
      </c>
      <c r="Z193" s="15" t="e">
        <f t="shared" si="202"/>
        <v>#REF!</v>
      </c>
      <c r="AA193" s="15" t="e">
        <f t="shared" si="202"/>
        <v>#REF!</v>
      </c>
      <c r="AB193" s="15" t="e">
        <f t="shared" si="202"/>
        <v>#REF!</v>
      </c>
      <c r="AC193" s="15" t="e">
        <f t="shared" si="202"/>
        <v>#REF!</v>
      </c>
      <c r="AD193" s="15" t="e">
        <f t="shared" si="202"/>
        <v>#REF!</v>
      </c>
      <c r="AE193" s="16" t="e">
        <f t="array" ref="AE193">INDEX(#REF!,MATCH(B193,#REF!,0))</f>
        <v>#REF!</v>
      </c>
      <c r="AF193" s="18">
        <f>VLOOKUP(C193,'Apr 19 data'!A:C,3,0)</f>
        <v>-2.1999999999999999E-2</v>
      </c>
      <c r="AG193" s="16"/>
      <c r="AH193" s="16"/>
    </row>
    <row r="194" spans="1:34" ht="15.6" x14ac:dyDescent="0.3">
      <c r="A194" s="14" t="s">
        <v>65</v>
      </c>
      <c r="B194" s="14" t="s">
        <v>466</v>
      </c>
      <c r="C194" s="14" t="s">
        <v>467</v>
      </c>
      <c r="D194" s="15">
        <v>2400000</v>
      </c>
      <c r="E194" s="16">
        <f t="shared" si="0"/>
        <v>68571.428571428565</v>
      </c>
      <c r="F194" s="17" t="e">
        <f t="shared" si="1"/>
        <v>#REF!</v>
      </c>
      <c r="G194" s="17"/>
      <c r="H194" s="15" t="e">
        <f t="shared" si="6"/>
        <v>#REF!</v>
      </c>
      <c r="I194" s="15" t="e">
        <f t="shared" si="113"/>
        <v>#REF!</v>
      </c>
      <c r="J194" s="15" t="e">
        <f t="shared" ref="J194:AD194" si="203">I194*1.05</f>
        <v>#REF!</v>
      </c>
      <c r="K194" s="15" t="e">
        <f t="shared" si="203"/>
        <v>#REF!</v>
      </c>
      <c r="L194" s="15" t="e">
        <f t="shared" si="203"/>
        <v>#REF!</v>
      </c>
      <c r="M194" s="15" t="e">
        <f t="shared" si="203"/>
        <v>#REF!</v>
      </c>
      <c r="N194" s="15" t="e">
        <f t="shared" si="203"/>
        <v>#REF!</v>
      </c>
      <c r="O194" s="15" t="e">
        <f t="shared" si="203"/>
        <v>#REF!</v>
      </c>
      <c r="P194" s="15" t="e">
        <f t="shared" si="203"/>
        <v>#REF!</v>
      </c>
      <c r="Q194" s="15" t="e">
        <f t="shared" si="203"/>
        <v>#REF!</v>
      </c>
      <c r="R194" s="15" t="e">
        <f t="shared" si="203"/>
        <v>#REF!</v>
      </c>
      <c r="S194" s="15" t="e">
        <f t="shared" si="203"/>
        <v>#REF!</v>
      </c>
      <c r="T194" s="15" t="e">
        <f t="shared" si="203"/>
        <v>#REF!</v>
      </c>
      <c r="U194" s="15" t="e">
        <f t="shared" si="203"/>
        <v>#REF!</v>
      </c>
      <c r="V194" s="15" t="e">
        <f t="shared" si="203"/>
        <v>#REF!</v>
      </c>
      <c r="W194" s="15" t="e">
        <f t="shared" si="203"/>
        <v>#REF!</v>
      </c>
      <c r="X194" s="15" t="e">
        <f t="shared" si="203"/>
        <v>#REF!</v>
      </c>
      <c r="Y194" s="15" t="e">
        <f t="shared" si="203"/>
        <v>#REF!</v>
      </c>
      <c r="Z194" s="15" t="e">
        <f t="shared" si="203"/>
        <v>#REF!</v>
      </c>
      <c r="AA194" s="15" t="e">
        <f t="shared" si="203"/>
        <v>#REF!</v>
      </c>
      <c r="AB194" s="15" t="e">
        <f t="shared" si="203"/>
        <v>#REF!</v>
      </c>
      <c r="AC194" s="15" t="e">
        <f t="shared" si="203"/>
        <v>#REF!</v>
      </c>
      <c r="AD194" s="15" t="e">
        <f t="shared" si="203"/>
        <v>#REF!</v>
      </c>
      <c r="AE194" s="16" t="e">
        <f t="array" ref="AE194">INDEX(#REF!,MATCH(B194,#REF!,0))</f>
        <v>#REF!</v>
      </c>
      <c r="AF194" s="18">
        <f>VLOOKUP(C194,'Apr 19 data'!A:C,3,0)</f>
        <v>2.7E-2</v>
      </c>
      <c r="AG194" s="16"/>
      <c r="AH194" s="16"/>
    </row>
    <row r="195" spans="1:34" ht="15.6" x14ac:dyDescent="0.3">
      <c r="A195" s="14" t="s">
        <v>69</v>
      </c>
      <c r="B195" s="14" t="s">
        <v>468</v>
      </c>
      <c r="C195" s="14" t="s">
        <v>469</v>
      </c>
      <c r="D195" s="15">
        <v>1200000</v>
      </c>
      <c r="E195" s="16">
        <f t="shared" si="0"/>
        <v>34285.714285714283</v>
      </c>
      <c r="F195" s="17" t="e">
        <f t="shared" si="1"/>
        <v>#REF!</v>
      </c>
      <c r="G195" s="17"/>
      <c r="H195" s="15" t="e">
        <f t="shared" si="6"/>
        <v>#REF!</v>
      </c>
      <c r="I195" s="15" t="e">
        <f t="shared" si="113"/>
        <v>#REF!</v>
      </c>
      <c r="J195" s="15" t="e">
        <f t="shared" ref="J195:AD195" si="204">I195*1.05</f>
        <v>#REF!</v>
      </c>
      <c r="K195" s="15" t="e">
        <f t="shared" si="204"/>
        <v>#REF!</v>
      </c>
      <c r="L195" s="15" t="e">
        <f t="shared" si="204"/>
        <v>#REF!</v>
      </c>
      <c r="M195" s="15" t="e">
        <f t="shared" si="204"/>
        <v>#REF!</v>
      </c>
      <c r="N195" s="15" t="e">
        <f t="shared" si="204"/>
        <v>#REF!</v>
      </c>
      <c r="O195" s="15" t="e">
        <f t="shared" si="204"/>
        <v>#REF!</v>
      </c>
      <c r="P195" s="15" t="e">
        <f t="shared" si="204"/>
        <v>#REF!</v>
      </c>
      <c r="Q195" s="15" t="e">
        <f t="shared" si="204"/>
        <v>#REF!</v>
      </c>
      <c r="R195" s="15" t="e">
        <f t="shared" si="204"/>
        <v>#REF!</v>
      </c>
      <c r="S195" s="15" t="e">
        <f t="shared" si="204"/>
        <v>#REF!</v>
      </c>
      <c r="T195" s="15" t="e">
        <f t="shared" si="204"/>
        <v>#REF!</v>
      </c>
      <c r="U195" s="15" t="e">
        <f t="shared" si="204"/>
        <v>#REF!</v>
      </c>
      <c r="V195" s="15" t="e">
        <f t="shared" si="204"/>
        <v>#REF!</v>
      </c>
      <c r="W195" s="15" t="e">
        <f t="shared" si="204"/>
        <v>#REF!</v>
      </c>
      <c r="X195" s="15" t="e">
        <f t="shared" si="204"/>
        <v>#REF!</v>
      </c>
      <c r="Y195" s="15" t="e">
        <f t="shared" si="204"/>
        <v>#REF!</v>
      </c>
      <c r="Z195" s="15" t="e">
        <f t="shared" si="204"/>
        <v>#REF!</v>
      </c>
      <c r="AA195" s="15" t="e">
        <f t="shared" si="204"/>
        <v>#REF!</v>
      </c>
      <c r="AB195" s="15" t="e">
        <f t="shared" si="204"/>
        <v>#REF!</v>
      </c>
      <c r="AC195" s="15" t="e">
        <f t="shared" si="204"/>
        <v>#REF!</v>
      </c>
      <c r="AD195" s="15" t="e">
        <f t="shared" si="204"/>
        <v>#REF!</v>
      </c>
      <c r="AE195" s="16" t="e">
        <f t="array" ref="AE195">INDEX(#REF!,MATCH(B195,#REF!,0))</f>
        <v>#REF!</v>
      </c>
      <c r="AF195" s="18">
        <f>VLOOKUP(C195,'Apr 19 data'!A:C,3,0)</f>
        <v>3.7999999999999999E-2</v>
      </c>
      <c r="AG195" s="16"/>
      <c r="AH195" s="16"/>
    </row>
    <row r="196" spans="1:34" ht="15.6" x14ac:dyDescent="0.3">
      <c r="A196" s="14" t="s">
        <v>85</v>
      </c>
      <c r="B196" s="14" t="s">
        <v>470</v>
      </c>
      <c r="C196" s="14" t="s">
        <v>471</v>
      </c>
      <c r="D196" s="15">
        <v>1370000</v>
      </c>
      <c r="E196" s="16">
        <f t="shared" si="0"/>
        <v>39142.857142857145</v>
      </c>
      <c r="F196" s="17" t="e">
        <f t="shared" si="1"/>
        <v>#REF!</v>
      </c>
      <c r="G196" s="17"/>
      <c r="H196" s="15" t="e">
        <f t="shared" si="6"/>
        <v>#REF!</v>
      </c>
      <c r="I196" s="15" t="e">
        <f t="shared" si="113"/>
        <v>#REF!</v>
      </c>
      <c r="J196" s="15" t="e">
        <f t="shared" ref="J196:AD196" si="205">I196*1.05</f>
        <v>#REF!</v>
      </c>
      <c r="K196" s="15" t="e">
        <f t="shared" si="205"/>
        <v>#REF!</v>
      </c>
      <c r="L196" s="15" t="e">
        <f t="shared" si="205"/>
        <v>#REF!</v>
      </c>
      <c r="M196" s="15" t="e">
        <f t="shared" si="205"/>
        <v>#REF!</v>
      </c>
      <c r="N196" s="15" t="e">
        <f t="shared" si="205"/>
        <v>#REF!</v>
      </c>
      <c r="O196" s="15" t="e">
        <f t="shared" si="205"/>
        <v>#REF!</v>
      </c>
      <c r="P196" s="15" t="e">
        <f t="shared" si="205"/>
        <v>#REF!</v>
      </c>
      <c r="Q196" s="15" t="e">
        <f t="shared" si="205"/>
        <v>#REF!</v>
      </c>
      <c r="R196" s="15" t="e">
        <f t="shared" si="205"/>
        <v>#REF!</v>
      </c>
      <c r="S196" s="15" t="e">
        <f t="shared" si="205"/>
        <v>#REF!</v>
      </c>
      <c r="T196" s="15" t="e">
        <f t="shared" si="205"/>
        <v>#REF!</v>
      </c>
      <c r="U196" s="15" t="e">
        <f t="shared" si="205"/>
        <v>#REF!</v>
      </c>
      <c r="V196" s="15" t="e">
        <f t="shared" si="205"/>
        <v>#REF!</v>
      </c>
      <c r="W196" s="15" t="e">
        <f t="shared" si="205"/>
        <v>#REF!</v>
      </c>
      <c r="X196" s="15" t="e">
        <f t="shared" si="205"/>
        <v>#REF!</v>
      </c>
      <c r="Y196" s="15" t="e">
        <f t="shared" si="205"/>
        <v>#REF!</v>
      </c>
      <c r="Z196" s="15" t="e">
        <f t="shared" si="205"/>
        <v>#REF!</v>
      </c>
      <c r="AA196" s="15" t="e">
        <f t="shared" si="205"/>
        <v>#REF!</v>
      </c>
      <c r="AB196" s="15" t="e">
        <f t="shared" si="205"/>
        <v>#REF!</v>
      </c>
      <c r="AC196" s="15" t="e">
        <f t="shared" si="205"/>
        <v>#REF!</v>
      </c>
      <c r="AD196" s="15" t="e">
        <f t="shared" si="205"/>
        <v>#REF!</v>
      </c>
      <c r="AE196" s="16" t="e">
        <f t="array" ref="AE196">INDEX(#REF!,MATCH(B196,#REF!,0))</f>
        <v>#REF!</v>
      </c>
      <c r="AF196" s="18">
        <f>VLOOKUP(C196,'Apr 19 data'!A:C,3,0)</f>
        <v>2.1999999999999999E-2</v>
      </c>
      <c r="AG196" s="16"/>
      <c r="AH196" s="16"/>
    </row>
    <row r="197" spans="1:34" ht="15.6" x14ac:dyDescent="0.3">
      <c r="A197" s="14" t="s">
        <v>69</v>
      </c>
      <c r="B197" s="14" t="s">
        <v>472</v>
      </c>
      <c r="C197" s="14" t="s">
        <v>473</v>
      </c>
      <c r="D197" s="15">
        <v>1710000</v>
      </c>
      <c r="E197" s="16">
        <f t="shared" si="0"/>
        <v>48857.142857142855</v>
      </c>
      <c r="F197" s="17" t="e">
        <f t="shared" si="1"/>
        <v>#REF!</v>
      </c>
      <c r="G197" s="17"/>
      <c r="H197" s="15" t="e">
        <f t="shared" si="6"/>
        <v>#REF!</v>
      </c>
      <c r="I197" s="15" t="e">
        <f t="shared" si="113"/>
        <v>#REF!</v>
      </c>
      <c r="J197" s="15" t="e">
        <f t="shared" ref="J197:AD197" si="206">I197*1.05</f>
        <v>#REF!</v>
      </c>
      <c r="K197" s="15" t="e">
        <f t="shared" si="206"/>
        <v>#REF!</v>
      </c>
      <c r="L197" s="15" t="e">
        <f t="shared" si="206"/>
        <v>#REF!</v>
      </c>
      <c r="M197" s="15" t="e">
        <f t="shared" si="206"/>
        <v>#REF!</v>
      </c>
      <c r="N197" s="15" t="e">
        <f t="shared" si="206"/>
        <v>#REF!</v>
      </c>
      <c r="O197" s="15" t="e">
        <f t="shared" si="206"/>
        <v>#REF!</v>
      </c>
      <c r="P197" s="15" t="e">
        <f t="shared" si="206"/>
        <v>#REF!</v>
      </c>
      <c r="Q197" s="15" t="e">
        <f t="shared" si="206"/>
        <v>#REF!</v>
      </c>
      <c r="R197" s="15" t="e">
        <f t="shared" si="206"/>
        <v>#REF!</v>
      </c>
      <c r="S197" s="15" t="e">
        <f t="shared" si="206"/>
        <v>#REF!</v>
      </c>
      <c r="T197" s="15" t="e">
        <f t="shared" si="206"/>
        <v>#REF!</v>
      </c>
      <c r="U197" s="15" t="e">
        <f t="shared" si="206"/>
        <v>#REF!</v>
      </c>
      <c r="V197" s="15" t="e">
        <f t="shared" si="206"/>
        <v>#REF!</v>
      </c>
      <c r="W197" s="15" t="e">
        <f t="shared" si="206"/>
        <v>#REF!</v>
      </c>
      <c r="X197" s="15" t="e">
        <f t="shared" si="206"/>
        <v>#REF!</v>
      </c>
      <c r="Y197" s="15" t="e">
        <f t="shared" si="206"/>
        <v>#REF!</v>
      </c>
      <c r="Z197" s="15" t="e">
        <f t="shared" si="206"/>
        <v>#REF!</v>
      </c>
      <c r="AA197" s="15" t="e">
        <f t="shared" si="206"/>
        <v>#REF!</v>
      </c>
      <c r="AB197" s="15" t="e">
        <f t="shared" si="206"/>
        <v>#REF!</v>
      </c>
      <c r="AC197" s="15" t="e">
        <f t="shared" si="206"/>
        <v>#REF!</v>
      </c>
      <c r="AD197" s="15" t="e">
        <f t="shared" si="206"/>
        <v>#REF!</v>
      </c>
      <c r="AE197" s="16" t="e">
        <f t="array" ref="AE197">INDEX(#REF!,MATCH(B197,#REF!,0))</f>
        <v>#REF!</v>
      </c>
      <c r="AF197" s="18">
        <f>VLOOKUP(C197,'Apr 19 data'!A:C,3,0)</f>
        <v>7.0000000000000001E-3</v>
      </c>
      <c r="AG197" s="16"/>
      <c r="AH197" s="16"/>
    </row>
    <row r="198" spans="1:34" ht="15.6" x14ac:dyDescent="0.3">
      <c r="A198" s="14" t="s">
        <v>66</v>
      </c>
      <c r="B198" s="14" t="s">
        <v>474</v>
      </c>
      <c r="C198" s="14" t="s">
        <v>475</v>
      </c>
      <c r="D198" s="15">
        <v>850000</v>
      </c>
      <c r="E198" s="16">
        <f t="shared" si="0"/>
        <v>24285.714285714286</v>
      </c>
      <c r="F198" s="17" t="e">
        <f t="shared" si="1"/>
        <v>#REF!</v>
      </c>
      <c r="G198" s="17"/>
      <c r="H198" s="15" t="e">
        <f t="shared" si="6"/>
        <v>#REF!</v>
      </c>
      <c r="I198" s="15" t="e">
        <f t="shared" si="113"/>
        <v>#REF!</v>
      </c>
      <c r="J198" s="15" t="e">
        <f t="shared" ref="J198:AD198" si="207">I198*1.05</f>
        <v>#REF!</v>
      </c>
      <c r="K198" s="15" t="e">
        <f t="shared" si="207"/>
        <v>#REF!</v>
      </c>
      <c r="L198" s="15" t="e">
        <f t="shared" si="207"/>
        <v>#REF!</v>
      </c>
      <c r="M198" s="15" t="e">
        <f t="shared" si="207"/>
        <v>#REF!</v>
      </c>
      <c r="N198" s="15" t="e">
        <f t="shared" si="207"/>
        <v>#REF!</v>
      </c>
      <c r="O198" s="15" t="e">
        <f t="shared" si="207"/>
        <v>#REF!</v>
      </c>
      <c r="P198" s="15" t="e">
        <f t="shared" si="207"/>
        <v>#REF!</v>
      </c>
      <c r="Q198" s="15" t="e">
        <f t="shared" si="207"/>
        <v>#REF!</v>
      </c>
      <c r="R198" s="15" t="e">
        <f t="shared" si="207"/>
        <v>#REF!</v>
      </c>
      <c r="S198" s="15" t="e">
        <f t="shared" si="207"/>
        <v>#REF!</v>
      </c>
      <c r="T198" s="15" t="e">
        <f t="shared" si="207"/>
        <v>#REF!</v>
      </c>
      <c r="U198" s="15" t="e">
        <f t="shared" si="207"/>
        <v>#REF!</v>
      </c>
      <c r="V198" s="15" t="e">
        <f t="shared" si="207"/>
        <v>#REF!</v>
      </c>
      <c r="W198" s="15" t="e">
        <f t="shared" si="207"/>
        <v>#REF!</v>
      </c>
      <c r="X198" s="15" t="e">
        <f t="shared" si="207"/>
        <v>#REF!</v>
      </c>
      <c r="Y198" s="15" t="e">
        <f t="shared" si="207"/>
        <v>#REF!</v>
      </c>
      <c r="Z198" s="15" t="e">
        <f t="shared" si="207"/>
        <v>#REF!</v>
      </c>
      <c r="AA198" s="15" t="e">
        <f t="shared" si="207"/>
        <v>#REF!</v>
      </c>
      <c r="AB198" s="15" t="e">
        <f t="shared" si="207"/>
        <v>#REF!</v>
      </c>
      <c r="AC198" s="15" t="e">
        <f t="shared" si="207"/>
        <v>#REF!</v>
      </c>
      <c r="AD198" s="15" t="e">
        <f t="shared" si="207"/>
        <v>#REF!</v>
      </c>
      <c r="AE198" s="16" t="e">
        <f t="array" ref="AE198">INDEX(#REF!,MATCH(B198,#REF!,0))</f>
        <v>#REF!</v>
      </c>
      <c r="AF198" s="18">
        <f>VLOOKUP(C198,'Apr 19 data'!A:C,3,0)</f>
        <v>5.6000000000000001E-2</v>
      </c>
      <c r="AG198" s="16"/>
      <c r="AH198" s="16"/>
    </row>
    <row r="199" spans="1:34" ht="15.6" x14ac:dyDescent="0.3">
      <c r="A199" s="14" t="s">
        <v>62</v>
      </c>
      <c r="B199" s="14" t="s">
        <v>476</v>
      </c>
      <c r="C199" s="14" t="s">
        <v>477</v>
      </c>
      <c r="D199" s="15">
        <v>5090000</v>
      </c>
      <c r="E199" s="16">
        <f t="shared" si="0"/>
        <v>145428.57142857142</v>
      </c>
      <c r="F199" s="17" t="e">
        <f t="shared" si="1"/>
        <v>#REF!</v>
      </c>
      <c r="G199" s="17"/>
      <c r="H199" s="15" t="e">
        <f t="shared" si="6"/>
        <v>#REF!</v>
      </c>
      <c r="I199" s="15" t="e">
        <f t="shared" si="113"/>
        <v>#REF!</v>
      </c>
      <c r="J199" s="15" t="e">
        <f t="shared" ref="J199:AD199" si="208">I199*1.05</f>
        <v>#REF!</v>
      </c>
      <c r="K199" s="15" t="e">
        <f t="shared" si="208"/>
        <v>#REF!</v>
      </c>
      <c r="L199" s="15" t="e">
        <f t="shared" si="208"/>
        <v>#REF!</v>
      </c>
      <c r="M199" s="15" t="e">
        <f t="shared" si="208"/>
        <v>#REF!</v>
      </c>
      <c r="N199" s="15" t="e">
        <f t="shared" si="208"/>
        <v>#REF!</v>
      </c>
      <c r="O199" s="15" t="e">
        <f t="shared" si="208"/>
        <v>#REF!</v>
      </c>
      <c r="P199" s="15" t="e">
        <f t="shared" si="208"/>
        <v>#REF!</v>
      </c>
      <c r="Q199" s="15" t="e">
        <f t="shared" si="208"/>
        <v>#REF!</v>
      </c>
      <c r="R199" s="15" t="e">
        <f t="shared" si="208"/>
        <v>#REF!</v>
      </c>
      <c r="S199" s="15" t="e">
        <f t="shared" si="208"/>
        <v>#REF!</v>
      </c>
      <c r="T199" s="15" t="e">
        <f t="shared" si="208"/>
        <v>#REF!</v>
      </c>
      <c r="U199" s="15" t="e">
        <f t="shared" si="208"/>
        <v>#REF!</v>
      </c>
      <c r="V199" s="15" t="e">
        <f t="shared" si="208"/>
        <v>#REF!</v>
      </c>
      <c r="W199" s="15" t="e">
        <f t="shared" si="208"/>
        <v>#REF!</v>
      </c>
      <c r="X199" s="15" t="e">
        <f t="shared" si="208"/>
        <v>#REF!</v>
      </c>
      <c r="Y199" s="15" t="e">
        <f t="shared" si="208"/>
        <v>#REF!</v>
      </c>
      <c r="Z199" s="15" t="e">
        <f t="shared" si="208"/>
        <v>#REF!</v>
      </c>
      <c r="AA199" s="15" t="e">
        <f t="shared" si="208"/>
        <v>#REF!</v>
      </c>
      <c r="AB199" s="15" t="e">
        <f t="shared" si="208"/>
        <v>#REF!</v>
      </c>
      <c r="AC199" s="15" t="e">
        <f t="shared" si="208"/>
        <v>#REF!</v>
      </c>
      <c r="AD199" s="15" t="e">
        <f t="shared" si="208"/>
        <v>#REF!</v>
      </c>
      <c r="AE199" s="16" t="e">
        <f t="array" ref="AE199">INDEX(#REF!,MATCH(B199,#REF!,0))</f>
        <v>#REF!</v>
      </c>
      <c r="AF199" s="18">
        <f>VLOOKUP(C199,'Apr 19 data'!A:C,3,0)</f>
        <v>-4.0000000000000001E-3</v>
      </c>
      <c r="AG199" s="16"/>
      <c r="AH199" s="16"/>
    </row>
    <row r="200" spans="1:34" ht="15.6" x14ac:dyDescent="0.3">
      <c r="A200" s="14" t="s">
        <v>66</v>
      </c>
      <c r="B200" s="14" t="s">
        <v>478</v>
      </c>
      <c r="C200" s="14" t="s">
        <v>479</v>
      </c>
      <c r="D200" s="15">
        <v>710000</v>
      </c>
      <c r="E200" s="16">
        <f t="shared" si="0"/>
        <v>20285.714285714286</v>
      </c>
      <c r="F200" s="17" t="e">
        <f t="shared" si="1"/>
        <v>#REF!</v>
      </c>
      <c r="G200" s="17"/>
      <c r="H200" s="15" t="e">
        <f t="shared" si="6"/>
        <v>#REF!</v>
      </c>
      <c r="I200" s="15" t="e">
        <f t="shared" si="113"/>
        <v>#REF!</v>
      </c>
      <c r="J200" s="15" t="e">
        <f t="shared" ref="J200:AD200" si="209">I200*1.05</f>
        <v>#REF!</v>
      </c>
      <c r="K200" s="15" t="e">
        <f t="shared" si="209"/>
        <v>#REF!</v>
      </c>
      <c r="L200" s="15" t="e">
        <f t="shared" si="209"/>
        <v>#REF!</v>
      </c>
      <c r="M200" s="15" t="e">
        <f t="shared" si="209"/>
        <v>#REF!</v>
      </c>
      <c r="N200" s="15" t="e">
        <f t="shared" si="209"/>
        <v>#REF!</v>
      </c>
      <c r="O200" s="15" t="e">
        <f t="shared" si="209"/>
        <v>#REF!</v>
      </c>
      <c r="P200" s="15" t="e">
        <f t="shared" si="209"/>
        <v>#REF!</v>
      </c>
      <c r="Q200" s="15" t="e">
        <f t="shared" si="209"/>
        <v>#REF!</v>
      </c>
      <c r="R200" s="15" t="e">
        <f t="shared" si="209"/>
        <v>#REF!</v>
      </c>
      <c r="S200" s="15" t="e">
        <f t="shared" si="209"/>
        <v>#REF!</v>
      </c>
      <c r="T200" s="15" t="e">
        <f t="shared" si="209"/>
        <v>#REF!</v>
      </c>
      <c r="U200" s="15" t="e">
        <f t="shared" si="209"/>
        <v>#REF!</v>
      </c>
      <c r="V200" s="15" t="e">
        <f t="shared" si="209"/>
        <v>#REF!</v>
      </c>
      <c r="W200" s="15" t="e">
        <f t="shared" si="209"/>
        <v>#REF!</v>
      </c>
      <c r="X200" s="15" t="e">
        <f t="shared" si="209"/>
        <v>#REF!</v>
      </c>
      <c r="Y200" s="15" t="e">
        <f t="shared" si="209"/>
        <v>#REF!</v>
      </c>
      <c r="Z200" s="15" t="e">
        <f t="shared" si="209"/>
        <v>#REF!</v>
      </c>
      <c r="AA200" s="15" t="e">
        <f t="shared" si="209"/>
        <v>#REF!</v>
      </c>
      <c r="AB200" s="15" t="e">
        <f t="shared" si="209"/>
        <v>#REF!</v>
      </c>
      <c r="AC200" s="15" t="e">
        <f t="shared" si="209"/>
        <v>#REF!</v>
      </c>
      <c r="AD200" s="15" t="e">
        <f t="shared" si="209"/>
        <v>#REF!</v>
      </c>
      <c r="AE200" s="16" t="e">
        <f t="array" ref="AE200">INDEX(#REF!,MATCH(B200,#REF!,0))</f>
        <v>#REF!</v>
      </c>
      <c r="AF200" s="18">
        <f>VLOOKUP(C200,'Apr 19 data'!A:C,3,0)</f>
        <v>-3.5000000000000003E-2</v>
      </c>
      <c r="AG200" s="16"/>
      <c r="AH200" s="16"/>
    </row>
    <row r="201" spans="1:34" ht="15.6" x14ac:dyDescent="0.3">
      <c r="A201" s="14" t="s">
        <v>65</v>
      </c>
      <c r="B201" s="14" t="s">
        <v>480</v>
      </c>
      <c r="C201" s="14" t="s">
        <v>481</v>
      </c>
      <c r="D201" s="15">
        <v>1600000</v>
      </c>
      <c r="E201" s="16">
        <f t="shared" si="0"/>
        <v>45714.285714285717</v>
      </c>
      <c r="F201" s="17" t="e">
        <f t="shared" si="1"/>
        <v>#REF!</v>
      </c>
      <c r="G201" s="17"/>
      <c r="H201" s="15" t="e">
        <f t="shared" si="6"/>
        <v>#REF!</v>
      </c>
      <c r="I201" s="15" t="e">
        <f t="shared" si="113"/>
        <v>#REF!</v>
      </c>
      <c r="J201" s="15" t="e">
        <f t="shared" ref="J201:AD201" si="210">I201*1.05</f>
        <v>#REF!</v>
      </c>
      <c r="K201" s="15" t="e">
        <f t="shared" si="210"/>
        <v>#REF!</v>
      </c>
      <c r="L201" s="15" t="e">
        <f t="shared" si="210"/>
        <v>#REF!</v>
      </c>
      <c r="M201" s="15" t="e">
        <f t="shared" si="210"/>
        <v>#REF!</v>
      </c>
      <c r="N201" s="15" t="e">
        <f t="shared" si="210"/>
        <v>#REF!</v>
      </c>
      <c r="O201" s="15" t="e">
        <f t="shared" si="210"/>
        <v>#REF!</v>
      </c>
      <c r="P201" s="15" t="e">
        <f t="shared" si="210"/>
        <v>#REF!</v>
      </c>
      <c r="Q201" s="15" t="e">
        <f t="shared" si="210"/>
        <v>#REF!</v>
      </c>
      <c r="R201" s="15" t="e">
        <f t="shared" si="210"/>
        <v>#REF!</v>
      </c>
      <c r="S201" s="15" t="e">
        <f t="shared" si="210"/>
        <v>#REF!</v>
      </c>
      <c r="T201" s="15" t="e">
        <f t="shared" si="210"/>
        <v>#REF!</v>
      </c>
      <c r="U201" s="15" t="e">
        <f t="shared" si="210"/>
        <v>#REF!</v>
      </c>
      <c r="V201" s="15" t="e">
        <f t="shared" si="210"/>
        <v>#REF!</v>
      </c>
      <c r="W201" s="15" t="e">
        <f t="shared" si="210"/>
        <v>#REF!</v>
      </c>
      <c r="X201" s="15" t="e">
        <f t="shared" si="210"/>
        <v>#REF!</v>
      </c>
      <c r="Y201" s="15" t="e">
        <f t="shared" si="210"/>
        <v>#REF!</v>
      </c>
      <c r="Z201" s="15" t="e">
        <f t="shared" si="210"/>
        <v>#REF!</v>
      </c>
      <c r="AA201" s="15" t="e">
        <f t="shared" si="210"/>
        <v>#REF!</v>
      </c>
      <c r="AB201" s="15" t="e">
        <f t="shared" si="210"/>
        <v>#REF!</v>
      </c>
      <c r="AC201" s="15" t="e">
        <f t="shared" si="210"/>
        <v>#REF!</v>
      </c>
      <c r="AD201" s="15" t="e">
        <f t="shared" si="210"/>
        <v>#REF!</v>
      </c>
      <c r="AE201" s="16" t="e">
        <f t="array" ref="AE201">INDEX(#REF!,MATCH(B201,#REF!,0))</f>
        <v>#REF!</v>
      </c>
      <c r="AF201" s="18">
        <f>VLOOKUP(C201,'Apr 19 data'!A:C,3,0)</f>
        <v>2.4E-2</v>
      </c>
      <c r="AG201" s="16"/>
      <c r="AH201" s="16"/>
    </row>
    <row r="202" spans="1:34" ht="15.6" x14ac:dyDescent="0.3">
      <c r="A202" s="14" t="s">
        <v>82</v>
      </c>
      <c r="B202" s="14" t="s">
        <v>482</v>
      </c>
      <c r="C202" s="14" t="s">
        <v>483</v>
      </c>
      <c r="D202" s="15">
        <v>1600000</v>
      </c>
      <c r="E202" s="16">
        <f t="shared" si="0"/>
        <v>45714.285714285717</v>
      </c>
      <c r="F202" s="17" t="e">
        <f t="shared" si="1"/>
        <v>#REF!</v>
      </c>
      <c r="G202" s="17"/>
      <c r="H202" s="15" t="e">
        <f t="shared" si="6"/>
        <v>#REF!</v>
      </c>
      <c r="I202" s="15" t="e">
        <f t="shared" si="113"/>
        <v>#REF!</v>
      </c>
      <c r="J202" s="15" t="e">
        <f t="shared" ref="J202:AD202" si="211">I202*1.05</f>
        <v>#REF!</v>
      </c>
      <c r="K202" s="15" t="e">
        <f t="shared" si="211"/>
        <v>#REF!</v>
      </c>
      <c r="L202" s="15" t="e">
        <f t="shared" si="211"/>
        <v>#REF!</v>
      </c>
      <c r="M202" s="15" t="e">
        <f t="shared" si="211"/>
        <v>#REF!</v>
      </c>
      <c r="N202" s="15" t="e">
        <f t="shared" si="211"/>
        <v>#REF!</v>
      </c>
      <c r="O202" s="15" t="e">
        <f t="shared" si="211"/>
        <v>#REF!</v>
      </c>
      <c r="P202" s="15" t="e">
        <f t="shared" si="211"/>
        <v>#REF!</v>
      </c>
      <c r="Q202" s="15" t="e">
        <f t="shared" si="211"/>
        <v>#REF!</v>
      </c>
      <c r="R202" s="15" t="e">
        <f t="shared" si="211"/>
        <v>#REF!</v>
      </c>
      <c r="S202" s="15" t="e">
        <f t="shared" si="211"/>
        <v>#REF!</v>
      </c>
      <c r="T202" s="15" t="e">
        <f t="shared" si="211"/>
        <v>#REF!</v>
      </c>
      <c r="U202" s="15" t="e">
        <f t="shared" si="211"/>
        <v>#REF!</v>
      </c>
      <c r="V202" s="15" t="e">
        <f t="shared" si="211"/>
        <v>#REF!</v>
      </c>
      <c r="W202" s="15" t="e">
        <f t="shared" si="211"/>
        <v>#REF!</v>
      </c>
      <c r="X202" s="15" t="e">
        <f t="shared" si="211"/>
        <v>#REF!</v>
      </c>
      <c r="Y202" s="15" t="e">
        <f t="shared" si="211"/>
        <v>#REF!</v>
      </c>
      <c r="Z202" s="15" t="e">
        <f t="shared" si="211"/>
        <v>#REF!</v>
      </c>
      <c r="AA202" s="15" t="e">
        <f t="shared" si="211"/>
        <v>#REF!</v>
      </c>
      <c r="AB202" s="15" t="e">
        <f t="shared" si="211"/>
        <v>#REF!</v>
      </c>
      <c r="AC202" s="15" t="e">
        <f t="shared" si="211"/>
        <v>#REF!</v>
      </c>
      <c r="AD202" s="15" t="e">
        <f t="shared" si="211"/>
        <v>#REF!</v>
      </c>
      <c r="AE202" s="16" t="e">
        <f t="array" ref="AE202">INDEX(#REF!,MATCH(B202,#REF!,0))</f>
        <v>#REF!</v>
      </c>
      <c r="AF202" s="18">
        <f>VLOOKUP(C202,'Apr 19 data'!A:C,3,0)</f>
        <v>-3.0000000000000001E-3</v>
      </c>
      <c r="AG202" s="16"/>
      <c r="AH202" s="16"/>
    </row>
    <row r="203" spans="1:34" ht="15.6" x14ac:dyDescent="0.3">
      <c r="A203" s="14" t="s">
        <v>82</v>
      </c>
      <c r="B203" s="14" t="s">
        <v>484</v>
      </c>
      <c r="C203" s="14" t="s">
        <v>485</v>
      </c>
      <c r="D203" s="15">
        <v>3400000</v>
      </c>
      <c r="E203" s="16">
        <f t="shared" si="0"/>
        <v>97142.857142857145</v>
      </c>
      <c r="F203" s="17" t="e">
        <f t="shared" si="1"/>
        <v>#REF!</v>
      </c>
      <c r="G203" s="17"/>
      <c r="H203" s="15" t="e">
        <f t="shared" si="6"/>
        <v>#REF!</v>
      </c>
      <c r="I203" s="15" t="e">
        <f t="shared" si="113"/>
        <v>#REF!</v>
      </c>
      <c r="J203" s="15" t="e">
        <f t="shared" ref="J203:AD203" si="212">I203*1.05</f>
        <v>#REF!</v>
      </c>
      <c r="K203" s="15" t="e">
        <f t="shared" si="212"/>
        <v>#REF!</v>
      </c>
      <c r="L203" s="15" t="e">
        <f t="shared" si="212"/>
        <v>#REF!</v>
      </c>
      <c r="M203" s="15" t="e">
        <f t="shared" si="212"/>
        <v>#REF!</v>
      </c>
      <c r="N203" s="15" t="e">
        <f t="shared" si="212"/>
        <v>#REF!</v>
      </c>
      <c r="O203" s="15" t="e">
        <f t="shared" si="212"/>
        <v>#REF!</v>
      </c>
      <c r="P203" s="15" t="e">
        <f t="shared" si="212"/>
        <v>#REF!</v>
      </c>
      <c r="Q203" s="15" t="e">
        <f t="shared" si="212"/>
        <v>#REF!</v>
      </c>
      <c r="R203" s="15" t="e">
        <f t="shared" si="212"/>
        <v>#REF!</v>
      </c>
      <c r="S203" s="15" t="e">
        <f t="shared" si="212"/>
        <v>#REF!</v>
      </c>
      <c r="T203" s="15" t="e">
        <f t="shared" si="212"/>
        <v>#REF!</v>
      </c>
      <c r="U203" s="15" t="e">
        <f t="shared" si="212"/>
        <v>#REF!</v>
      </c>
      <c r="V203" s="15" t="e">
        <f t="shared" si="212"/>
        <v>#REF!</v>
      </c>
      <c r="W203" s="15" t="e">
        <f t="shared" si="212"/>
        <v>#REF!</v>
      </c>
      <c r="X203" s="15" t="e">
        <f t="shared" si="212"/>
        <v>#REF!</v>
      </c>
      <c r="Y203" s="15" t="e">
        <f t="shared" si="212"/>
        <v>#REF!</v>
      </c>
      <c r="Z203" s="15" t="e">
        <f t="shared" si="212"/>
        <v>#REF!</v>
      </c>
      <c r="AA203" s="15" t="e">
        <f t="shared" si="212"/>
        <v>#REF!</v>
      </c>
      <c r="AB203" s="15" t="e">
        <f t="shared" si="212"/>
        <v>#REF!</v>
      </c>
      <c r="AC203" s="15" t="e">
        <f t="shared" si="212"/>
        <v>#REF!</v>
      </c>
      <c r="AD203" s="15" t="e">
        <f t="shared" si="212"/>
        <v>#REF!</v>
      </c>
      <c r="AE203" s="16" t="e">
        <f t="array" ref="AE203">INDEX(#REF!,MATCH(B203,#REF!,0))</f>
        <v>#REF!</v>
      </c>
      <c r="AF203" s="18">
        <f>VLOOKUP(C203,'Apr 19 data'!A:C,3,0)</f>
        <v>-5.0000000000000001E-3</v>
      </c>
      <c r="AG203" s="16"/>
      <c r="AH203" s="16"/>
    </row>
    <row r="204" spans="1:34" ht="15.6" x14ac:dyDescent="0.3">
      <c r="A204" s="14" t="s">
        <v>62</v>
      </c>
      <c r="B204" s="14" t="s">
        <v>486</v>
      </c>
      <c r="C204" s="14" t="s">
        <v>487</v>
      </c>
      <c r="D204" s="15">
        <v>3000000</v>
      </c>
      <c r="E204" s="16">
        <f t="shared" si="0"/>
        <v>85714.28571428571</v>
      </c>
      <c r="F204" s="17" t="e">
        <f t="shared" si="1"/>
        <v>#REF!</v>
      </c>
      <c r="G204" s="17"/>
      <c r="H204" s="15" t="e">
        <f t="shared" si="6"/>
        <v>#REF!</v>
      </c>
      <c r="I204" s="15" t="e">
        <f t="shared" si="113"/>
        <v>#REF!</v>
      </c>
      <c r="J204" s="15" t="e">
        <f t="shared" ref="J204:AD204" si="213">I204*1.05</f>
        <v>#REF!</v>
      </c>
      <c r="K204" s="15" t="e">
        <f t="shared" si="213"/>
        <v>#REF!</v>
      </c>
      <c r="L204" s="15" t="e">
        <f t="shared" si="213"/>
        <v>#REF!</v>
      </c>
      <c r="M204" s="15" t="e">
        <f t="shared" si="213"/>
        <v>#REF!</v>
      </c>
      <c r="N204" s="15" t="e">
        <f t="shared" si="213"/>
        <v>#REF!</v>
      </c>
      <c r="O204" s="15" t="e">
        <f t="shared" si="213"/>
        <v>#REF!</v>
      </c>
      <c r="P204" s="15" t="e">
        <f t="shared" si="213"/>
        <v>#REF!</v>
      </c>
      <c r="Q204" s="15" t="e">
        <f t="shared" si="213"/>
        <v>#REF!</v>
      </c>
      <c r="R204" s="15" t="e">
        <f t="shared" si="213"/>
        <v>#REF!</v>
      </c>
      <c r="S204" s="15" t="e">
        <f t="shared" si="213"/>
        <v>#REF!</v>
      </c>
      <c r="T204" s="15" t="e">
        <f t="shared" si="213"/>
        <v>#REF!</v>
      </c>
      <c r="U204" s="15" t="e">
        <f t="shared" si="213"/>
        <v>#REF!</v>
      </c>
      <c r="V204" s="15" t="e">
        <f t="shared" si="213"/>
        <v>#REF!</v>
      </c>
      <c r="W204" s="15" t="e">
        <f t="shared" si="213"/>
        <v>#REF!</v>
      </c>
      <c r="X204" s="15" t="e">
        <f t="shared" si="213"/>
        <v>#REF!</v>
      </c>
      <c r="Y204" s="15" t="e">
        <f t="shared" si="213"/>
        <v>#REF!</v>
      </c>
      <c r="Z204" s="15" t="e">
        <f t="shared" si="213"/>
        <v>#REF!</v>
      </c>
      <c r="AA204" s="15" t="e">
        <f t="shared" si="213"/>
        <v>#REF!</v>
      </c>
      <c r="AB204" s="15" t="e">
        <f t="shared" si="213"/>
        <v>#REF!</v>
      </c>
      <c r="AC204" s="15" t="e">
        <f t="shared" si="213"/>
        <v>#REF!</v>
      </c>
      <c r="AD204" s="15" t="e">
        <f t="shared" si="213"/>
        <v>#REF!</v>
      </c>
      <c r="AE204" s="16" t="e">
        <f t="array" ref="AE204">INDEX(#REF!,MATCH(B204,#REF!,0))</f>
        <v>#REF!</v>
      </c>
      <c r="AF204" s="18">
        <f>VLOOKUP(C204,'Apr 19 data'!A:C,3,0)</f>
        <v>-1E-3</v>
      </c>
      <c r="AG204" s="16"/>
      <c r="AH204" s="16"/>
    </row>
    <row r="205" spans="1:34" ht="15.6" x14ac:dyDescent="0.3">
      <c r="A205" s="14" t="s">
        <v>66</v>
      </c>
      <c r="B205" s="14" t="s">
        <v>488</v>
      </c>
      <c r="C205" s="14" t="s">
        <v>489</v>
      </c>
      <c r="D205" s="15">
        <v>1175000</v>
      </c>
      <c r="E205" s="16">
        <f t="shared" si="0"/>
        <v>33571.428571428572</v>
      </c>
      <c r="F205" s="17" t="e">
        <f t="shared" si="1"/>
        <v>#REF!</v>
      </c>
      <c r="G205" s="17"/>
      <c r="H205" s="15" t="e">
        <f t="shared" si="6"/>
        <v>#REF!</v>
      </c>
      <c r="I205" s="15" t="e">
        <f t="shared" si="113"/>
        <v>#REF!</v>
      </c>
      <c r="J205" s="15" t="e">
        <f t="shared" ref="J205:AD205" si="214">I205*1.05</f>
        <v>#REF!</v>
      </c>
      <c r="K205" s="15" t="e">
        <f t="shared" si="214"/>
        <v>#REF!</v>
      </c>
      <c r="L205" s="15" t="e">
        <f t="shared" si="214"/>
        <v>#REF!</v>
      </c>
      <c r="M205" s="15" t="e">
        <f t="shared" si="214"/>
        <v>#REF!</v>
      </c>
      <c r="N205" s="15" t="e">
        <f t="shared" si="214"/>
        <v>#REF!</v>
      </c>
      <c r="O205" s="15" t="e">
        <f t="shared" si="214"/>
        <v>#REF!</v>
      </c>
      <c r="P205" s="15" t="e">
        <f t="shared" si="214"/>
        <v>#REF!</v>
      </c>
      <c r="Q205" s="15" t="e">
        <f t="shared" si="214"/>
        <v>#REF!</v>
      </c>
      <c r="R205" s="15" t="e">
        <f t="shared" si="214"/>
        <v>#REF!</v>
      </c>
      <c r="S205" s="15" t="e">
        <f t="shared" si="214"/>
        <v>#REF!</v>
      </c>
      <c r="T205" s="15" t="e">
        <f t="shared" si="214"/>
        <v>#REF!</v>
      </c>
      <c r="U205" s="15" t="e">
        <f t="shared" si="214"/>
        <v>#REF!</v>
      </c>
      <c r="V205" s="15" t="e">
        <f t="shared" si="214"/>
        <v>#REF!</v>
      </c>
      <c r="W205" s="15" t="e">
        <f t="shared" si="214"/>
        <v>#REF!</v>
      </c>
      <c r="X205" s="15" t="e">
        <f t="shared" si="214"/>
        <v>#REF!</v>
      </c>
      <c r="Y205" s="15" t="e">
        <f t="shared" si="214"/>
        <v>#REF!</v>
      </c>
      <c r="Z205" s="15" t="e">
        <f t="shared" si="214"/>
        <v>#REF!</v>
      </c>
      <c r="AA205" s="15" t="e">
        <f t="shared" si="214"/>
        <v>#REF!</v>
      </c>
      <c r="AB205" s="15" t="e">
        <f t="shared" si="214"/>
        <v>#REF!</v>
      </c>
      <c r="AC205" s="15" t="e">
        <f t="shared" si="214"/>
        <v>#REF!</v>
      </c>
      <c r="AD205" s="15" t="e">
        <f t="shared" si="214"/>
        <v>#REF!</v>
      </c>
      <c r="AE205" s="16" t="e">
        <f t="array" ref="AE205">INDEX(#REF!,MATCH(B205,#REF!,0))</f>
        <v>#REF!</v>
      </c>
      <c r="AF205" s="18">
        <f>VLOOKUP(C205,'Apr 19 data'!A:C,3,0)</f>
        <v>3.5000000000000003E-2</v>
      </c>
      <c r="AG205" s="16"/>
      <c r="AH205" s="16"/>
    </row>
    <row r="206" spans="1:34" ht="15.6" x14ac:dyDescent="0.3">
      <c r="A206" s="14" t="s">
        <v>82</v>
      </c>
      <c r="B206" s="14" t="s">
        <v>490</v>
      </c>
      <c r="C206" s="14" t="s">
        <v>491</v>
      </c>
      <c r="D206" s="15">
        <v>3820000</v>
      </c>
      <c r="E206" s="16">
        <f t="shared" si="0"/>
        <v>109142.85714285714</v>
      </c>
      <c r="F206" s="17" t="e">
        <f t="shared" si="1"/>
        <v>#REF!</v>
      </c>
      <c r="G206" s="17"/>
      <c r="H206" s="15" t="e">
        <f t="shared" si="6"/>
        <v>#REF!</v>
      </c>
      <c r="I206" s="15" t="e">
        <f t="shared" si="113"/>
        <v>#REF!</v>
      </c>
      <c r="J206" s="15" t="e">
        <f t="shared" ref="J206:AD206" si="215">I206*1.05</f>
        <v>#REF!</v>
      </c>
      <c r="K206" s="15" t="e">
        <f t="shared" si="215"/>
        <v>#REF!</v>
      </c>
      <c r="L206" s="15" t="e">
        <f t="shared" si="215"/>
        <v>#REF!</v>
      </c>
      <c r="M206" s="15" t="e">
        <f t="shared" si="215"/>
        <v>#REF!</v>
      </c>
      <c r="N206" s="15" t="e">
        <f t="shared" si="215"/>
        <v>#REF!</v>
      </c>
      <c r="O206" s="15" t="e">
        <f t="shared" si="215"/>
        <v>#REF!</v>
      </c>
      <c r="P206" s="15" t="e">
        <f t="shared" si="215"/>
        <v>#REF!</v>
      </c>
      <c r="Q206" s="15" t="e">
        <f t="shared" si="215"/>
        <v>#REF!</v>
      </c>
      <c r="R206" s="15" t="e">
        <f t="shared" si="215"/>
        <v>#REF!</v>
      </c>
      <c r="S206" s="15" t="e">
        <f t="shared" si="215"/>
        <v>#REF!</v>
      </c>
      <c r="T206" s="15" t="e">
        <f t="shared" si="215"/>
        <v>#REF!</v>
      </c>
      <c r="U206" s="15" t="e">
        <f t="shared" si="215"/>
        <v>#REF!</v>
      </c>
      <c r="V206" s="15" t="e">
        <f t="shared" si="215"/>
        <v>#REF!</v>
      </c>
      <c r="W206" s="15" t="e">
        <f t="shared" si="215"/>
        <v>#REF!</v>
      </c>
      <c r="X206" s="15" t="e">
        <f t="shared" si="215"/>
        <v>#REF!</v>
      </c>
      <c r="Y206" s="15" t="e">
        <f t="shared" si="215"/>
        <v>#REF!</v>
      </c>
      <c r="Z206" s="15" t="e">
        <f t="shared" si="215"/>
        <v>#REF!</v>
      </c>
      <c r="AA206" s="15" t="e">
        <f t="shared" si="215"/>
        <v>#REF!</v>
      </c>
      <c r="AB206" s="15" t="e">
        <f t="shared" si="215"/>
        <v>#REF!</v>
      </c>
      <c r="AC206" s="15" t="e">
        <f t="shared" si="215"/>
        <v>#REF!</v>
      </c>
      <c r="AD206" s="15" t="e">
        <f t="shared" si="215"/>
        <v>#REF!</v>
      </c>
      <c r="AE206" s="16" t="e">
        <f t="array" ref="AE206">INDEX(#REF!,MATCH(B206,#REF!,0))</f>
        <v>#REF!</v>
      </c>
      <c r="AF206" s="18">
        <f>VLOOKUP(C206,'Apr 19 data'!A:C,3,0)</f>
        <v>6.7000000000000004E-2</v>
      </c>
      <c r="AG206" s="16"/>
      <c r="AH206" s="16"/>
    </row>
    <row r="207" spans="1:34" ht="15.6" x14ac:dyDescent="0.3">
      <c r="A207" s="14" t="s">
        <v>62</v>
      </c>
      <c r="B207" s="14" t="s">
        <v>492</v>
      </c>
      <c r="C207" s="14" t="s">
        <v>493</v>
      </c>
      <c r="D207" s="15">
        <v>4800000</v>
      </c>
      <c r="E207" s="16">
        <f t="shared" si="0"/>
        <v>137142.85714285713</v>
      </c>
      <c r="F207" s="17" t="e">
        <f t="shared" si="1"/>
        <v>#REF!</v>
      </c>
      <c r="G207" s="17"/>
      <c r="H207" s="15" t="e">
        <f t="shared" si="6"/>
        <v>#REF!</v>
      </c>
      <c r="I207" s="15" t="e">
        <f t="shared" si="113"/>
        <v>#REF!</v>
      </c>
      <c r="J207" s="15" t="e">
        <f t="shared" ref="J207:AD207" si="216">I207*1.05</f>
        <v>#REF!</v>
      </c>
      <c r="K207" s="15" t="e">
        <f t="shared" si="216"/>
        <v>#REF!</v>
      </c>
      <c r="L207" s="15" t="e">
        <f t="shared" si="216"/>
        <v>#REF!</v>
      </c>
      <c r="M207" s="15" t="e">
        <f t="shared" si="216"/>
        <v>#REF!</v>
      </c>
      <c r="N207" s="15" t="e">
        <f t="shared" si="216"/>
        <v>#REF!</v>
      </c>
      <c r="O207" s="15" t="e">
        <f t="shared" si="216"/>
        <v>#REF!</v>
      </c>
      <c r="P207" s="15" t="e">
        <f t="shared" si="216"/>
        <v>#REF!</v>
      </c>
      <c r="Q207" s="15" t="e">
        <f t="shared" si="216"/>
        <v>#REF!</v>
      </c>
      <c r="R207" s="15" t="e">
        <f t="shared" si="216"/>
        <v>#REF!</v>
      </c>
      <c r="S207" s="15" t="e">
        <f t="shared" si="216"/>
        <v>#REF!</v>
      </c>
      <c r="T207" s="15" t="e">
        <f t="shared" si="216"/>
        <v>#REF!</v>
      </c>
      <c r="U207" s="15" t="e">
        <f t="shared" si="216"/>
        <v>#REF!</v>
      </c>
      <c r="V207" s="15" t="e">
        <f t="shared" si="216"/>
        <v>#REF!</v>
      </c>
      <c r="W207" s="15" t="e">
        <f t="shared" si="216"/>
        <v>#REF!</v>
      </c>
      <c r="X207" s="15" t="e">
        <f t="shared" si="216"/>
        <v>#REF!</v>
      </c>
      <c r="Y207" s="15" t="e">
        <f t="shared" si="216"/>
        <v>#REF!</v>
      </c>
      <c r="Z207" s="15" t="e">
        <f t="shared" si="216"/>
        <v>#REF!</v>
      </c>
      <c r="AA207" s="15" t="e">
        <f t="shared" si="216"/>
        <v>#REF!</v>
      </c>
      <c r="AB207" s="15" t="e">
        <f t="shared" si="216"/>
        <v>#REF!</v>
      </c>
      <c r="AC207" s="15" t="e">
        <f t="shared" si="216"/>
        <v>#REF!</v>
      </c>
      <c r="AD207" s="15" t="e">
        <f t="shared" si="216"/>
        <v>#REF!</v>
      </c>
      <c r="AE207" s="16" t="e">
        <f t="array" ref="AE207">INDEX(#REF!,MATCH(B207,#REF!,0))</f>
        <v>#REF!</v>
      </c>
      <c r="AF207" s="18">
        <f>VLOOKUP(C207,'Apr 19 data'!A:C,3,0)</f>
        <v>-3.2000000000000001E-2</v>
      </c>
      <c r="AG207" s="16"/>
      <c r="AH207" s="16"/>
    </row>
    <row r="208" spans="1:34" ht="15.6" x14ac:dyDescent="0.3">
      <c r="A208" s="14" t="s">
        <v>72</v>
      </c>
      <c r="B208" s="14" t="s">
        <v>494</v>
      </c>
      <c r="C208" s="14" t="s">
        <v>495</v>
      </c>
      <c r="D208" s="15">
        <v>11800000</v>
      </c>
      <c r="E208" s="16">
        <f t="shared" si="0"/>
        <v>100854.70085470086</v>
      </c>
      <c r="F208" s="17" t="e">
        <f t="shared" si="1"/>
        <v>#REF!</v>
      </c>
      <c r="G208" s="17"/>
      <c r="H208" s="15" t="e">
        <f t="shared" si="6"/>
        <v>#REF!</v>
      </c>
      <c r="I208" s="15" t="e">
        <f t="shared" si="113"/>
        <v>#REF!</v>
      </c>
      <c r="J208" s="15" t="e">
        <f t="shared" ref="J208:AD208" si="217">I208*1.05</f>
        <v>#REF!</v>
      </c>
      <c r="K208" s="15" t="e">
        <f t="shared" si="217"/>
        <v>#REF!</v>
      </c>
      <c r="L208" s="15" t="e">
        <f t="shared" si="217"/>
        <v>#REF!</v>
      </c>
      <c r="M208" s="15" t="e">
        <f t="shared" si="217"/>
        <v>#REF!</v>
      </c>
      <c r="N208" s="15" t="e">
        <f t="shared" si="217"/>
        <v>#REF!</v>
      </c>
      <c r="O208" s="15" t="e">
        <f t="shared" si="217"/>
        <v>#REF!</v>
      </c>
      <c r="P208" s="15" t="e">
        <f t="shared" si="217"/>
        <v>#REF!</v>
      </c>
      <c r="Q208" s="15" t="e">
        <f t="shared" si="217"/>
        <v>#REF!</v>
      </c>
      <c r="R208" s="15" t="e">
        <f t="shared" si="217"/>
        <v>#REF!</v>
      </c>
      <c r="S208" s="15" t="e">
        <f t="shared" si="217"/>
        <v>#REF!</v>
      </c>
      <c r="T208" s="15" t="e">
        <f t="shared" si="217"/>
        <v>#REF!</v>
      </c>
      <c r="U208" s="15" t="e">
        <f t="shared" si="217"/>
        <v>#REF!</v>
      </c>
      <c r="V208" s="15" t="e">
        <f t="shared" si="217"/>
        <v>#REF!</v>
      </c>
      <c r="W208" s="15" t="e">
        <f t="shared" si="217"/>
        <v>#REF!</v>
      </c>
      <c r="X208" s="15" t="e">
        <f t="shared" si="217"/>
        <v>#REF!</v>
      </c>
      <c r="Y208" s="15" t="e">
        <f t="shared" si="217"/>
        <v>#REF!</v>
      </c>
      <c r="Z208" s="15" t="e">
        <f t="shared" si="217"/>
        <v>#REF!</v>
      </c>
      <c r="AA208" s="15" t="e">
        <f t="shared" si="217"/>
        <v>#REF!</v>
      </c>
      <c r="AB208" s="15" t="e">
        <f t="shared" si="217"/>
        <v>#REF!</v>
      </c>
      <c r="AC208" s="15" t="e">
        <f t="shared" si="217"/>
        <v>#REF!</v>
      </c>
      <c r="AD208" s="15" t="e">
        <f t="shared" si="217"/>
        <v>#REF!</v>
      </c>
      <c r="AE208" s="16" t="e">
        <f t="array" ref="AE208">INDEX(#REF!,MATCH(B208,#REF!,0))</f>
        <v>#REF!</v>
      </c>
      <c r="AF208" s="18">
        <f>VLOOKUP(C208,'Apr 19 data'!A:C,3,0)</f>
        <v>-0.02</v>
      </c>
      <c r="AG208" s="16"/>
      <c r="AH208" s="16"/>
    </row>
    <row r="209" spans="1:34" ht="15.6" x14ac:dyDescent="0.3">
      <c r="A209" s="14" t="s">
        <v>75</v>
      </c>
      <c r="B209" s="14" t="s">
        <v>496</v>
      </c>
      <c r="C209" s="14" t="s">
        <v>497</v>
      </c>
      <c r="D209" s="15">
        <v>400000</v>
      </c>
      <c r="E209" s="16">
        <f t="shared" si="0"/>
        <v>11428.571428571429</v>
      </c>
      <c r="F209" s="17" t="e">
        <f t="shared" si="1"/>
        <v>#REF!</v>
      </c>
      <c r="G209" s="17"/>
      <c r="H209" s="15" t="e">
        <f t="shared" si="6"/>
        <v>#REF!</v>
      </c>
      <c r="I209" s="15" t="e">
        <f t="shared" si="113"/>
        <v>#REF!</v>
      </c>
      <c r="J209" s="15" t="e">
        <f t="shared" ref="J209:AD209" si="218">I209*1.05</f>
        <v>#REF!</v>
      </c>
      <c r="K209" s="15" t="e">
        <f t="shared" si="218"/>
        <v>#REF!</v>
      </c>
      <c r="L209" s="15" t="e">
        <f t="shared" si="218"/>
        <v>#REF!</v>
      </c>
      <c r="M209" s="15" t="e">
        <f t="shared" si="218"/>
        <v>#REF!</v>
      </c>
      <c r="N209" s="15" t="e">
        <f t="shared" si="218"/>
        <v>#REF!</v>
      </c>
      <c r="O209" s="15" t="e">
        <f t="shared" si="218"/>
        <v>#REF!</v>
      </c>
      <c r="P209" s="15" t="e">
        <f t="shared" si="218"/>
        <v>#REF!</v>
      </c>
      <c r="Q209" s="15" t="e">
        <f t="shared" si="218"/>
        <v>#REF!</v>
      </c>
      <c r="R209" s="15" t="e">
        <f t="shared" si="218"/>
        <v>#REF!</v>
      </c>
      <c r="S209" s="15" t="e">
        <f t="shared" si="218"/>
        <v>#REF!</v>
      </c>
      <c r="T209" s="15" t="e">
        <f t="shared" si="218"/>
        <v>#REF!</v>
      </c>
      <c r="U209" s="15" t="e">
        <f t="shared" si="218"/>
        <v>#REF!</v>
      </c>
      <c r="V209" s="15" t="e">
        <f t="shared" si="218"/>
        <v>#REF!</v>
      </c>
      <c r="W209" s="15" t="e">
        <f t="shared" si="218"/>
        <v>#REF!</v>
      </c>
      <c r="X209" s="15" t="e">
        <f t="shared" si="218"/>
        <v>#REF!</v>
      </c>
      <c r="Y209" s="15" t="e">
        <f t="shared" si="218"/>
        <v>#REF!</v>
      </c>
      <c r="Z209" s="15" t="e">
        <f t="shared" si="218"/>
        <v>#REF!</v>
      </c>
      <c r="AA209" s="15" t="e">
        <f t="shared" si="218"/>
        <v>#REF!</v>
      </c>
      <c r="AB209" s="15" t="e">
        <f t="shared" si="218"/>
        <v>#REF!</v>
      </c>
      <c r="AC209" s="15" t="e">
        <f t="shared" si="218"/>
        <v>#REF!</v>
      </c>
      <c r="AD209" s="15" t="e">
        <f t="shared" si="218"/>
        <v>#REF!</v>
      </c>
      <c r="AE209" s="16" t="e">
        <f t="array" ref="AE209">INDEX(#REF!,MATCH(B209,#REF!,0))</f>
        <v>#REF!</v>
      </c>
      <c r="AF209" s="18">
        <f>VLOOKUP(C209,'Apr 19 data'!A:C,3,0)</f>
        <v>-1.4E-2</v>
      </c>
      <c r="AG209" s="16"/>
      <c r="AH209" s="16"/>
    </row>
    <row r="210" spans="1:34" ht="15.6" x14ac:dyDescent="0.3">
      <c r="A210" s="14" t="s">
        <v>85</v>
      </c>
      <c r="B210" s="14" t="s">
        <v>498</v>
      </c>
      <c r="C210" s="14" t="s">
        <v>499</v>
      </c>
      <c r="D210" s="15">
        <v>2450000</v>
      </c>
      <c r="E210" s="16">
        <f t="shared" si="0"/>
        <v>70000</v>
      </c>
      <c r="F210" s="17" t="e">
        <f t="shared" si="1"/>
        <v>#REF!</v>
      </c>
      <c r="G210" s="17"/>
      <c r="H210" s="15" t="e">
        <f t="shared" si="6"/>
        <v>#REF!</v>
      </c>
      <c r="I210" s="15" t="e">
        <f t="shared" si="113"/>
        <v>#REF!</v>
      </c>
      <c r="J210" s="15" t="e">
        <f t="shared" ref="J210:AD210" si="219">I210*1.05</f>
        <v>#REF!</v>
      </c>
      <c r="K210" s="15" t="e">
        <f t="shared" si="219"/>
        <v>#REF!</v>
      </c>
      <c r="L210" s="15" t="e">
        <f t="shared" si="219"/>
        <v>#REF!</v>
      </c>
      <c r="M210" s="15" t="e">
        <f t="shared" si="219"/>
        <v>#REF!</v>
      </c>
      <c r="N210" s="15" t="e">
        <f t="shared" si="219"/>
        <v>#REF!</v>
      </c>
      <c r="O210" s="15" t="e">
        <f t="shared" si="219"/>
        <v>#REF!</v>
      </c>
      <c r="P210" s="15" t="e">
        <f t="shared" si="219"/>
        <v>#REF!</v>
      </c>
      <c r="Q210" s="15" t="e">
        <f t="shared" si="219"/>
        <v>#REF!</v>
      </c>
      <c r="R210" s="15" t="e">
        <f t="shared" si="219"/>
        <v>#REF!</v>
      </c>
      <c r="S210" s="15" t="e">
        <f t="shared" si="219"/>
        <v>#REF!</v>
      </c>
      <c r="T210" s="15" t="e">
        <f t="shared" si="219"/>
        <v>#REF!</v>
      </c>
      <c r="U210" s="15" t="e">
        <f t="shared" si="219"/>
        <v>#REF!</v>
      </c>
      <c r="V210" s="15" t="e">
        <f t="shared" si="219"/>
        <v>#REF!</v>
      </c>
      <c r="W210" s="15" t="e">
        <f t="shared" si="219"/>
        <v>#REF!</v>
      </c>
      <c r="X210" s="15" t="e">
        <f t="shared" si="219"/>
        <v>#REF!</v>
      </c>
      <c r="Y210" s="15" t="e">
        <f t="shared" si="219"/>
        <v>#REF!</v>
      </c>
      <c r="Z210" s="15" t="e">
        <f t="shared" si="219"/>
        <v>#REF!</v>
      </c>
      <c r="AA210" s="15" t="e">
        <f t="shared" si="219"/>
        <v>#REF!</v>
      </c>
      <c r="AB210" s="15" t="e">
        <f t="shared" si="219"/>
        <v>#REF!</v>
      </c>
      <c r="AC210" s="15" t="e">
        <f t="shared" si="219"/>
        <v>#REF!</v>
      </c>
      <c r="AD210" s="15" t="e">
        <f t="shared" si="219"/>
        <v>#REF!</v>
      </c>
      <c r="AE210" s="16" t="e">
        <f t="array" ref="AE210">INDEX(#REF!,MATCH(B210,#REF!,0))</f>
        <v>#REF!</v>
      </c>
      <c r="AF210" s="18">
        <f>VLOOKUP(C210,'Apr 19 data'!A:C,3,0)</f>
        <v>7.5999999999999998E-2</v>
      </c>
      <c r="AG210" s="16"/>
      <c r="AH210" s="16"/>
    </row>
    <row r="211" spans="1:34" ht="15.6" x14ac:dyDescent="0.3">
      <c r="A211" s="14" t="s">
        <v>62</v>
      </c>
      <c r="B211" s="14" t="s">
        <v>500</v>
      </c>
      <c r="C211" s="14" t="s">
        <v>501</v>
      </c>
      <c r="D211" s="15">
        <v>6500000</v>
      </c>
      <c r="E211" s="16">
        <f t="shared" si="0"/>
        <v>185714.28571428571</v>
      </c>
      <c r="F211" s="17" t="e">
        <f t="shared" si="1"/>
        <v>#REF!</v>
      </c>
      <c r="G211" s="17"/>
      <c r="H211" s="15" t="e">
        <f t="shared" si="6"/>
        <v>#REF!</v>
      </c>
      <c r="I211" s="15" t="e">
        <f t="shared" si="113"/>
        <v>#REF!</v>
      </c>
      <c r="J211" s="15" t="e">
        <f t="shared" ref="J211:AD211" si="220">I211*1.05</f>
        <v>#REF!</v>
      </c>
      <c r="K211" s="15" t="e">
        <f t="shared" si="220"/>
        <v>#REF!</v>
      </c>
      <c r="L211" s="15" t="e">
        <f t="shared" si="220"/>
        <v>#REF!</v>
      </c>
      <c r="M211" s="15" t="e">
        <f t="shared" si="220"/>
        <v>#REF!</v>
      </c>
      <c r="N211" s="15" t="e">
        <f t="shared" si="220"/>
        <v>#REF!</v>
      </c>
      <c r="O211" s="15" t="e">
        <f t="shared" si="220"/>
        <v>#REF!</v>
      </c>
      <c r="P211" s="15" t="e">
        <f t="shared" si="220"/>
        <v>#REF!</v>
      </c>
      <c r="Q211" s="15" t="e">
        <f t="shared" si="220"/>
        <v>#REF!</v>
      </c>
      <c r="R211" s="15" t="e">
        <f t="shared" si="220"/>
        <v>#REF!</v>
      </c>
      <c r="S211" s="15" t="e">
        <f t="shared" si="220"/>
        <v>#REF!</v>
      </c>
      <c r="T211" s="15" t="e">
        <f t="shared" si="220"/>
        <v>#REF!</v>
      </c>
      <c r="U211" s="15" t="e">
        <f t="shared" si="220"/>
        <v>#REF!</v>
      </c>
      <c r="V211" s="15" t="e">
        <f t="shared" si="220"/>
        <v>#REF!</v>
      </c>
      <c r="W211" s="15" t="e">
        <f t="shared" si="220"/>
        <v>#REF!</v>
      </c>
      <c r="X211" s="15" t="e">
        <f t="shared" si="220"/>
        <v>#REF!</v>
      </c>
      <c r="Y211" s="15" t="e">
        <f t="shared" si="220"/>
        <v>#REF!</v>
      </c>
      <c r="Z211" s="15" t="e">
        <f t="shared" si="220"/>
        <v>#REF!</v>
      </c>
      <c r="AA211" s="15" t="e">
        <f t="shared" si="220"/>
        <v>#REF!</v>
      </c>
      <c r="AB211" s="15" t="e">
        <f t="shared" si="220"/>
        <v>#REF!</v>
      </c>
      <c r="AC211" s="15" t="e">
        <f t="shared" si="220"/>
        <v>#REF!</v>
      </c>
      <c r="AD211" s="15" t="e">
        <f t="shared" si="220"/>
        <v>#REF!</v>
      </c>
      <c r="AE211" s="16" t="e">
        <f t="array" ref="AE211">INDEX(#REF!,MATCH(B211,#REF!,0))</f>
        <v>#REF!</v>
      </c>
      <c r="AF211" s="18">
        <f>VLOOKUP(C211,'Apr 19 data'!A:C,3,0)</f>
        <v>7.0000000000000001E-3</v>
      </c>
      <c r="AG211" s="16"/>
      <c r="AH211" s="16"/>
    </row>
    <row r="212" spans="1:34" ht="15.6" x14ac:dyDescent="0.3">
      <c r="A212" s="14" t="s">
        <v>66</v>
      </c>
      <c r="B212" s="14" t="s">
        <v>502</v>
      </c>
      <c r="C212" s="14" t="s">
        <v>503</v>
      </c>
      <c r="D212" s="15">
        <v>1770000</v>
      </c>
      <c r="E212" s="16">
        <f t="shared" si="0"/>
        <v>50571.428571428572</v>
      </c>
      <c r="F212" s="17" t="e">
        <f t="shared" si="1"/>
        <v>#REF!</v>
      </c>
      <c r="G212" s="17"/>
      <c r="H212" s="15" t="e">
        <f t="shared" si="6"/>
        <v>#REF!</v>
      </c>
      <c r="I212" s="15" t="e">
        <f t="shared" si="113"/>
        <v>#REF!</v>
      </c>
      <c r="J212" s="15" t="e">
        <f t="shared" ref="J212:AD212" si="221">I212*1.05</f>
        <v>#REF!</v>
      </c>
      <c r="K212" s="15" t="e">
        <f t="shared" si="221"/>
        <v>#REF!</v>
      </c>
      <c r="L212" s="15" t="e">
        <f t="shared" si="221"/>
        <v>#REF!</v>
      </c>
      <c r="M212" s="15" t="e">
        <f t="shared" si="221"/>
        <v>#REF!</v>
      </c>
      <c r="N212" s="15" t="e">
        <f t="shared" si="221"/>
        <v>#REF!</v>
      </c>
      <c r="O212" s="15" t="e">
        <f t="shared" si="221"/>
        <v>#REF!</v>
      </c>
      <c r="P212" s="15" t="e">
        <f t="shared" si="221"/>
        <v>#REF!</v>
      </c>
      <c r="Q212" s="15" t="e">
        <f t="shared" si="221"/>
        <v>#REF!</v>
      </c>
      <c r="R212" s="15" t="e">
        <f t="shared" si="221"/>
        <v>#REF!</v>
      </c>
      <c r="S212" s="15" t="e">
        <f t="shared" si="221"/>
        <v>#REF!</v>
      </c>
      <c r="T212" s="15" t="e">
        <f t="shared" si="221"/>
        <v>#REF!</v>
      </c>
      <c r="U212" s="15" t="e">
        <f t="shared" si="221"/>
        <v>#REF!</v>
      </c>
      <c r="V212" s="15" t="e">
        <f t="shared" si="221"/>
        <v>#REF!</v>
      </c>
      <c r="W212" s="15" t="e">
        <f t="shared" si="221"/>
        <v>#REF!</v>
      </c>
      <c r="X212" s="15" t="e">
        <f t="shared" si="221"/>
        <v>#REF!</v>
      </c>
      <c r="Y212" s="15" t="e">
        <f t="shared" si="221"/>
        <v>#REF!</v>
      </c>
      <c r="Z212" s="15" t="e">
        <f t="shared" si="221"/>
        <v>#REF!</v>
      </c>
      <c r="AA212" s="15" t="e">
        <f t="shared" si="221"/>
        <v>#REF!</v>
      </c>
      <c r="AB212" s="15" t="e">
        <f t="shared" si="221"/>
        <v>#REF!</v>
      </c>
      <c r="AC212" s="15" t="e">
        <f t="shared" si="221"/>
        <v>#REF!</v>
      </c>
      <c r="AD212" s="15" t="e">
        <f t="shared" si="221"/>
        <v>#REF!</v>
      </c>
      <c r="AE212" s="16" t="e">
        <f t="array" ref="AE212">INDEX(#REF!,MATCH(B212,#REF!,0))</f>
        <v>#REF!</v>
      </c>
      <c r="AF212" s="18">
        <f>VLOOKUP(C212,'Apr 19 data'!A:C,3,0)</f>
        <v>-3.7999999999999999E-2</v>
      </c>
      <c r="AG212" s="16"/>
      <c r="AH212" s="16"/>
    </row>
    <row r="213" spans="1:34" ht="15.6" x14ac:dyDescent="0.3">
      <c r="A213" s="14" t="s">
        <v>72</v>
      </c>
      <c r="B213" s="14" t="s">
        <v>504</v>
      </c>
      <c r="C213" s="14" t="s">
        <v>505</v>
      </c>
      <c r="D213" s="15">
        <v>24600000</v>
      </c>
      <c r="E213" s="16">
        <f t="shared" si="0"/>
        <v>210256.41025641025</v>
      </c>
      <c r="F213" s="17" t="e">
        <f t="shared" si="1"/>
        <v>#REF!</v>
      </c>
      <c r="G213" s="17"/>
      <c r="H213" s="15" t="e">
        <f t="shared" si="6"/>
        <v>#REF!</v>
      </c>
      <c r="I213" s="15" t="e">
        <f t="shared" si="113"/>
        <v>#REF!</v>
      </c>
      <c r="J213" s="15" t="e">
        <f t="shared" ref="J213:AD213" si="222">I213*1.05</f>
        <v>#REF!</v>
      </c>
      <c r="K213" s="15" t="e">
        <f t="shared" si="222"/>
        <v>#REF!</v>
      </c>
      <c r="L213" s="15" t="e">
        <f t="shared" si="222"/>
        <v>#REF!</v>
      </c>
      <c r="M213" s="15" t="e">
        <f t="shared" si="222"/>
        <v>#REF!</v>
      </c>
      <c r="N213" s="15" t="e">
        <f t="shared" si="222"/>
        <v>#REF!</v>
      </c>
      <c r="O213" s="15" t="e">
        <f t="shared" si="222"/>
        <v>#REF!</v>
      </c>
      <c r="P213" s="15" t="e">
        <f t="shared" si="222"/>
        <v>#REF!</v>
      </c>
      <c r="Q213" s="15" t="e">
        <f t="shared" si="222"/>
        <v>#REF!</v>
      </c>
      <c r="R213" s="15" t="e">
        <f t="shared" si="222"/>
        <v>#REF!</v>
      </c>
      <c r="S213" s="15" t="e">
        <f t="shared" si="222"/>
        <v>#REF!</v>
      </c>
      <c r="T213" s="15" t="e">
        <f t="shared" si="222"/>
        <v>#REF!</v>
      </c>
      <c r="U213" s="15" t="e">
        <f t="shared" si="222"/>
        <v>#REF!</v>
      </c>
      <c r="V213" s="15" t="e">
        <f t="shared" si="222"/>
        <v>#REF!</v>
      </c>
      <c r="W213" s="15" t="e">
        <f t="shared" si="222"/>
        <v>#REF!</v>
      </c>
      <c r="X213" s="15" t="e">
        <f t="shared" si="222"/>
        <v>#REF!</v>
      </c>
      <c r="Y213" s="15" t="e">
        <f t="shared" si="222"/>
        <v>#REF!</v>
      </c>
      <c r="Z213" s="15" t="e">
        <f t="shared" si="222"/>
        <v>#REF!</v>
      </c>
      <c r="AA213" s="15" t="e">
        <f t="shared" si="222"/>
        <v>#REF!</v>
      </c>
      <c r="AB213" s="15" t="e">
        <f t="shared" si="222"/>
        <v>#REF!</v>
      </c>
      <c r="AC213" s="15" t="e">
        <f t="shared" si="222"/>
        <v>#REF!</v>
      </c>
      <c r="AD213" s="15" t="e">
        <f t="shared" si="222"/>
        <v>#REF!</v>
      </c>
      <c r="AE213" s="16" t="e">
        <f t="array" ref="AE213">INDEX(#REF!,MATCH(B213,#REF!,0))</f>
        <v>#REF!</v>
      </c>
      <c r="AF213" s="18">
        <f>VLOOKUP(C213,'Apr 19 data'!A:C,3,0)</f>
        <v>3.0000000000000001E-3</v>
      </c>
      <c r="AG213" s="16"/>
      <c r="AH213" s="16"/>
    </row>
    <row r="214" spans="1:34" ht="15.6" x14ac:dyDescent="0.3">
      <c r="A214" s="14" t="s">
        <v>88</v>
      </c>
      <c r="B214" s="14" t="s">
        <v>506</v>
      </c>
      <c r="C214" s="14" t="s">
        <v>507</v>
      </c>
      <c r="D214" s="15">
        <v>1680000</v>
      </c>
      <c r="E214" s="16">
        <f t="shared" si="0"/>
        <v>48000</v>
      </c>
      <c r="F214" s="17" t="e">
        <f t="shared" si="1"/>
        <v>#REF!</v>
      </c>
      <c r="G214" s="17"/>
      <c r="H214" s="15" t="e">
        <f t="shared" si="6"/>
        <v>#REF!</v>
      </c>
      <c r="I214" s="15" t="e">
        <f t="shared" si="113"/>
        <v>#REF!</v>
      </c>
      <c r="J214" s="15" t="e">
        <f t="shared" ref="J214:AD214" si="223">I214*1.05</f>
        <v>#REF!</v>
      </c>
      <c r="K214" s="15" t="e">
        <f t="shared" si="223"/>
        <v>#REF!</v>
      </c>
      <c r="L214" s="15" t="e">
        <f t="shared" si="223"/>
        <v>#REF!</v>
      </c>
      <c r="M214" s="15" t="e">
        <f t="shared" si="223"/>
        <v>#REF!</v>
      </c>
      <c r="N214" s="15" t="e">
        <f t="shared" si="223"/>
        <v>#REF!</v>
      </c>
      <c r="O214" s="15" t="e">
        <f t="shared" si="223"/>
        <v>#REF!</v>
      </c>
      <c r="P214" s="15" t="e">
        <f t="shared" si="223"/>
        <v>#REF!</v>
      </c>
      <c r="Q214" s="15" t="e">
        <f t="shared" si="223"/>
        <v>#REF!</v>
      </c>
      <c r="R214" s="15" t="e">
        <f t="shared" si="223"/>
        <v>#REF!</v>
      </c>
      <c r="S214" s="15" t="e">
        <f t="shared" si="223"/>
        <v>#REF!</v>
      </c>
      <c r="T214" s="15" t="e">
        <f t="shared" si="223"/>
        <v>#REF!</v>
      </c>
      <c r="U214" s="15" t="e">
        <f t="shared" si="223"/>
        <v>#REF!</v>
      </c>
      <c r="V214" s="15" t="e">
        <f t="shared" si="223"/>
        <v>#REF!</v>
      </c>
      <c r="W214" s="15" t="e">
        <f t="shared" si="223"/>
        <v>#REF!</v>
      </c>
      <c r="X214" s="15" t="e">
        <f t="shared" si="223"/>
        <v>#REF!</v>
      </c>
      <c r="Y214" s="15" t="e">
        <f t="shared" si="223"/>
        <v>#REF!</v>
      </c>
      <c r="Z214" s="15" t="e">
        <f t="shared" si="223"/>
        <v>#REF!</v>
      </c>
      <c r="AA214" s="15" t="e">
        <f t="shared" si="223"/>
        <v>#REF!</v>
      </c>
      <c r="AB214" s="15" t="e">
        <f t="shared" si="223"/>
        <v>#REF!</v>
      </c>
      <c r="AC214" s="15" t="e">
        <f t="shared" si="223"/>
        <v>#REF!</v>
      </c>
      <c r="AD214" s="15" t="e">
        <f t="shared" si="223"/>
        <v>#REF!</v>
      </c>
      <c r="AE214" s="16" t="e">
        <f t="array" ref="AE214">INDEX(#REF!,MATCH(B214,#REF!,0))</f>
        <v>#REF!</v>
      </c>
      <c r="AF214" s="18">
        <f>VLOOKUP(C214,'Apr 19 data'!A:C,3,0)</f>
        <v>6.0000000000000001E-3</v>
      </c>
      <c r="AG214" s="16"/>
      <c r="AH214" s="16"/>
    </row>
    <row r="215" spans="1:34" ht="15.6" x14ac:dyDescent="0.3">
      <c r="A215" s="14" t="s">
        <v>66</v>
      </c>
      <c r="B215" s="14" t="s">
        <v>508</v>
      </c>
      <c r="C215" s="14" t="s">
        <v>509</v>
      </c>
      <c r="D215" s="15">
        <v>900000</v>
      </c>
      <c r="E215" s="16">
        <f t="shared" si="0"/>
        <v>25714.285714285714</v>
      </c>
      <c r="F215" s="17" t="e">
        <f t="shared" si="1"/>
        <v>#REF!</v>
      </c>
      <c r="G215" s="17"/>
      <c r="H215" s="15" t="e">
        <f t="shared" si="6"/>
        <v>#REF!</v>
      </c>
      <c r="I215" s="15" t="e">
        <f t="shared" si="113"/>
        <v>#REF!</v>
      </c>
      <c r="J215" s="15" t="e">
        <f t="shared" ref="J215:AD215" si="224">I215*1.05</f>
        <v>#REF!</v>
      </c>
      <c r="K215" s="15" t="e">
        <f t="shared" si="224"/>
        <v>#REF!</v>
      </c>
      <c r="L215" s="15" t="e">
        <f t="shared" si="224"/>
        <v>#REF!</v>
      </c>
      <c r="M215" s="15" t="e">
        <f t="shared" si="224"/>
        <v>#REF!</v>
      </c>
      <c r="N215" s="15" t="e">
        <f t="shared" si="224"/>
        <v>#REF!</v>
      </c>
      <c r="O215" s="15" t="e">
        <f t="shared" si="224"/>
        <v>#REF!</v>
      </c>
      <c r="P215" s="15" t="e">
        <f t="shared" si="224"/>
        <v>#REF!</v>
      </c>
      <c r="Q215" s="15" t="e">
        <f t="shared" si="224"/>
        <v>#REF!</v>
      </c>
      <c r="R215" s="15" t="e">
        <f t="shared" si="224"/>
        <v>#REF!</v>
      </c>
      <c r="S215" s="15" t="e">
        <f t="shared" si="224"/>
        <v>#REF!</v>
      </c>
      <c r="T215" s="15" t="e">
        <f t="shared" si="224"/>
        <v>#REF!</v>
      </c>
      <c r="U215" s="15" t="e">
        <f t="shared" si="224"/>
        <v>#REF!</v>
      </c>
      <c r="V215" s="15" t="e">
        <f t="shared" si="224"/>
        <v>#REF!</v>
      </c>
      <c r="W215" s="15" t="e">
        <f t="shared" si="224"/>
        <v>#REF!</v>
      </c>
      <c r="X215" s="15" t="e">
        <f t="shared" si="224"/>
        <v>#REF!</v>
      </c>
      <c r="Y215" s="15" t="e">
        <f t="shared" si="224"/>
        <v>#REF!</v>
      </c>
      <c r="Z215" s="15" t="e">
        <f t="shared" si="224"/>
        <v>#REF!</v>
      </c>
      <c r="AA215" s="15" t="e">
        <f t="shared" si="224"/>
        <v>#REF!</v>
      </c>
      <c r="AB215" s="15" t="e">
        <f t="shared" si="224"/>
        <v>#REF!</v>
      </c>
      <c r="AC215" s="15" t="e">
        <f t="shared" si="224"/>
        <v>#REF!</v>
      </c>
      <c r="AD215" s="15" t="e">
        <f t="shared" si="224"/>
        <v>#REF!</v>
      </c>
      <c r="AE215" s="16" t="e">
        <f t="array" ref="AE215">INDEX(#REF!,MATCH(B215,#REF!,0))</f>
        <v>#REF!</v>
      </c>
      <c r="AF215" s="18">
        <f>VLOOKUP(C215,'Apr 19 data'!A:C,3,0)</f>
        <v>4.9000000000000002E-2</v>
      </c>
      <c r="AG215" s="16"/>
      <c r="AH215" s="16"/>
    </row>
    <row r="216" spans="1:34" ht="15.6" x14ac:dyDescent="0.3">
      <c r="A216" s="14" t="s">
        <v>65</v>
      </c>
      <c r="B216" s="14" t="s">
        <v>510</v>
      </c>
      <c r="C216" s="14" t="s">
        <v>511</v>
      </c>
      <c r="D216" s="15">
        <v>4300000</v>
      </c>
      <c r="E216" s="16">
        <f t="shared" si="0"/>
        <v>122857.14285714286</v>
      </c>
      <c r="F216" s="17" t="e">
        <f t="shared" si="1"/>
        <v>#REF!</v>
      </c>
      <c r="G216" s="17"/>
      <c r="H216" s="15" t="e">
        <f t="shared" si="6"/>
        <v>#REF!</v>
      </c>
      <c r="I216" s="15" t="e">
        <f t="shared" si="113"/>
        <v>#REF!</v>
      </c>
      <c r="J216" s="15" t="e">
        <f t="shared" ref="J216:AD216" si="225">I216*1.05</f>
        <v>#REF!</v>
      </c>
      <c r="K216" s="15" t="e">
        <f t="shared" si="225"/>
        <v>#REF!</v>
      </c>
      <c r="L216" s="15" t="e">
        <f t="shared" si="225"/>
        <v>#REF!</v>
      </c>
      <c r="M216" s="15" t="e">
        <f t="shared" si="225"/>
        <v>#REF!</v>
      </c>
      <c r="N216" s="15" t="e">
        <f t="shared" si="225"/>
        <v>#REF!</v>
      </c>
      <c r="O216" s="15" t="e">
        <f t="shared" si="225"/>
        <v>#REF!</v>
      </c>
      <c r="P216" s="15" t="e">
        <f t="shared" si="225"/>
        <v>#REF!</v>
      </c>
      <c r="Q216" s="15" t="e">
        <f t="shared" si="225"/>
        <v>#REF!</v>
      </c>
      <c r="R216" s="15" t="e">
        <f t="shared" si="225"/>
        <v>#REF!</v>
      </c>
      <c r="S216" s="15" t="e">
        <f t="shared" si="225"/>
        <v>#REF!</v>
      </c>
      <c r="T216" s="15" t="e">
        <f t="shared" si="225"/>
        <v>#REF!</v>
      </c>
      <c r="U216" s="15" t="e">
        <f t="shared" si="225"/>
        <v>#REF!</v>
      </c>
      <c r="V216" s="15" t="e">
        <f t="shared" si="225"/>
        <v>#REF!</v>
      </c>
      <c r="W216" s="15" t="e">
        <f t="shared" si="225"/>
        <v>#REF!</v>
      </c>
      <c r="X216" s="15" t="e">
        <f t="shared" si="225"/>
        <v>#REF!</v>
      </c>
      <c r="Y216" s="15" t="e">
        <f t="shared" si="225"/>
        <v>#REF!</v>
      </c>
      <c r="Z216" s="15" t="e">
        <f t="shared" si="225"/>
        <v>#REF!</v>
      </c>
      <c r="AA216" s="15" t="e">
        <f t="shared" si="225"/>
        <v>#REF!</v>
      </c>
      <c r="AB216" s="15" t="e">
        <f t="shared" si="225"/>
        <v>#REF!</v>
      </c>
      <c r="AC216" s="15" t="e">
        <f t="shared" si="225"/>
        <v>#REF!</v>
      </c>
      <c r="AD216" s="15" t="e">
        <f t="shared" si="225"/>
        <v>#REF!</v>
      </c>
      <c r="AE216" s="16" t="e">
        <f t="array" ref="AE216">INDEX(#REF!,MATCH(B216,#REF!,0))</f>
        <v>#REF!</v>
      </c>
      <c r="AF216" s="18">
        <f>VLOOKUP(C216,'Apr 19 data'!A:C,3,0)</f>
        <v>6.3E-2</v>
      </c>
      <c r="AG216" s="16"/>
      <c r="AH216" s="16"/>
    </row>
    <row r="217" spans="1:34" ht="15.6" x14ac:dyDescent="0.3">
      <c r="A217" s="14" t="s">
        <v>66</v>
      </c>
      <c r="B217" s="14" t="s">
        <v>512</v>
      </c>
      <c r="C217" s="14" t="s">
        <v>513</v>
      </c>
      <c r="D217" s="15">
        <v>1160000</v>
      </c>
      <c r="E217" s="16">
        <f t="shared" si="0"/>
        <v>33142.857142857145</v>
      </c>
      <c r="F217" s="17" t="e">
        <f t="shared" si="1"/>
        <v>#REF!</v>
      </c>
      <c r="G217" s="17"/>
      <c r="H217" s="15" t="e">
        <f t="shared" si="6"/>
        <v>#REF!</v>
      </c>
      <c r="I217" s="15" t="e">
        <f t="shared" si="113"/>
        <v>#REF!</v>
      </c>
      <c r="J217" s="15" t="e">
        <f t="shared" ref="J217:AD217" si="226">I217*1.05</f>
        <v>#REF!</v>
      </c>
      <c r="K217" s="15" t="e">
        <f t="shared" si="226"/>
        <v>#REF!</v>
      </c>
      <c r="L217" s="15" t="e">
        <f t="shared" si="226"/>
        <v>#REF!</v>
      </c>
      <c r="M217" s="15" t="e">
        <f t="shared" si="226"/>
        <v>#REF!</v>
      </c>
      <c r="N217" s="15" t="e">
        <f t="shared" si="226"/>
        <v>#REF!</v>
      </c>
      <c r="O217" s="15" t="e">
        <f t="shared" si="226"/>
        <v>#REF!</v>
      </c>
      <c r="P217" s="15" t="e">
        <f t="shared" si="226"/>
        <v>#REF!</v>
      </c>
      <c r="Q217" s="15" t="e">
        <f t="shared" si="226"/>
        <v>#REF!</v>
      </c>
      <c r="R217" s="15" t="e">
        <f t="shared" si="226"/>
        <v>#REF!</v>
      </c>
      <c r="S217" s="15" t="e">
        <f t="shared" si="226"/>
        <v>#REF!</v>
      </c>
      <c r="T217" s="15" t="e">
        <f t="shared" si="226"/>
        <v>#REF!</v>
      </c>
      <c r="U217" s="15" t="e">
        <f t="shared" si="226"/>
        <v>#REF!</v>
      </c>
      <c r="V217" s="15" t="e">
        <f t="shared" si="226"/>
        <v>#REF!</v>
      </c>
      <c r="W217" s="15" t="e">
        <f t="shared" si="226"/>
        <v>#REF!</v>
      </c>
      <c r="X217" s="15" t="e">
        <f t="shared" si="226"/>
        <v>#REF!</v>
      </c>
      <c r="Y217" s="15" t="e">
        <f t="shared" si="226"/>
        <v>#REF!</v>
      </c>
      <c r="Z217" s="15" t="e">
        <f t="shared" si="226"/>
        <v>#REF!</v>
      </c>
      <c r="AA217" s="15" t="e">
        <f t="shared" si="226"/>
        <v>#REF!</v>
      </c>
      <c r="AB217" s="15" t="e">
        <f t="shared" si="226"/>
        <v>#REF!</v>
      </c>
      <c r="AC217" s="15" t="e">
        <f t="shared" si="226"/>
        <v>#REF!</v>
      </c>
      <c r="AD217" s="15" t="e">
        <f t="shared" si="226"/>
        <v>#REF!</v>
      </c>
      <c r="AE217" s="16" t="e">
        <f t="array" ref="AE217">INDEX(#REF!,MATCH(B217,#REF!,0))</f>
        <v>#REF!</v>
      </c>
      <c r="AF217" s="18">
        <f>VLOOKUP(C217,'Apr 19 data'!A:C,3,0)</f>
        <v>-3.0000000000000001E-3</v>
      </c>
      <c r="AG217" s="16"/>
      <c r="AH217" s="16"/>
    </row>
    <row r="218" spans="1:34" ht="15.6" x14ac:dyDescent="0.3">
      <c r="A218" s="14" t="s">
        <v>62</v>
      </c>
      <c r="B218" s="14" t="s">
        <v>514</v>
      </c>
      <c r="C218" s="14" t="s">
        <v>515</v>
      </c>
      <c r="D218" s="15">
        <v>2950000</v>
      </c>
      <c r="E218" s="16">
        <f t="shared" si="0"/>
        <v>84285.71428571429</v>
      </c>
      <c r="F218" s="17" t="e">
        <f t="shared" si="1"/>
        <v>#REF!</v>
      </c>
      <c r="G218" s="17"/>
      <c r="H218" s="15" t="e">
        <f t="shared" si="6"/>
        <v>#REF!</v>
      </c>
      <c r="I218" s="15" t="e">
        <f t="shared" si="113"/>
        <v>#REF!</v>
      </c>
      <c r="J218" s="15" t="e">
        <f t="shared" ref="J218:AD218" si="227">I218*1.05</f>
        <v>#REF!</v>
      </c>
      <c r="K218" s="15" t="e">
        <f t="shared" si="227"/>
        <v>#REF!</v>
      </c>
      <c r="L218" s="15" t="e">
        <f t="shared" si="227"/>
        <v>#REF!</v>
      </c>
      <c r="M218" s="15" t="e">
        <f t="shared" si="227"/>
        <v>#REF!</v>
      </c>
      <c r="N218" s="15" t="e">
        <f t="shared" si="227"/>
        <v>#REF!</v>
      </c>
      <c r="O218" s="15" t="e">
        <f t="shared" si="227"/>
        <v>#REF!</v>
      </c>
      <c r="P218" s="15" t="e">
        <f t="shared" si="227"/>
        <v>#REF!</v>
      </c>
      <c r="Q218" s="15" t="e">
        <f t="shared" si="227"/>
        <v>#REF!</v>
      </c>
      <c r="R218" s="15" t="e">
        <f t="shared" si="227"/>
        <v>#REF!</v>
      </c>
      <c r="S218" s="15" t="e">
        <f t="shared" si="227"/>
        <v>#REF!</v>
      </c>
      <c r="T218" s="15" t="e">
        <f t="shared" si="227"/>
        <v>#REF!</v>
      </c>
      <c r="U218" s="15" t="e">
        <f t="shared" si="227"/>
        <v>#REF!</v>
      </c>
      <c r="V218" s="15" t="e">
        <f t="shared" si="227"/>
        <v>#REF!</v>
      </c>
      <c r="W218" s="15" t="e">
        <f t="shared" si="227"/>
        <v>#REF!</v>
      </c>
      <c r="X218" s="15" t="e">
        <f t="shared" si="227"/>
        <v>#REF!</v>
      </c>
      <c r="Y218" s="15" t="e">
        <f t="shared" si="227"/>
        <v>#REF!</v>
      </c>
      <c r="Z218" s="15" t="e">
        <f t="shared" si="227"/>
        <v>#REF!</v>
      </c>
      <c r="AA218" s="15" t="e">
        <f t="shared" si="227"/>
        <v>#REF!</v>
      </c>
      <c r="AB218" s="15" t="e">
        <f t="shared" si="227"/>
        <v>#REF!</v>
      </c>
      <c r="AC218" s="15" t="e">
        <f t="shared" si="227"/>
        <v>#REF!</v>
      </c>
      <c r="AD218" s="15" t="e">
        <f t="shared" si="227"/>
        <v>#REF!</v>
      </c>
      <c r="AE218" s="16" t="e">
        <f t="array" ref="AE218">INDEX(#REF!,MATCH(B218,#REF!,0))</f>
        <v>#REF!</v>
      </c>
      <c r="AF218" s="18">
        <f>VLOOKUP(C218,'Apr 19 data'!A:C,3,0)</f>
        <v>2.5999999999999999E-2</v>
      </c>
      <c r="AG218" s="16"/>
      <c r="AH218" s="16"/>
    </row>
    <row r="219" spans="1:34" ht="15.6" x14ac:dyDescent="0.3">
      <c r="A219" s="14" t="s">
        <v>88</v>
      </c>
      <c r="B219" s="14" t="s">
        <v>516</v>
      </c>
      <c r="C219" s="14" t="s">
        <v>517</v>
      </c>
      <c r="D219" s="15">
        <v>900000</v>
      </c>
      <c r="E219" s="16">
        <f t="shared" si="0"/>
        <v>25714.285714285714</v>
      </c>
      <c r="F219" s="17" t="e">
        <f t="shared" si="1"/>
        <v>#REF!</v>
      </c>
      <c r="G219" s="17"/>
      <c r="H219" s="15" t="e">
        <f t="shared" si="6"/>
        <v>#REF!</v>
      </c>
      <c r="I219" s="15" t="e">
        <f t="shared" si="113"/>
        <v>#REF!</v>
      </c>
      <c r="J219" s="15" t="e">
        <f t="shared" ref="J219:AD219" si="228">I219*1.05</f>
        <v>#REF!</v>
      </c>
      <c r="K219" s="15" t="e">
        <f t="shared" si="228"/>
        <v>#REF!</v>
      </c>
      <c r="L219" s="15" t="e">
        <f t="shared" si="228"/>
        <v>#REF!</v>
      </c>
      <c r="M219" s="15" t="e">
        <f t="shared" si="228"/>
        <v>#REF!</v>
      </c>
      <c r="N219" s="15" t="e">
        <f t="shared" si="228"/>
        <v>#REF!</v>
      </c>
      <c r="O219" s="15" t="e">
        <f t="shared" si="228"/>
        <v>#REF!</v>
      </c>
      <c r="P219" s="15" t="e">
        <f t="shared" si="228"/>
        <v>#REF!</v>
      </c>
      <c r="Q219" s="15" t="e">
        <f t="shared" si="228"/>
        <v>#REF!</v>
      </c>
      <c r="R219" s="15" t="e">
        <f t="shared" si="228"/>
        <v>#REF!</v>
      </c>
      <c r="S219" s="15" t="e">
        <f t="shared" si="228"/>
        <v>#REF!</v>
      </c>
      <c r="T219" s="15" t="e">
        <f t="shared" si="228"/>
        <v>#REF!</v>
      </c>
      <c r="U219" s="15" t="e">
        <f t="shared" si="228"/>
        <v>#REF!</v>
      </c>
      <c r="V219" s="15" t="e">
        <f t="shared" si="228"/>
        <v>#REF!</v>
      </c>
      <c r="W219" s="15" t="e">
        <f t="shared" si="228"/>
        <v>#REF!</v>
      </c>
      <c r="X219" s="15" t="e">
        <f t="shared" si="228"/>
        <v>#REF!</v>
      </c>
      <c r="Y219" s="15" t="e">
        <f t="shared" si="228"/>
        <v>#REF!</v>
      </c>
      <c r="Z219" s="15" t="e">
        <f t="shared" si="228"/>
        <v>#REF!</v>
      </c>
      <c r="AA219" s="15" t="e">
        <f t="shared" si="228"/>
        <v>#REF!</v>
      </c>
      <c r="AB219" s="15" t="e">
        <f t="shared" si="228"/>
        <v>#REF!</v>
      </c>
      <c r="AC219" s="15" t="e">
        <f t="shared" si="228"/>
        <v>#REF!</v>
      </c>
      <c r="AD219" s="15" t="e">
        <f t="shared" si="228"/>
        <v>#REF!</v>
      </c>
      <c r="AE219" s="16" t="e">
        <f t="array" ref="AE219">INDEX(#REF!,MATCH(B219,#REF!,0))</f>
        <v>#REF!</v>
      </c>
      <c r="AF219" s="18">
        <f>VLOOKUP(C219,'Apr 19 data'!A:C,3,0)</f>
        <v>6.0000000000000001E-3</v>
      </c>
      <c r="AG219" s="16"/>
      <c r="AH219" s="16"/>
    </row>
    <row r="220" spans="1:34" ht="15.6" x14ac:dyDescent="0.3">
      <c r="A220" s="14" t="s">
        <v>85</v>
      </c>
      <c r="B220" s="14" t="s">
        <v>518</v>
      </c>
      <c r="C220" s="14" t="s">
        <v>519</v>
      </c>
      <c r="D220" s="15">
        <v>2250000</v>
      </c>
      <c r="E220" s="16">
        <f t="shared" si="0"/>
        <v>64285.714285714283</v>
      </c>
      <c r="F220" s="17" t="e">
        <f t="shared" si="1"/>
        <v>#REF!</v>
      </c>
      <c r="G220" s="17"/>
      <c r="H220" s="15" t="e">
        <f t="shared" si="6"/>
        <v>#REF!</v>
      </c>
      <c r="I220" s="15" t="e">
        <f t="shared" si="113"/>
        <v>#REF!</v>
      </c>
      <c r="J220" s="15" t="e">
        <f t="shared" ref="J220:AD220" si="229">I220*1.05</f>
        <v>#REF!</v>
      </c>
      <c r="K220" s="15" t="e">
        <f t="shared" si="229"/>
        <v>#REF!</v>
      </c>
      <c r="L220" s="15" t="e">
        <f t="shared" si="229"/>
        <v>#REF!</v>
      </c>
      <c r="M220" s="15" t="e">
        <f t="shared" si="229"/>
        <v>#REF!</v>
      </c>
      <c r="N220" s="15" t="e">
        <f t="shared" si="229"/>
        <v>#REF!</v>
      </c>
      <c r="O220" s="15" t="e">
        <f t="shared" si="229"/>
        <v>#REF!</v>
      </c>
      <c r="P220" s="15" t="e">
        <f t="shared" si="229"/>
        <v>#REF!</v>
      </c>
      <c r="Q220" s="15" t="e">
        <f t="shared" si="229"/>
        <v>#REF!</v>
      </c>
      <c r="R220" s="15" t="e">
        <f t="shared" si="229"/>
        <v>#REF!</v>
      </c>
      <c r="S220" s="15" t="e">
        <f t="shared" si="229"/>
        <v>#REF!</v>
      </c>
      <c r="T220" s="15" t="e">
        <f t="shared" si="229"/>
        <v>#REF!</v>
      </c>
      <c r="U220" s="15" t="e">
        <f t="shared" si="229"/>
        <v>#REF!</v>
      </c>
      <c r="V220" s="15" t="e">
        <f t="shared" si="229"/>
        <v>#REF!</v>
      </c>
      <c r="W220" s="15" t="e">
        <f t="shared" si="229"/>
        <v>#REF!</v>
      </c>
      <c r="X220" s="15" t="e">
        <f t="shared" si="229"/>
        <v>#REF!</v>
      </c>
      <c r="Y220" s="15" t="e">
        <f t="shared" si="229"/>
        <v>#REF!</v>
      </c>
      <c r="Z220" s="15" t="e">
        <f t="shared" si="229"/>
        <v>#REF!</v>
      </c>
      <c r="AA220" s="15" t="e">
        <f t="shared" si="229"/>
        <v>#REF!</v>
      </c>
      <c r="AB220" s="15" t="e">
        <f t="shared" si="229"/>
        <v>#REF!</v>
      </c>
      <c r="AC220" s="15" t="e">
        <f t="shared" si="229"/>
        <v>#REF!</v>
      </c>
      <c r="AD220" s="15" t="e">
        <f t="shared" si="229"/>
        <v>#REF!</v>
      </c>
      <c r="AE220" s="16" t="e">
        <f t="array" ref="AE220">INDEX(#REF!,MATCH(B220,#REF!,0))</f>
        <v>#REF!</v>
      </c>
      <c r="AF220" s="18">
        <f>VLOOKUP(C220,'Apr 19 data'!A:C,3,0)</f>
        <v>5.0000000000000001E-3</v>
      </c>
      <c r="AG220" s="16"/>
      <c r="AH220" s="16"/>
    </row>
    <row r="221" spans="1:34" ht="15.6" x14ac:dyDescent="0.3">
      <c r="A221" s="14" t="s">
        <v>62</v>
      </c>
      <c r="B221" s="14" t="s">
        <v>520</v>
      </c>
      <c r="C221" s="14" t="s">
        <v>521</v>
      </c>
      <c r="D221" s="15">
        <v>7780000</v>
      </c>
      <c r="E221" s="16">
        <f t="shared" si="0"/>
        <v>222285.71428571429</v>
      </c>
      <c r="F221" s="17" t="e">
        <f t="shared" si="1"/>
        <v>#REF!</v>
      </c>
      <c r="G221" s="17"/>
      <c r="H221" s="15" t="e">
        <f t="shared" si="6"/>
        <v>#REF!</v>
      </c>
      <c r="I221" s="15" t="e">
        <f t="shared" si="113"/>
        <v>#REF!</v>
      </c>
      <c r="J221" s="15" t="e">
        <f t="shared" ref="J221:AD221" si="230">I221*1.05</f>
        <v>#REF!</v>
      </c>
      <c r="K221" s="15" t="e">
        <f t="shared" si="230"/>
        <v>#REF!</v>
      </c>
      <c r="L221" s="15" t="e">
        <f t="shared" si="230"/>
        <v>#REF!</v>
      </c>
      <c r="M221" s="15" t="e">
        <f t="shared" si="230"/>
        <v>#REF!</v>
      </c>
      <c r="N221" s="15" t="e">
        <f t="shared" si="230"/>
        <v>#REF!</v>
      </c>
      <c r="O221" s="15" t="e">
        <f t="shared" si="230"/>
        <v>#REF!</v>
      </c>
      <c r="P221" s="15" t="e">
        <f t="shared" si="230"/>
        <v>#REF!</v>
      </c>
      <c r="Q221" s="15" t="e">
        <f t="shared" si="230"/>
        <v>#REF!</v>
      </c>
      <c r="R221" s="15" t="e">
        <f t="shared" si="230"/>
        <v>#REF!</v>
      </c>
      <c r="S221" s="15" t="e">
        <f t="shared" si="230"/>
        <v>#REF!</v>
      </c>
      <c r="T221" s="15" t="e">
        <f t="shared" si="230"/>
        <v>#REF!</v>
      </c>
      <c r="U221" s="15" t="e">
        <f t="shared" si="230"/>
        <v>#REF!</v>
      </c>
      <c r="V221" s="15" t="e">
        <f t="shared" si="230"/>
        <v>#REF!</v>
      </c>
      <c r="W221" s="15" t="e">
        <f t="shared" si="230"/>
        <v>#REF!</v>
      </c>
      <c r="X221" s="15" t="e">
        <f t="shared" si="230"/>
        <v>#REF!</v>
      </c>
      <c r="Y221" s="15" t="e">
        <f t="shared" si="230"/>
        <v>#REF!</v>
      </c>
      <c r="Z221" s="15" t="e">
        <f t="shared" si="230"/>
        <v>#REF!</v>
      </c>
      <c r="AA221" s="15" t="e">
        <f t="shared" si="230"/>
        <v>#REF!</v>
      </c>
      <c r="AB221" s="15" t="e">
        <f t="shared" si="230"/>
        <v>#REF!</v>
      </c>
      <c r="AC221" s="15" t="e">
        <f t="shared" si="230"/>
        <v>#REF!</v>
      </c>
      <c r="AD221" s="15" t="e">
        <f t="shared" si="230"/>
        <v>#REF!</v>
      </c>
      <c r="AE221" s="16" t="e">
        <f t="array" ref="AE221">INDEX(#REF!,MATCH(B221,#REF!,0))</f>
        <v>#REF!</v>
      </c>
      <c r="AF221" s="18">
        <f>VLOOKUP(C221,'Apr 19 data'!A:C,3,0)</f>
        <v>7.0000000000000001E-3</v>
      </c>
      <c r="AG221" s="16"/>
      <c r="AH221" s="16"/>
    </row>
    <row r="222" spans="1:34" ht="15.6" x14ac:dyDescent="0.3">
      <c r="A222" s="14" t="s">
        <v>69</v>
      </c>
      <c r="B222" s="14" t="s">
        <v>522</v>
      </c>
      <c r="C222" s="14" t="s">
        <v>523</v>
      </c>
      <c r="D222" s="15">
        <v>1700000</v>
      </c>
      <c r="E222" s="16">
        <f t="shared" si="0"/>
        <v>48571.428571428572</v>
      </c>
      <c r="F222" s="17" t="e">
        <f t="shared" si="1"/>
        <v>#REF!</v>
      </c>
      <c r="G222" s="17"/>
      <c r="H222" s="15" t="e">
        <f t="shared" si="6"/>
        <v>#REF!</v>
      </c>
      <c r="I222" s="15" t="e">
        <f t="shared" si="113"/>
        <v>#REF!</v>
      </c>
      <c r="J222" s="15" t="e">
        <f t="shared" ref="J222:AD222" si="231">I222*1.05</f>
        <v>#REF!</v>
      </c>
      <c r="K222" s="15" t="e">
        <f t="shared" si="231"/>
        <v>#REF!</v>
      </c>
      <c r="L222" s="15" t="e">
        <f t="shared" si="231"/>
        <v>#REF!</v>
      </c>
      <c r="M222" s="15" t="e">
        <f t="shared" si="231"/>
        <v>#REF!</v>
      </c>
      <c r="N222" s="15" t="e">
        <f t="shared" si="231"/>
        <v>#REF!</v>
      </c>
      <c r="O222" s="15" t="e">
        <f t="shared" si="231"/>
        <v>#REF!</v>
      </c>
      <c r="P222" s="15" t="e">
        <f t="shared" si="231"/>
        <v>#REF!</v>
      </c>
      <c r="Q222" s="15" t="e">
        <f t="shared" si="231"/>
        <v>#REF!</v>
      </c>
      <c r="R222" s="15" t="e">
        <f t="shared" si="231"/>
        <v>#REF!</v>
      </c>
      <c r="S222" s="15" t="e">
        <f t="shared" si="231"/>
        <v>#REF!</v>
      </c>
      <c r="T222" s="15" t="e">
        <f t="shared" si="231"/>
        <v>#REF!</v>
      </c>
      <c r="U222" s="15" t="e">
        <f t="shared" si="231"/>
        <v>#REF!</v>
      </c>
      <c r="V222" s="15" t="e">
        <f t="shared" si="231"/>
        <v>#REF!</v>
      </c>
      <c r="W222" s="15" t="e">
        <f t="shared" si="231"/>
        <v>#REF!</v>
      </c>
      <c r="X222" s="15" t="e">
        <f t="shared" si="231"/>
        <v>#REF!</v>
      </c>
      <c r="Y222" s="15" t="e">
        <f t="shared" si="231"/>
        <v>#REF!</v>
      </c>
      <c r="Z222" s="15" t="e">
        <f t="shared" si="231"/>
        <v>#REF!</v>
      </c>
      <c r="AA222" s="15" t="e">
        <f t="shared" si="231"/>
        <v>#REF!</v>
      </c>
      <c r="AB222" s="15" t="e">
        <f t="shared" si="231"/>
        <v>#REF!</v>
      </c>
      <c r="AC222" s="15" t="e">
        <f t="shared" si="231"/>
        <v>#REF!</v>
      </c>
      <c r="AD222" s="15" t="e">
        <f t="shared" si="231"/>
        <v>#REF!</v>
      </c>
      <c r="AE222" s="16" t="e">
        <f t="array" ref="AE222">INDEX(#REF!,MATCH(B222,#REF!,0))</f>
        <v>#REF!</v>
      </c>
      <c r="AF222" s="18">
        <f>VLOOKUP(C222,'Apr 19 data'!A:C,3,0)</f>
        <v>3.2000000000000001E-2</v>
      </c>
      <c r="AG222" s="16"/>
      <c r="AH222" s="16"/>
    </row>
    <row r="223" spans="1:34" ht="15.6" x14ac:dyDescent="0.3">
      <c r="A223" s="14" t="s">
        <v>62</v>
      </c>
      <c r="B223" s="14" t="s">
        <v>524</v>
      </c>
      <c r="C223" s="14" t="s">
        <v>525</v>
      </c>
      <c r="D223" s="15">
        <v>4300000</v>
      </c>
      <c r="E223" s="16">
        <f t="shared" si="0"/>
        <v>122857.14285714286</v>
      </c>
      <c r="F223" s="17" t="e">
        <f t="shared" si="1"/>
        <v>#REF!</v>
      </c>
      <c r="G223" s="17"/>
      <c r="H223" s="15" t="e">
        <f t="shared" si="6"/>
        <v>#REF!</v>
      </c>
      <c r="I223" s="15" t="e">
        <f t="shared" si="113"/>
        <v>#REF!</v>
      </c>
      <c r="J223" s="15" t="e">
        <f t="shared" ref="J223:AD223" si="232">I223*1.05</f>
        <v>#REF!</v>
      </c>
      <c r="K223" s="15" t="e">
        <f t="shared" si="232"/>
        <v>#REF!</v>
      </c>
      <c r="L223" s="15" t="e">
        <f t="shared" si="232"/>
        <v>#REF!</v>
      </c>
      <c r="M223" s="15" t="e">
        <f t="shared" si="232"/>
        <v>#REF!</v>
      </c>
      <c r="N223" s="15" t="e">
        <f t="shared" si="232"/>
        <v>#REF!</v>
      </c>
      <c r="O223" s="15" t="e">
        <f t="shared" si="232"/>
        <v>#REF!</v>
      </c>
      <c r="P223" s="15" t="e">
        <f t="shared" si="232"/>
        <v>#REF!</v>
      </c>
      <c r="Q223" s="15" t="e">
        <f t="shared" si="232"/>
        <v>#REF!</v>
      </c>
      <c r="R223" s="15" t="e">
        <f t="shared" si="232"/>
        <v>#REF!</v>
      </c>
      <c r="S223" s="15" t="e">
        <f t="shared" si="232"/>
        <v>#REF!</v>
      </c>
      <c r="T223" s="15" t="e">
        <f t="shared" si="232"/>
        <v>#REF!</v>
      </c>
      <c r="U223" s="15" t="e">
        <f t="shared" si="232"/>
        <v>#REF!</v>
      </c>
      <c r="V223" s="15" t="e">
        <f t="shared" si="232"/>
        <v>#REF!</v>
      </c>
      <c r="W223" s="15" t="e">
        <f t="shared" si="232"/>
        <v>#REF!</v>
      </c>
      <c r="X223" s="15" t="e">
        <f t="shared" si="232"/>
        <v>#REF!</v>
      </c>
      <c r="Y223" s="15" t="e">
        <f t="shared" si="232"/>
        <v>#REF!</v>
      </c>
      <c r="Z223" s="15" t="e">
        <f t="shared" si="232"/>
        <v>#REF!</v>
      </c>
      <c r="AA223" s="15" t="e">
        <f t="shared" si="232"/>
        <v>#REF!</v>
      </c>
      <c r="AB223" s="15" t="e">
        <f t="shared" si="232"/>
        <v>#REF!</v>
      </c>
      <c r="AC223" s="15" t="e">
        <f t="shared" si="232"/>
        <v>#REF!</v>
      </c>
      <c r="AD223" s="15" t="e">
        <f t="shared" si="232"/>
        <v>#REF!</v>
      </c>
      <c r="AE223" s="16" t="e">
        <f t="array" ref="AE223">INDEX(#REF!,MATCH(B223,#REF!,0))</f>
        <v>#REF!</v>
      </c>
      <c r="AF223" s="18">
        <f>VLOOKUP(C223,'Apr 19 data'!A:C,3,0)</f>
        <v>-5.3999999999999999E-2</v>
      </c>
      <c r="AG223" s="16"/>
      <c r="AH223" s="16"/>
    </row>
    <row r="224" spans="1:34" ht="15.6" x14ac:dyDescent="0.3">
      <c r="A224" s="14" t="s">
        <v>69</v>
      </c>
      <c r="B224" s="14" t="s">
        <v>526</v>
      </c>
      <c r="C224" s="14" t="s">
        <v>527</v>
      </c>
      <c r="D224" s="15">
        <v>2000000</v>
      </c>
      <c r="E224" s="16">
        <f t="shared" si="0"/>
        <v>57142.857142857145</v>
      </c>
      <c r="F224" s="17" t="e">
        <f t="shared" si="1"/>
        <v>#REF!</v>
      </c>
      <c r="G224" s="17"/>
      <c r="H224" s="15" t="e">
        <f t="shared" si="6"/>
        <v>#REF!</v>
      </c>
      <c r="I224" s="15" t="e">
        <f t="shared" si="113"/>
        <v>#REF!</v>
      </c>
      <c r="J224" s="15" t="e">
        <f t="shared" ref="J224:AD224" si="233">I224*1.05</f>
        <v>#REF!</v>
      </c>
      <c r="K224" s="15" t="e">
        <f t="shared" si="233"/>
        <v>#REF!</v>
      </c>
      <c r="L224" s="15" t="e">
        <f t="shared" si="233"/>
        <v>#REF!</v>
      </c>
      <c r="M224" s="15" t="e">
        <f t="shared" si="233"/>
        <v>#REF!</v>
      </c>
      <c r="N224" s="15" t="e">
        <f t="shared" si="233"/>
        <v>#REF!</v>
      </c>
      <c r="O224" s="15" t="e">
        <f t="shared" si="233"/>
        <v>#REF!</v>
      </c>
      <c r="P224" s="15" t="e">
        <f t="shared" si="233"/>
        <v>#REF!</v>
      </c>
      <c r="Q224" s="15" t="e">
        <f t="shared" si="233"/>
        <v>#REF!</v>
      </c>
      <c r="R224" s="15" t="e">
        <f t="shared" si="233"/>
        <v>#REF!</v>
      </c>
      <c r="S224" s="15" t="e">
        <f t="shared" si="233"/>
        <v>#REF!</v>
      </c>
      <c r="T224" s="15" t="e">
        <f t="shared" si="233"/>
        <v>#REF!</v>
      </c>
      <c r="U224" s="15" t="e">
        <f t="shared" si="233"/>
        <v>#REF!</v>
      </c>
      <c r="V224" s="15" t="e">
        <f t="shared" si="233"/>
        <v>#REF!</v>
      </c>
      <c r="W224" s="15" t="e">
        <f t="shared" si="233"/>
        <v>#REF!</v>
      </c>
      <c r="X224" s="15" t="e">
        <f t="shared" si="233"/>
        <v>#REF!</v>
      </c>
      <c r="Y224" s="15" t="e">
        <f t="shared" si="233"/>
        <v>#REF!</v>
      </c>
      <c r="Z224" s="15" t="e">
        <f t="shared" si="233"/>
        <v>#REF!</v>
      </c>
      <c r="AA224" s="15" t="e">
        <f t="shared" si="233"/>
        <v>#REF!</v>
      </c>
      <c r="AB224" s="15" t="e">
        <f t="shared" si="233"/>
        <v>#REF!</v>
      </c>
      <c r="AC224" s="15" t="e">
        <f t="shared" si="233"/>
        <v>#REF!</v>
      </c>
      <c r="AD224" s="15" t="e">
        <f t="shared" si="233"/>
        <v>#REF!</v>
      </c>
      <c r="AE224" s="16" t="e">
        <f t="array" ref="AE224">INDEX(#REF!,MATCH(B224,#REF!,0))</f>
        <v>#REF!</v>
      </c>
      <c r="AF224" s="18">
        <f>VLOOKUP(C224,'Apr 19 data'!A:C,3,0)</f>
        <v>3.3000000000000002E-2</v>
      </c>
      <c r="AG224" s="16"/>
      <c r="AH224" s="16"/>
    </row>
    <row r="225" spans="1:34" ht="15.6" x14ac:dyDescent="0.3">
      <c r="A225" s="14" t="s">
        <v>88</v>
      </c>
      <c r="B225" s="14" t="s">
        <v>528</v>
      </c>
      <c r="C225" s="14" t="s">
        <v>529</v>
      </c>
      <c r="D225" s="15">
        <v>1800000</v>
      </c>
      <c r="E225" s="16">
        <f t="shared" si="0"/>
        <v>51428.571428571428</v>
      </c>
      <c r="F225" s="17" t="e">
        <f t="shared" si="1"/>
        <v>#REF!</v>
      </c>
      <c r="G225" s="17"/>
      <c r="H225" s="15" t="e">
        <f t="shared" si="6"/>
        <v>#REF!</v>
      </c>
      <c r="I225" s="15" t="e">
        <f t="shared" si="113"/>
        <v>#REF!</v>
      </c>
      <c r="J225" s="15" t="e">
        <f t="shared" ref="J225:AD225" si="234">I225*1.05</f>
        <v>#REF!</v>
      </c>
      <c r="K225" s="15" t="e">
        <f t="shared" si="234"/>
        <v>#REF!</v>
      </c>
      <c r="L225" s="15" t="e">
        <f t="shared" si="234"/>
        <v>#REF!</v>
      </c>
      <c r="M225" s="15" t="e">
        <f t="shared" si="234"/>
        <v>#REF!</v>
      </c>
      <c r="N225" s="15" t="e">
        <f t="shared" si="234"/>
        <v>#REF!</v>
      </c>
      <c r="O225" s="15" t="e">
        <f t="shared" si="234"/>
        <v>#REF!</v>
      </c>
      <c r="P225" s="15" t="e">
        <f t="shared" si="234"/>
        <v>#REF!</v>
      </c>
      <c r="Q225" s="15" t="e">
        <f t="shared" si="234"/>
        <v>#REF!</v>
      </c>
      <c r="R225" s="15" t="e">
        <f t="shared" si="234"/>
        <v>#REF!</v>
      </c>
      <c r="S225" s="15" t="e">
        <f t="shared" si="234"/>
        <v>#REF!</v>
      </c>
      <c r="T225" s="15" t="e">
        <f t="shared" si="234"/>
        <v>#REF!</v>
      </c>
      <c r="U225" s="15" t="e">
        <f t="shared" si="234"/>
        <v>#REF!</v>
      </c>
      <c r="V225" s="15" t="e">
        <f t="shared" si="234"/>
        <v>#REF!</v>
      </c>
      <c r="W225" s="15" t="e">
        <f t="shared" si="234"/>
        <v>#REF!</v>
      </c>
      <c r="X225" s="15" t="e">
        <f t="shared" si="234"/>
        <v>#REF!</v>
      </c>
      <c r="Y225" s="15" t="e">
        <f t="shared" si="234"/>
        <v>#REF!</v>
      </c>
      <c r="Z225" s="15" t="e">
        <f t="shared" si="234"/>
        <v>#REF!</v>
      </c>
      <c r="AA225" s="15" t="e">
        <f t="shared" si="234"/>
        <v>#REF!</v>
      </c>
      <c r="AB225" s="15" t="e">
        <f t="shared" si="234"/>
        <v>#REF!</v>
      </c>
      <c r="AC225" s="15" t="e">
        <f t="shared" si="234"/>
        <v>#REF!</v>
      </c>
      <c r="AD225" s="15" t="e">
        <f t="shared" si="234"/>
        <v>#REF!</v>
      </c>
      <c r="AE225" s="16" t="e">
        <f t="array" ref="AE225">INDEX(#REF!,MATCH(B225,#REF!,0))</f>
        <v>#REF!</v>
      </c>
      <c r="AF225" s="18">
        <f>VLOOKUP(C225,'Apr 19 data'!A:C,3,0)</f>
        <v>2.1999999999999999E-2</v>
      </c>
      <c r="AG225" s="16"/>
      <c r="AH225" s="16"/>
    </row>
    <row r="226" spans="1:34" ht="15.6" x14ac:dyDescent="0.3">
      <c r="A226" s="14" t="s">
        <v>66</v>
      </c>
      <c r="B226" s="14" t="s">
        <v>530</v>
      </c>
      <c r="C226" s="14" t="s">
        <v>531</v>
      </c>
      <c r="D226" s="15">
        <v>1500000</v>
      </c>
      <c r="E226" s="16">
        <f t="shared" si="0"/>
        <v>42857.142857142855</v>
      </c>
      <c r="F226" s="17" t="e">
        <f t="shared" si="1"/>
        <v>#REF!</v>
      </c>
      <c r="G226" s="17"/>
      <c r="H226" s="15" t="e">
        <f t="shared" si="6"/>
        <v>#REF!</v>
      </c>
      <c r="I226" s="15" t="e">
        <f t="shared" si="113"/>
        <v>#REF!</v>
      </c>
      <c r="J226" s="15" t="e">
        <f t="shared" ref="J226:AD226" si="235">I226*1.05</f>
        <v>#REF!</v>
      </c>
      <c r="K226" s="15" t="e">
        <f t="shared" si="235"/>
        <v>#REF!</v>
      </c>
      <c r="L226" s="15" t="e">
        <f t="shared" si="235"/>
        <v>#REF!</v>
      </c>
      <c r="M226" s="15" t="e">
        <f t="shared" si="235"/>
        <v>#REF!</v>
      </c>
      <c r="N226" s="15" t="e">
        <f t="shared" si="235"/>
        <v>#REF!</v>
      </c>
      <c r="O226" s="15" t="e">
        <f t="shared" si="235"/>
        <v>#REF!</v>
      </c>
      <c r="P226" s="15" t="e">
        <f t="shared" si="235"/>
        <v>#REF!</v>
      </c>
      <c r="Q226" s="15" t="e">
        <f t="shared" si="235"/>
        <v>#REF!</v>
      </c>
      <c r="R226" s="15" t="e">
        <f t="shared" si="235"/>
        <v>#REF!</v>
      </c>
      <c r="S226" s="15" t="e">
        <f t="shared" si="235"/>
        <v>#REF!</v>
      </c>
      <c r="T226" s="15" t="e">
        <f t="shared" si="235"/>
        <v>#REF!</v>
      </c>
      <c r="U226" s="15" t="e">
        <f t="shared" si="235"/>
        <v>#REF!</v>
      </c>
      <c r="V226" s="15" t="e">
        <f t="shared" si="235"/>
        <v>#REF!</v>
      </c>
      <c r="W226" s="15" t="e">
        <f t="shared" si="235"/>
        <v>#REF!</v>
      </c>
      <c r="X226" s="15" t="e">
        <f t="shared" si="235"/>
        <v>#REF!</v>
      </c>
      <c r="Y226" s="15" t="e">
        <f t="shared" si="235"/>
        <v>#REF!</v>
      </c>
      <c r="Z226" s="15" t="e">
        <f t="shared" si="235"/>
        <v>#REF!</v>
      </c>
      <c r="AA226" s="15" t="e">
        <f t="shared" si="235"/>
        <v>#REF!</v>
      </c>
      <c r="AB226" s="15" t="e">
        <f t="shared" si="235"/>
        <v>#REF!</v>
      </c>
      <c r="AC226" s="15" t="e">
        <f t="shared" si="235"/>
        <v>#REF!</v>
      </c>
      <c r="AD226" s="15" t="e">
        <f t="shared" si="235"/>
        <v>#REF!</v>
      </c>
      <c r="AE226" s="16" t="e">
        <f t="array" ref="AE226">INDEX(#REF!,MATCH(B226,#REF!,0))</f>
        <v>#REF!</v>
      </c>
      <c r="AF226" s="18">
        <f>VLOOKUP(C226,'Apr 19 data'!A:C,3,0)</f>
        <v>2.4E-2</v>
      </c>
      <c r="AG226" s="16"/>
      <c r="AH226" s="16"/>
    </row>
    <row r="227" spans="1:34" ht="15.6" x14ac:dyDescent="0.3">
      <c r="A227" s="14" t="s">
        <v>85</v>
      </c>
      <c r="B227" s="14" t="s">
        <v>532</v>
      </c>
      <c r="C227" s="14" t="s">
        <v>533</v>
      </c>
      <c r="D227" s="15">
        <v>1770000</v>
      </c>
      <c r="E227" s="16">
        <f t="shared" si="0"/>
        <v>50571.428571428572</v>
      </c>
      <c r="F227" s="17" t="e">
        <f t="shared" si="1"/>
        <v>#REF!</v>
      </c>
      <c r="G227" s="17"/>
      <c r="H227" s="15" t="e">
        <f t="shared" si="6"/>
        <v>#REF!</v>
      </c>
      <c r="I227" s="15" t="e">
        <f t="shared" si="113"/>
        <v>#REF!</v>
      </c>
      <c r="J227" s="15" t="e">
        <f t="shared" ref="J227:AD227" si="236">I227*1.05</f>
        <v>#REF!</v>
      </c>
      <c r="K227" s="15" t="e">
        <f t="shared" si="236"/>
        <v>#REF!</v>
      </c>
      <c r="L227" s="15" t="e">
        <f t="shared" si="236"/>
        <v>#REF!</v>
      </c>
      <c r="M227" s="15" t="e">
        <f t="shared" si="236"/>
        <v>#REF!</v>
      </c>
      <c r="N227" s="15" t="e">
        <f t="shared" si="236"/>
        <v>#REF!</v>
      </c>
      <c r="O227" s="15" t="e">
        <f t="shared" si="236"/>
        <v>#REF!</v>
      </c>
      <c r="P227" s="15" t="e">
        <f t="shared" si="236"/>
        <v>#REF!</v>
      </c>
      <c r="Q227" s="15" t="e">
        <f t="shared" si="236"/>
        <v>#REF!</v>
      </c>
      <c r="R227" s="15" t="e">
        <f t="shared" si="236"/>
        <v>#REF!</v>
      </c>
      <c r="S227" s="15" t="e">
        <f t="shared" si="236"/>
        <v>#REF!</v>
      </c>
      <c r="T227" s="15" t="e">
        <f t="shared" si="236"/>
        <v>#REF!</v>
      </c>
      <c r="U227" s="15" t="e">
        <f t="shared" si="236"/>
        <v>#REF!</v>
      </c>
      <c r="V227" s="15" t="e">
        <f t="shared" si="236"/>
        <v>#REF!</v>
      </c>
      <c r="W227" s="15" t="e">
        <f t="shared" si="236"/>
        <v>#REF!</v>
      </c>
      <c r="X227" s="15" t="e">
        <f t="shared" si="236"/>
        <v>#REF!</v>
      </c>
      <c r="Y227" s="15" t="e">
        <f t="shared" si="236"/>
        <v>#REF!</v>
      </c>
      <c r="Z227" s="15" t="e">
        <f t="shared" si="236"/>
        <v>#REF!</v>
      </c>
      <c r="AA227" s="15" t="e">
        <f t="shared" si="236"/>
        <v>#REF!</v>
      </c>
      <c r="AB227" s="15" t="e">
        <f t="shared" si="236"/>
        <v>#REF!</v>
      </c>
      <c r="AC227" s="15" t="e">
        <f t="shared" si="236"/>
        <v>#REF!</v>
      </c>
      <c r="AD227" s="15" t="e">
        <f t="shared" si="236"/>
        <v>#REF!</v>
      </c>
      <c r="AE227" s="16" t="e">
        <f t="array" ref="AE227">INDEX(#REF!,MATCH(B227,#REF!,0))</f>
        <v>#REF!</v>
      </c>
      <c r="AF227" s="18">
        <f>VLOOKUP(C227,'Apr 19 data'!A:C,3,0)</f>
        <v>1.4E-2</v>
      </c>
      <c r="AG227" s="16"/>
      <c r="AH227" s="16"/>
    </row>
    <row r="228" spans="1:34" ht="15.6" x14ac:dyDescent="0.3">
      <c r="A228" s="14" t="s">
        <v>88</v>
      </c>
      <c r="B228" s="14" t="s">
        <v>534</v>
      </c>
      <c r="C228" s="14" t="s">
        <v>535</v>
      </c>
      <c r="D228" s="15">
        <v>1570000</v>
      </c>
      <c r="E228" s="16">
        <f t="shared" si="0"/>
        <v>44857.142857142855</v>
      </c>
      <c r="F228" s="17" t="e">
        <f t="shared" si="1"/>
        <v>#REF!</v>
      </c>
      <c r="G228" s="17"/>
      <c r="H228" s="15" t="e">
        <f t="shared" si="6"/>
        <v>#REF!</v>
      </c>
      <c r="I228" s="15" t="e">
        <f t="shared" si="113"/>
        <v>#REF!</v>
      </c>
      <c r="J228" s="15" t="e">
        <f t="shared" ref="J228:AD228" si="237">I228*1.05</f>
        <v>#REF!</v>
      </c>
      <c r="K228" s="15" t="e">
        <f t="shared" si="237"/>
        <v>#REF!</v>
      </c>
      <c r="L228" s="15" t="e">
        <f t="shared" si="237"/>
        <v>#REF!</v>
      </c>
      <c r="M228" s="15" t="e">
        <f t="shared" si="237"/>
        <v>#REF!</v>
      </c>
      <c r="N228" s="15" t="e">
        <f t="shared" si="237"/>
        <v>#REF!</v>
      </c>
      <c r="O228" s="15" t="e">
        <f t="shared" si="237"/>
        <v>#REF!</v>
      </c>
      <c r="P228" s="15" t="e">
        <f t="shared" si="237"/>
        <v>#REF!</v>
      </c>
      <c r="Q228" s="15" t="e">
        <f t="shared" si="237"/>
        <v>#REF!</v>
      </c>
      <c r="R228" s="15" t="e">
        <f t="shared" si="237"/>
        <v>#REF!</v>
      </c>
      <c r="S228" s="15" t="e">
        <f t="shared" si="237"/>
        <v>#REF!</v>
      </c>
      <c r="T228" s="15" t="e">
        <f t="shared" si="237"/>
        <v>#REF!</v>
      </c>
      <c r="U228" s="15" t="e">
        <f t="shared" si="237"/>
        <v>#REF!</v>
      </c>
      <c r="V228" s="15" t="e">
        <f t="shared" si="237"/>
        <v>#REF!</v>
      </c>
      <c r="W228" s="15" t="e">
        <f t="shared" si="237"/>
        <v>#REF!</v>
      </c>
      <c r="X228" s="15" t="e">
        <f t="shared" si="237"/>
        <v>#REF!</v>
      </c>
      <c r="Y228" s="15" t="e">
        <f t="shared" si="237"/>
        <v>#REF!</v>
      </c>
      <c r="Z228" s="15" t="e">
        <f t="shared" si="237"/>
        <v>#REF!</v>
      </c>
      <c r="AA228" s="15" t="e">
        <f t="shared" si="237"/>
        <v>#REF!</v>
      </c>
      <c r="AB228" s="15" t="e">
        <f t="shared" si="237"/>
        <v>#REF!</v>
      </c>
      <c r="AC228" s="15" t="e">
        <f t="shared" si="237"/>
        <v>#REF!</v>
      </c>
      <c r="AD228" s="15" t="e">
        <f t="shared" si="237"/>
        <v>#REF!</v>
      </c>
      <c r="AE228" s="16" t="e">
        <f t="array" ref="AE228">INDEX(#REF!,MATCH(B228,#REF!,0))</f>
        <v>#REF!</v>
      </c>
      <c r="AF228" s="18">
        <f>VLOOKUP(C228,'Apr 19 data'!A:C,3,0)</f>
        <v>-8.9999999999999993E-3</v>
      </c>
      <c r="AG228" s="16"/>
      <c r="AH228" s="16"/>
    </row>
    <row r="229" spans="1:34" ht="15.6" x14ac:dyDescent="0.3">
      <c r="A229" s="14" t="s">
        <v>82</v>
      </c>
      <c r="B229" s="14" t="s">
        <v>536</v>
      </c>
      <c r="C229" s="14" t="s">
        <v>537</v>
      </c>
      <c r="D229" s="15">
        <v>1600000</v>
      </c>
      <c r="E229" s="16">
        <f t="shared" si="0"/>
        <v>45714.285714285717</v>
      </c>
      <c r="F229" s="17" t="e">
        <f t="shared" si="1"/>
        <v>#REF!</v>
      </c>
      <c r="G229" s="17"/>
      <c r="H229" s="15" t="e">
        <f t="shared" si="6"/>
        <v>#REF!</v>
      </c>
      <c r="I229" s="15" t="e">
        <f t="shared" si="113"/>
        <v>#REF!</v>
      </c>
      <c r="J229" s="15" t="e">
        <f t="shared" ref="J229:AD229" si="238">I229*1.05</f>
        <v>#REF!</v>
      </c>
      <c r="K229" s="15" t="e">
        <f t="shared" si="238"/>
        <v>#REF!</v>
      </c>
      <c r="L229" s="15" t="e">
        <f t="shared" si="238"/>
        <v>#REF!</v>
      </c>
      <c r="M229" s="15" t="e">
        <f t="shared" si="238"/>
        <v>#REF!</v>
      </c>
      <c r="N229" s="15" t="e">
        <f t="shared" si="238"/>
        <v>#REF!</v>
      </c>
      <c r="O229" s="15" t="e">
        <f t="shared" si="238"/>
        <v>#REF!</v>
      </c>
      <c r="P229" s="15" t="e">
        <f t="shared" si="238"/>
        <v>#REF!</v>
      </c>
      <c r="Q229" s="15" t="e">
        <f t="shared" si="238"/>
        <v>#REF!</v>
      </c>
      <c r="R229" s="15" t="e">
        <f t="shared" si="238"/>
        <v>#REF!</v>
      </c>
      <c r="S229" s="15" t="e">
        <f t="shared" si="238"/>
        <v>#REF!</v>
      </c>
      <c r="T229" s="15" t="e">
        <f t="shared" si="238"/>
        <v>#REF!</v>
      </c>
      <c r="U229" s="15" t="e">
        <f t="shared" si="238"/>
        <v>#REF!</v>
      </c>
      <c r="V229" s="15" t="e">
        <f t="shared" si="238"/>
        <v>#REF!</v>
      </c>
      <c r="W229" s="15" t="e">
        <f t="shared" si="238"/>
        <v>#REF!</v>
      </c>
      <c r="X229" s="15" t="e">
        <f t="shared" si="238"/>
        <v>#REF!</v>
      </c>
      <c r="Y229" s="15" t="e">
        <f t="shared" si="238"/>
        <v>#REF!</v>
      </c>
      <c r="Z229" s="15" t="e">
        <f t="shared" si="238"/>
        <v>#REF!</v>
      </c>
      <c r="AA229" s="15" t="e">
        <f t="shared" si="238"/>
        <v>#REF!</v>
      </c>
      <c r="AB229" s="15" t="e">
        <f t="shared" si="238"/>
        <v>#REF!</v>
      </c>
      <c r="AC229" s="15" t="e">
        <f t="shared" si="238"/>
        <v>#REF!</v>
      </c>
      <c r="AD229" s="15" t="e">
        <f t="shared" si="238"/>
        <v>#REF!</v>
      </c>
      <c r="AE229" s="16" t="e">
        <f t="array" ref="AE229">INDEX(#REF!,MATCH(B229,#REF!,0))</f>
        <v>#REF!</v>
      </c>
      <c r="AF229" s="18">
        <f>VLOOKUP(C229,'Apr 19 data'!A:C,3,0)</f>
        <v>4.9000000000000002E-2</v>
      </c>
      <c r="AG229" s="16"/>
      <c r="AH229" s="16"/>
    </row>
    <row r="230" spans="1:34" ht="15.6" x14ac:dyDescent="0.3">
      <c r="A230" s="14" t="s">
        <v>66</v>
      </c>
      <c r="B230" s="14" t="s">
        <v>538</v>
      </c>
      <c r="C230" s="14" t="s">
        <v>539</v>
      </c>
      <c r="D230" s="15">
        <v>1450481</v>
      </c>
      <c r="E230" s="16">
        <f t="shared" si="0"/>
        <v>41442.314285714288</v>
      </c>
      <c r="F230" s="17" t="e">
        <f t="shared" si="1"/>
        <v>#REF!</v>
      </c>
      <c r="G230" s="17"/>
      <c r="H230" s="15" t="e">
        <f t="shared" si="6"/>
        <v>#REF!</v>
      </c>
      <c r="I230" s="15" t="e">
        <f t="shared" si="113"/>
        <v>#REF!</v>
      </c>
      <c r="J230" s="15" t="e">
        <f t="shared" ref="J230:AD230" si="239">I230*1.05</f>
        <v>#REF!</v>
      </c>
      <c r="K230" s="15" t="e">
        <f t="shared" si="239"/>
        <v>#REF!</v>
      </c>
      <c r="L230" s="15" t="e">
        <f t="shared" si="239"/>
        <v>#REF!</v>
      </c>
      <c r="M230" s="15" t="e">
        <f t="shared" si="239"/>
        <v>#REF!</v>
      </c>
      <c r="N230" s="15" t="e">
        <f t="shared" si="239"/>
        <v>#REF!</v>
      </c>
      <c r="O230" s="15" t="e">
        <f t="shared" si="239"/>
        <v>#REF!</v>
      </c>
      <c r="P230" s="15" t="e">
        <f t="shared" si="239"/>
        <v>#REF!</v>
      </c>
      <c r="Q230" s="15" t="e">
        <f t="shared" si="239"/>
        <v>#REF!</v>
      </c>
      <c r="R230" s="15" t="e">
        <f t="shared" si="239"/>
        <v>#REF!</v>
      </c>
      <c r="S230" s="15" t="e">
        <f t="shared" si="239"/>
        <v>#REF!</v>
      </c>
      <c r="T230" s="15" t="e">
        <f t="shared" si="239"/>
        <v>#REF!</v>
      </c>
      <c r="U230" s="15" t="e">
        <f t="shared" si="239"/>
        <v>#REF!</v>
      </c>
      <c r="V230" s="15" t="e">
        <f t="shared" si="239"/>
        <v>#REF!</v>
      </c>
      <c r="W230" s="15" t="e">
        <f t="shared" si="239"/>
        <v>#REF!</v>
      </c>
      <c r="X230" s="15" t="e">
        <f t="shared" si="239"/>
        <v>#REF!</v>
      </c>
      <c r="Y230" s="15" t="e">
        <f t="shared" si="239"/>
        <v>#REF!</v>
      </c>
      <c r="Z230" s="15" t="e">
        <f t="shared" si="239"/>
        <v>#REF!</v>
      </c>
      <c r="AA230" s="15" t="e">
        <f t="shared" si="239"/>
        <v>#REF!</v>
      </c>
      <c r="AB230" s="15" t="e">
        <f t="shared" si="239"/>
        <v>#REF!</v>
      </c>
      <c r="AC230" s="15" t="e">
        <f t="shared" si="239"/>
        <v>#REF!</v>
      </c>
      <c r="AD230" s="15" t="e">
        <f t="shared" si="239"/>
        <v>#REF!</v>
      </c>
      <c r="AE230" s="16" t="e">
        <f t="array" ref="AE230">INDEX(#REF!,MATCH(B230,#REF!,0))</f>
        <v>#REF!</v>
      </c>
      <c r="AF230" s="18">
        <f>VLOOKUP(C230,'Apr 19 data'!A:C,3,0)</f>
        <v>5.2999999999999999E-2</v>
      </c>
      <c r="AG230" s="16"/>
      <c r="AH230" s="16"/>
    </row>
    <row r="231" spans="1:34" ht="15.6" x14ac:dyDescent="0.3">
      <c r="A231" s="14" t="s">
        <v>88</v>
      </c>
      <c r="B231" s="14" t="s">
        <v>540</v>
      </c>
      <c r="C231" s="14" t="s">
        <v>541</v>
      </c>
      <c r="D231" s="15">
        <v>1000000</v>
      </c>
      <c r="E231" s="16">
        <f t="shared" si="0"/>
        <v>28571.428571428572</v>
      </c>
      <c r="F231" s="17" t="e">
        <f t="shared" si="1"/>
        <v>#REF!</v>
      </c>
      <c r="G231" s="17"/>
      <c r="H231" s="15" t="e">
        <f t="shared" si="6"/>
        <v>#REF!</v>
      </c>
      <c r="I231" s="15" t="e">
        <f t="shared" si="113"/>
        <v>#REF!</v>
      </c>
      <c r="J231" s="15" t="e">
        <f t="shared" ref="J231:AD231" si="240">I231*1.05</f>
        <v>#REF!</v>
      </c>
      <c r="K231" s="15" t="e">
        <f t="shared" si="240"/>
        <v>#REF!</v>
      </c>
      <c r="L231" s="15" t="e">
        <f t="shared" si="240"/>
        <v>#REF!</v>
      </c>
      <c r="M231" s="15" t="e">
        <f t="shared" si="240"/>
        <v>#REF!</v>
      </c>
      <c r="N231" s="15" t="e">
        <f t="shared" si="240"/>
        <v>#REF!</v>
      </c>
      <c r="O231" s="15" t="e">
        <f t="shared" si="240"/>
        <v>#REF!</v>
      </c>
      <c r="P231" s="15" t="e">
        <f t="shared" si="240"/>
        <v>#REF!</v>
      </c>
      <c r="Q231" s="15" t="e">
        <f t="shared" si="240"/>
        <v>#REF!</v>
      </c>
      <c r="R231" s="15" t="e">
        <f t="shared" si="240"/>
        <v>#REF!</v>
      </c>
      <c r="S231" s="15" t="e">
        <f t="shared" si="240"/>
        <v>#REF!</v>
      </c>
      <c r="T231" s="15" t="e">
        <f t="shared" si="240"/>
        <v>#REF!</v>
      </c>
      <c r="U231" s="15" t="e">
        <f t="shared" si="240"/>
        <v>#REF!</v>
      </c>
      <c r="V231" s="15" t="e">
        <f t="shared" si="240"/>
        <v>#REF!</v>
      </c>
      <c r="W231" s="15" t="e">
        <f t="shared" si="240"/>
        <v>#REF!</v>
      </c>
      <c r="X231" s="15" t="e">
        <f t="shared" si="240"/>
        <v>#REF!</v>
      </c>
      <c r="Y231" s="15" t="e">
        <f t="shared" si="240"/>
        <v>#REF!</v>
      </c>
      <c r="Z231" s="15" t="e">
        <f t="shared" si="240"/>
        <v>#REF!</v>
      </c>
      <c r="AA231" s="15" t="e">
        <f t="shared" si="240"/>
        <v>#REF!</v>
      </c>
      <c r="AB231" s="15" t="e">
        <f t="shared" si="240"/>
        <v>#REF!</v>
      </c>
      <c r="AC231" s="15" t="e">
        <f t="shared" si="240"/>
        <v>#REF!</v>
      </c>
      <c r="AD231" s="15" t="e">
        <f t="shared" si="240"/>
        <v>#REF!</v>
      </c>
      <c r="AE231" s="16" t="e">
        <f t="array" ref="AE231">INDEX(#REF!,MATCH(B231,#REF!,0))</f>
        <v>#REF!</v>
      </c>
      <c r="AF231" s="18">
        <f>VLOOKUP(C231,'Apr 19 data'!A:C,3,0)</f>
        <v>-1E-3</v>
      </c>
      <c r="AG231" s="16"/>
      <c r="AH231" s="16"/>
    </row>
    <row r="232" spans="1:34" ht="15.6" x14ac:dyDescent="0.3">
      <c r="A232" s="14" t="s">
        <v>62</v>
      </c>
      <c r="B232" s="14" t="s">
        <v>542</v>
      </c>
      <c r="C232" s="14" t="s">
        <v>543</v>
      </c>
      <c r="D232" s="15">
        <v>8300000</v>
      </c>
      <c r="E232" s="16">
        <f t="shared" si="0"/>
        <v>237142.85714285713</v>
      </c>
      <c r="F232" s="17" t="e">
        <f t="shared" si="1"/>
        <v>#REF!</v>
      </c>
      <c r="G232" s="17"/>
      <c r="H232" s="15" t="e">
        <f t="shared" si="6"/>
        <v>#REF!</v>
      </c>
      <c r="I232" s="15" t="e">
        <f t="shared" si="113"/>
        <v>#REF!</v>
      </c>
      <c r="J232" s="15" t="e">
        <f t="shared" ref="J232:AD232" si="241">I232*1.05</f>
        <v>#REF!</v>
      </c>
      <c r="K232" s="15" t="e">
        <f t="shared" si="241"/>
        <v>#REF!</v>
      </c>
      <c r="L232" s="15" t="e">
        <f t="shared" si="241"/>
        <v>#REF!</v>
      </c>
      <c r="M232" s="15" t="e">
        <f t="shared" si="241"/>
        <v>#REF!</v>
      </c>
      <c r="N232" s="15" t="e">
        <f t="shared" si="241"/>
        <v>#REF!</v>
      </c>
      <c r="O232" s="15" t="e">
        <f t="shared" si="241"/>
        <v>#REF!</v>
      </c>
      <c r="P232" s="15" t="e">
        <f t="shared" si="241"/>
        <v>#REF!</v>
      </c>
      <c r="Q232" s="15" t="e">
        <f t="shared" si="241"/>
        <v>#REF!</v>
      </c>
      <c r="R232" s="15" t="e">
        <f t="shared" si="241"/>
        <v>#REF!</v>
      </c>
      <c r="S232" s="15" t="e">
        <f t="shared" si="241"/>
        <v>#REF!</v>
      </c>
      <c r="T232" s="15" t="e">
        <f t="shared" si="241"/>
        <v>#REF!</v>
      </c>
      <c r="U232" s="15" t="e">
        <f t="shared" si="241"/>
        <v>#REF!</v>
      </c>
      <c r="V232" s="15" t="e">
        <f t="shared" si="241"/>
        <v>#REF!</v>
      </c>
      <c r="W232" s="15" t="e">
        <f t="shared" si="241"/>
        <v>#REF!</v>
      </c>
      <c r="X232" s="15" t="e">
        <f t="shared" si="241"/>
        <v>#REF!</v>
      </c>
      <c r="Y232" s="15" t="e">
        <f t="shared" si="241"/>
        <v>#REF!</v>
      </c>
      <c r="Z232" s="15" t="e">
        <f t="shared" si="241"/>
        <v>#REF!</v>
      </c>
      <c r="AA232" s="15" t="e">
        <f t="shared" si="241"/>
        <v>#REF!</v>
      </c>
      <c r="AB232" s="15" t="e">
        <f t="shared" si="241"/>
        <v>#REF!</v>
      </c>
      <c r="AC232" s="15" t="e">
        <f t="shared" si="241"/>
        <v>#REF!</v>
      </c>
      <c r="AD232" s="15" t="e">
        <f t="shared" si="241"/>
        <v>#REF!</v>
      </c>
      <c r="AE232" s="16" t="e">
        <f t="array" ref="AE232">INDEX(#REF!,MATCH(B232,#REF!,0))</f>
        <v>#REF!</v>
      </c>
      <c r="AF232" s="18">
        <f>VLOOKUP(C232,'Apr 19 data'!A:C,3,0)</f>
        <v>8.0000000000000002E-3</v>
      </c>
      <c r="AG232" s="16"/>
      <c r="AH232" s="16"/>
    </row>
    <row r="233" spans="1:34" ht="15.6" x14ac:dyDescent="0.3">
      <c r="A233" s="14" t="s">
        <v>88</v>
      </c>
      <c r="B233" s="14" t="s">
        <v>544</v>
      </c>
      <c r="C233" s="14" t="s">
        <v>545</v>
      </c>
      <c r="D233" s="15">
        <v>870000</v>
      </c>
      <c r="E233" s="16">
        <f t="shared" si="0"/>
        <v>24857.142857142859</v>
      </c>
      <c r="F233" s="17" t="e">
        <f t="shared" si="1"/>
        <v>#REF!</v>
      </c>
      <c r="G233" s="17"/>
      <c r="H233" s="15" t="e">
        <f t="shared" si="6"/>
        <v>#REF!</v>
      </c>
      <c r="I233" s="15" t="e">
        <f t="shared" si="113"/>
        <v>#REF!</v>
      </c>
      <c r="J233" s="15" t="e">
        <f t="shared" ref="J233:AD233" si="242">I233*1.05</f>
        <v>#REF!</v>
      </c>
      <c r="K233" s="15" t="e">
        <f t="shared" si="242"/>
        <v>#REF!</v>
      </c>
      <c r="L233" s="15" t="e">
        <f t="shared" si="242"/>
        <v>#REF!</v>
      </c>
      <c r="M233" s="15" t="e">
        <f t="shared" si="242"/>
        <v>#REF!</v>
      </c>
      <c r="N233" s="15" t="e">
        <f t="shared" si="242"/>
        <v>#REF!</v>
      </c>
      <c r="O233" s="15" t="e">
        <f t="shared" si="242"/>
        <v>#REF!</v>
      </c>
      <c r="P233" s="15" t="e">
        <f t="shared" si="242"/>
        <v>#REF!</v>
      </c>
      <c r="Q233" s="15" t="e">
        <f t="shared" si="242"/>
        <v>#REF!</v>
      </c>
      <c r="R233" s="15" t="e">
        <f t="shared" si="242"/>
        <v>#REF!</v>
      </c>
      <c r="S233" s="15" t="e">
        <f t="shared" si="242"/>
        <v>#REF!</v>
      </c>
      <c r="T233" s="15" t="e">
        <f t="shared" si="242"/>
        <v>#REF!</v>
      </c>
      <c r="U233" s="15" t="e">
        <f t="shared" si="242"/>
        <v>#REF!</v>
      </c>
      <c r="V233" s="15" t="e">
        <f t="shared" si="242"/>
        <v>#REF!</v>
      </c>
      <c r="W233" s="15" t="e">
        <f t="shared" si="242"/>
        <v>#REF!</v>
      </c>
      <c r="X233" s="15" t="e">
        <f t="shared" si="242"/>
        <v>#REF!</v>
      </c>
      <c r="Y233" s="15" t="e">
        <f t="shared" si="242"/>
        <v>#REF!</v>
      </c>
      <c r="Z233" s="15" t="e">
        <f t="shared" si="242"/>
        <v>#REF!</v>
      </c>
      <c r="AA233" s="15" t="e">
        <f t="shared" si="242"/>
        <v>#REF!</v>
      </c>
      <c r="AB233" s="15" t="e">
        <f t="shared" si="242"/>
        <v>#REF!</v>
      </c>
      <c r="AC233" s="15" t="e">
        <f t="shared" si="242"/>
        <v>#REF!</v>
      </c>
      <c r="AD233" s="15" t="e">
        <f t="shared" si="242"/>
        <v>#REF!</v>
      </c>
      <c r="AE233" s="16" t="e">
        <f t="array" ref="AE233">INDEX(#REF!,MATCH(B233,#REF!,0))</f>
        <v>#REF!</v>
      </c>
      <c r="AF233" s="18">
        <f>VLOOKUP(C233,'Apr 19 data'!A:C,3,0)</f>
        <v>3.3000000000000002E-2</v>
      </c>
      <c r="AG233" s="16"/>
      <c r="AH233" s="16"/>
    </row>
    <row r="234" spans="1:34" ht="15.6" x14ac:dyDescent="0.3">
      <c r="A234" s="14" t="s">
        <v>85</v>
      </c>
      <c r="B234" s="14" t="s">
        <v>546</v>
      </c>
      <c r="C234" s="14" t="s">
        <v>547</v>
      </c>
      <c r="D234" s="15">
        <v>1500000</v>
      </c>
      <c r="E234" s="16">
        <f t="shared" si="0"/>
        <v>42857.142857142855</v>
      </c>
      <c r="F234" s="17" t="e">
        <f t="shared" si="1"/>
        <v>#REF!</v>
      </c>
      <c r="G234" s="17"/>
      <c r="H234" s="15" t="e">
        <f t="shared" si="6"/>
        <v>#REF!</v>
      </c>
      <c r="I234" s="15" t="e">
        <f t="shared" si="113"/>
        <v>#REF!</v>
      </c>
      <c r="J234" s="15" t="e">
        <f t="shared" ref="J234:AD234" si="243">I234*1.05</f>
        <v>#REF!</v>
      </c>
      <c r="K234" s="15" t="e">
        <f t="shared" si="243"/>
        <v>#REF!</v>
      </c>
      <c r="L234" s="15" t="e">
        <f t="shared" si="243"/>
        <v>#REF!</v>
      </c>
      <c r="M234" s="15" t="e">
        <f t="shared" si="243"/>
        <v>#REF!</v>
      </c>
      <c r="N234" s="15" t="e">
        <f t="shared" si="243"/>
        <v>#REF!</v>
      </c>
      <c r="O234" s="15" t="e">
        <f t="shared" si="243"/>
        <v>#REF!</v>
      </c>
      <c r="P234" s="15" t="e">
        <f t="shared" si="243"/>
        <v>#REF!</v>
      </c>
      <c r="Q234" s="15" t="e">
        <f t="shared" si="243"/>
        <v>#REF!</v>
      </c>
      <c r="R234" s="15" t="e">
        <f t="shared" si="243"/>
        <v>#REF!</v>
      </c>
      <c r="S234" s="15" t="e">
        <f t="shared" si="243"/>
        <v>#REF!</v>
      </c>
      <c r="T234" s="15" t="e">
        <f t="shared" si="243"/>
        <v>#REF!</v>
      </c>
      <c r="U234" s="15" t="e">
        <f t="shared" si="243"/>
        <v>#REF!</v>
      </c>
      <c r="V234" s="15" t="e">
        <f t="shared" si="243"/>
        <v>#REF!</v>
      </c>
      <c r="W234" s="15" t="e">
        <f t="shared" si="243"/>
        <v>#REF!</v>
      </c>
      <c r="X234" s="15" t="e">
        <f t="shared" si="243"/>
        <v>#REF!</v>
      </c>
      <c r="Y234" s="15" t="e">
        <f t="shared" si="243"/>
        <v>#REF!</v>
      </c>
      <c r="Z234" s="15" t="e">
        <f t="shared" si="243"/>
        <v>#REF!</v>
      </c>
      <c r="AA234" s="15" t="e">
        <f t="shared" si="243"/>
        <v>#REF!</v>
      </c>
      <c r="AB234" s="15" t="e">
        <f t="shared" si="243"/>
        <v>#REF!</v>
      </c>
      <c r="AC234" s="15" t="e">
        <f t="shared" si="243"/>
        <v>#REF!</v>
      </c>
      <c r="AD234" s="15" t="e">
        <f t="shared" si="243"/>
        <v>#REF!</v>
      </c>
      <c r="AE234" s="16" t="e">
        <f t="array" ref="AE234">INDEX(#REF!,MATCH(B234,#REF!,0))</f>
        <v>#REF!</v>
      </c>
      <c r="AF234" s="18">
        <f>VLOOKUP(C234,'Apr 19 data'!A:C,3,0)</f>
        <v>1.2999999999999999E-2</v>
      </c>
      <c r="AG234" s="16"/>
      <c r="AH234" s="16"/>
    </row>
    <row r="235" spans="1:34" ht="15.6" x14ac:dyDescent="0.3">
      <c r="A235" s="14" t="s">
        <v>62</v>
      </c>
      <c r="B235" s="14" t="s">
        <v>548</v>
      </c>
      <c r="C235" s="14" t="s">
        <v>549</v>
      </c>
      <c r="D235" s="15">
        <v>5450000</v>
      </c>
      <c r="E235" s="16">
        <f t="shared" si="0"/>
        <v>155714.28571428571</v>
      </c>
      <c r="F235" s="17" t="e">
        <f t="shared" si="1"/>
        <v>#REF!</v>
      </c>
      <c r="G235" s="17"/>
      <c r="H235" s="15" t="e">
        <f t="shared" si="6"/>
        <v>#REF!</v>
      </c>
      <c r="I235" s="15" t="e">
        <f t="shared" si="113"/>
        <v>#REF!</v>
      </c>
      <c r="J235" s="15" t="e">
        <f t="shared" ref="J235:AD235" si="244">I235*1.05</f>
        <v>#REF!</v>
      </c>
      <c r="K235" s="15" t="e">
        <f t="shared" si="244"/>
        <v>#REF!</v>
      </c>
      <c r="L235" s="15" t="e">
        <f t="shared" si="244"/>
        <v>#REF!</v>
      </c>
      <c r="M235" s="15" t="e">
        <f t="shared" si="244"/>
        <v>#REF!</v>
      </c>
      <c r="N235" s="15" t="e">
        <f t="shared" si="244"/>
        <v>#REF!</v>
      </c>
      <c r="O235" s="15" t="e">
        <f t="shared" si="244"/>
        <v>#REF!</v>
      </c>
      <c r="P235" s="15" t="e">
        <f t="shared" si="244"/>
        <v>#REF!</v>
      </c>
      <c r="Q235" s="15" t="e">
        <f t="shared" si="244"/>
        <v>#REF!</v>
      </c>
      <c r="R235" s="15" t="e">
        <f t="shared" si="244"/>
        <v>#REF!</v>
      </c>
      <c r="S235" s="15" t="e">
        <f t="shared" si="244"/>
        <v>#REF!</v>
      </c>
      <c r="T235" s="15" t="e">
        <f t="shared" si="244"/>
        <v>#REF!</v>
      </c>
      <c r="U235" s="15" t="e">
        <f t="shared" si="244"/>
        <v>#REF!</v>
      </c>
      <c r="V235" s="15" t="e">
        <f t="shared" si="244"/>
        <v>#REF!</v>
      </c>
      <c r="W235" s="15" t="e">
        <f t="shared" si="244"/>
        <v>#REF!</v>
      </c>
      <c r="X235" s="15" t="e">
        <f t="shared" si="244"/>
        <v>#REF!</v>
      </c>
      <c r="Y235" s="15" t="e">
        <f t="shared" si="244"/>
        <v>#REF!</v>
      </c>
      <c r="Z235" s="15" t="e">
        <f t="shared" si="244"/>
        <v>#REF!</v>
      </c>
      <c r="AA235" s="15" t="e">
        <f t="shared" si="244"/>
        <v>#REF!</v>
      </c>
      <c r="AB235" s="15" t="e">
        <f t="shared" si="244"/>
        <v>#REF!</v>
      </c>
      <c r="AC235" s="15" t="e">
        <f t="shared" si="244"/>
        <v>#REF!</v>
      </c>
      <c r="AD235" s="15" t="e">
        <f t="shared" si="244"/>
        <v>#REF!</v>
      </c>
      <c r="AE235" s="16" t="e">
        <f t="array" ref="AE235">INDEX(#REF!,MATCH(B235,#REF!,0))</f>
        <v>#REF!</v>
      </c>
      <c r="AF235" s="18">
        <f>VLOOKUP(C235,'Apr 19 data'!A:C,3,0)</f>
        <v>-3.6999999999999998E-2</v>
      </c>
      <c r="AG235" s="16"/>
      <c r="AH235" s="16"/>
    </row>
    <row r="236" spans="1:34" ht="15.6" x14ac:dyDescent="0.3">
      <c r="A236" s="14" t="s">
        <v>85</v>
      </c>
      <c r="B236" s="14" t="s">
        <v>550</v>
      </c>
      <c r="C236" s="14" t="s">
        <v>551</v>
      </c>
      <c r="D236" s="15">
        <v>4270000</v>
      </c>
      <c r="E236" s="16">
        <f t="shared" si="0"/>
        <v>122000</v>
      </c>
      <c r="F236" s="17" t="e">
        <f t="shared" si="1"/>
        <v>#REF!</v>
      </c>
      <c r="G236" s="17"/>
      <c r="H236" s="15" t="e">
        <f t="shared" si="6"/>
        <v>#REF!</v>
      </c>
      <c r="I236" s="15" t="e">
        <f t="shared" si="113"/>
        <v>#REF!</v>
      </c>
      <c r="J236" s="15" t="e">
        <f t="shared" ref="J236:AD236" si="245">I236*1.05</f>
        <v>#REF!</v>
      </c>
      <c r="K236" s="15" t="e">
        <f t="shared" si="245"/>
        <v>#REF!</v>
      </c>
      <c r="L236" s="15" t="e">
        <f t="shared" si="245"/>
        <v>#REF!</v>
      </c>
      <c r="M236" s="15" t="e">
        <f t="shared" si="245"/>
        <v>#REF!</v>
      </c>
      <c r="N236" s="15" t="e">
        <f t="shared" si="245"/>
        <v>#REF!</v>
      </c>
      <c r="O236" s="15" t="e">
        <f t="shared" si="245"/>
        <v>#REF!</v>
      </c>
      <c r="P236" s="15" t="e">
        <f t="shared" si="245"/>
        <v>#REF!</v>
      </c>
      <c r="Q236" s="15" t="e">
        <f t="shared" si="245"/>
        <v>#REF!</v>
      </c>
      <c r="R236" s="15" t="e">
        <f t="shared" si="245"/>
        <v>#REF!</v>
      </c>
      <c r="S236" s="15" t="e">
        <f t="shared" si="245"/>
        <v>#REF!</v>
      </c>
      <c r="T236" s="15" t="e">
        <f t="shared" si="245"/>
        <v>#REF!</v>
      </c>
      <c r="U236" s="15" t="e">
        <f t="shared" si="245"/>
        <v>#REF!</v>
      </c>
      <c r="V236" s="15" t="e">
        <f t="shared" si="245"/>
        <v>#REF!</v>
      </c>
      <c r="W236" s="15" t="e">
        <f t="shared" si="245"/>
        <v>#REF!</v>
      </c>
      <c r="X236" s="15" t="e">
        <f t="shared" si="245"/>
        <v>#REF!</v>
      </c>
      <c r="Y236" s="15" t="e">
        <f t="shared" si="245"/>
        <v>#REF!</v>
      </c>
      <c r="Z236" s="15" t="e">
        <f t="shared" si="245"/>
        <v>#REF!</v>
      </c>
      <c r="AA236" s="15" t="e">
        <f t="shared" si="245"/>
        <v>#REF!</v>
      </c>
      <c r="AB236" s="15" t="e">
        <f t="shared" si="245"/>
        <v>#REF!</v>
      </c>
      <c r="AC236" s="15" t="e">
        <f t="shared" si="245"/>
        <v>#REF!</v>
      </c>
      <c r="AD236" s="15" t="e">
        <f t="shared" si="245"/>
        <v>#REF!</v>
      </c>
      <c r="AE236" s="16" t="e">
        <f t="array" ref="AE236">INDEX(#REF!,MATCH(B236,#REF!,0))</f>
        <v>#REF!</v>
      </c>
      <c r="AF236" s="18">
        <f>VLOOKUP(C236,'Apr 19 data'!A:C,3,0)</f>
        <v>0.04</v>
      </c>
      <c r="AG236" s="16"/>
      <c r="AH236" s="16"/>
    </row>
    <row r="237" spans="1:34" ht="15.6" x14ac:dyDescent="0.3">
      <c r="A237" s="14" t="s">
        <v>62</v>
      </c>
      <c r="B237" s="14" t="s">
        <v>552</v>
      </c>
      <c r="C237" s="14" t="s">
        <v>553</v>
      </c>
      <c r="D237" s="15">
        <v>6150000</v>
      </c>
      <c r="E237" s="16">
        <f t="shared" si="0"/>
        <v>175714.28571428571</v>
      </c>
      <c r="F237" s="17" t="e">
        <f t="shared" si="1"/>
        <v>#REF!</v>
      </c>
      <c r="G237" s="17"/>
      <c r="H237" s="15" t="e">
        <f t="shared" si="6"/>
        <v>#REF!</v>
      </c>
      <c r="I237" s="15" t="e">
        <f t="shared" si="113"/>
        <v>#REF!</v>
      </c>
      <c r="J237" s="15" t="e">
        <f t="shared" ref="J237:AD237" si="246">I237*1.05</f>
        <v>#REF!</v>
      </c>
      <c r="K237" s="15" t="e">
        <f t="shared" si="246"/>
        <v>#REF!</v>
      </c>
      <c r="L237" s="15" t="e">
        <f t="shared" si="246"/>
        <v>#REF!</v>
      </c>
      <c r="M237" s="15" t="e">
        <f t="shared" si="246"/>
        <v>#REF!</v>
      </c>
      <c r="N237" s="15" t="e">
        <f t="shared" si="246"/>
        <v>#REF!</v>
      </c>
      <c r="O237" s="15" t="e">
        <f t="shared" si="246"/>
        <v>#REF!</v>
      </c>
      <c r="P237" s="15" t="e">
        <f t="shared" si="246"/>
        <v>#REF!</v>
      </c>
      <c r="Q237" s="15" t="e">
        <f t="shared" si="246"/>
        <v>#REF!</v>
      </c>
      <c r="R237" s="15" t="e">
        <f t="shared" si="246"/>
        <v>#REF!</v>
      </c>
      <c r="S237" s="15" t="e">
        <f t="shared" si="246"/>
        <v>#REF!</v>
      </c>
      <c r="T237" s="15" t="e">
        <f t="shared" si="246"/>
        <v>#REF!</v>
      </c>
      <c r="U237" s="15" t="e">
        <f t="shared" si="246"/>
        <v>#REF!</v>
      </c>
      <c r="V237" s="15" t="e">
        <f t="shared" si="246"/>
        <v>#REF!</v>
      </c>
      <c r="W237" s="15" t="e">
        <f t="shared" si="246"/>
        <v>#REF!</v>
      </c>
      <c r="X237" s="15" t="e">
        <f t="shared" si="246"/>
        <v>#REF!</v>
      </c>
      <c r="Y237" s="15" t="e">
        <f t="shared" si="246"/>
        <v>#REF!</v>
      </c>
      <c r="Z237" s="15" t="e">
        <f t="shared" si="246"/>
        <v>#REF!</v>
      </c>
      <c r="AA237" s="15" t="e">
        <f t="shared" si="246"/>
        <v>#REF!</v>
      </c>
      <c r="AB237" s="15" t="e">
        <f t="shared" si="246"/>
        <v>#REF!</v>
      </c>
      <c r="AC237" s="15" t="e">
        <f t="shared" si="246"/>
        <v>#REF!</v>
      </c>
      <c r="AD237" s="15" t="e">
        <f t="shared" si="246"/>
        <v>#REF!</v>
      </c>
      <c r="AE237" s="16" t="e">
        <f t="array" ref="AE237">INDEX(#REF!,MATCH(B237,#REF!,0))</f>
        <v>#REF!</v>
      </c>
      <c r="AF237" s="18" t="e">
        <f>VLOOKUP(C237,'Apr 19 data'!A:C,3,0)</f>
        <v>#N/A</v>
      </c>
      <c r="AG237" s="16"/>
      <c r="AH237" s="16"/>
    </row>
    <row r="238" spans="1:34" ht="15.6" x14ac:dyDescent="0.3">
      <c r="A238" s="14" t="s">
        <v>65</v>
      </c>
      <c r="B238" s="14" t="s">
        <v>554</v>
      </c>
      <c r="C238" s="14" t="s">
        <v>555</v>
      </c>
      <c r="D238" s="15">
        <v>5390000</v>
      </c>
      <c r="E238" s="16">
        <f t="shared" si="0"/>
        <v>154000</v>
      </c>
      <c r="F238" s="17" t="e">
        <f t="shared" si="1"/>
        <v>#REF!</v>
      </c>
      <c r="G238" s="17"/>
      <c r="H238" s="15" t="e">
        <f t="shared" si="6"/>
        <v>#REF!</v>
      </c>
      <c r="I238" s="15" t="e">
        <f t="shared" si="113"/>
        <v>#REF!</v>
      </c>
      <c r="J238" s="15" t="e">
        <f t="shared" ref="J238:AD238" si="247">I238*1.05</f>
        <v>#REF!</v>
      </c>
      <c r="K238" s="15" t="e">
        <f t="shared" si="247"/>
        <v>#REF!</v>
      </c>
      <c r="L238" s="15" t="e">
        <f t="shared" si="247"/>
        <v>#REF!</v>
      </c>
      <c r="M238" s="15" t="e">
        <f t="shared" si="247"/>
        <v>#REF!</v>
      </c>
      <c r="N238" s="15" t="e">
        <f t="shared" si="247"/>
        <v>#REF!</v>
      </c>
      <c r="O238" s="15" t="e">
        <f t="shared" si="247"/>
        <v>#REF!</v>
      </c>
      <c r="P238" s="15" t="e">
        <f t="shared" si="247"/>
        <v>#REF!</v>
      </c>
      <c r="Q238" s="15" t="e">
        <f t="shared" si="247"/>
        <v>#REF!</v>
      </c>
      <c r="R238" s="15" t="e">
        <f t="shared" si="247"/>
        <v>#REF!</v>
      </c>
      <c r="S238" s="15" t="e">
        <f t="shared" si="247"/>
        <v>#REF!</v>
      </c>
      <c r="T238" s="15" t="e">
        <f t="shared" si="247"/>
        <v>#REF!</v>
      </c>
      <c r="U238" s="15" t="e">
        <f t="shared" si="247"/>
        <v>#REF!</v>
      </c>
      <c r="V238" s="15" t="e">
        <f t="shared" si="247"/>
        <v>#REF!</v>
      </c>
      <c r="W238" s="15" t="e">
        <f t="shared" si="247"/>
        <v>#REF!</v>
      </c>
      <c r="X238" s="15" t="e">
        <f t="shared" si="247"/>
        <v>#REF!</v>
      </c>
      <c r="Y238" s="15" t="e">
        <f t="shared" si="247"/>
        <v>#REF!</v>
      </c>
      <c r="Z238" s="15" t="e">
        <f t="shared" si="247"/>
        <v>#REF!</v>
      </c>
      <c r="AA238" s="15" t="e">
        <f t="shared" si="247"/>
        <v>#REF!</v>
      </c>
      <c r="AB238" s="15" t="e">
        <f t="shared" si="247"/>
        <v>#REF!</v>
      </c>
      <c r="AC238" s="15" t="e">
        <f t="shared" si="247"/>
        <v>#REF!</v>
      </c>
      <c r="AD238" s="15" t="e">
        <f t="shared" si="247"/>
        <v>#REF!</v>
      </c>
      <c r="AE238" s="16" t="e">
        <f t="array" ref="AE238">INDEX(#REF!,MATCH(B238,#REF!,0))</f>
        <v>#REF!</v>
      </c>
      <c r="AF238" s="18">
        <f>VLOOKUP(C238,'Apr 19 data'!A:C,3,0)</f>
        <v>-1.7000000000000001E-2</v>
      </c>
      <c r="AG238" s="16"/>
      <c r="AH238" s="16"/>
    </row>
    <row r="239" spans="1:34" ht="15.6" x14ac:dyDescent="0.3">
      <c r="A239" s="14" t="s">
        <v>69</v>
      </c>
      <c r="B239" s="14" t="s">
        <v>556</v>
      </c>
      <c r="C239" s="14" t="s">
        <v>557</v>
      </c>
      <c r="D239" s="15">
        <v>1000000</v>
      </c>
      <c r="E239" s="16">
        <f t="shared" si="0"/>
        <v>28571.428571428572</v>
      </c>
      <c r="F239" s="17" t="e">
        <f t="shared" si="1"/>
        <v>#REF!</v>
      </c>
      <c r="G239" s="17"/>
      <c r="H239" s="15" t="e">
        <f t="shared" si="6"/>
        <v>#REF!</v>
      </c>
      <c r="I239" s="15" t="e">
        <f t="shared" si="113"/>
        <v>#REF!</v>
      </c>
      <c r="J239" s="15" t="e">
        <f t="shared" ref="J239:AD239" si="248">I239*1.05</f>
        <v>#REF!</v>
      </c>
      <c r="K239" s="15" t="e">
        <f t="shared" si="248"/>
        <v>#REF!</v>
      </c>
      <c r="L239" s="15" t="e">
        <f t="shared" si="248"/>
        <v>#REF!</v>
      </c>
      <c r="M239" s="15" t="e">
        <f t="shared" si="248"/>
        <v>#REF!</v>
      </c>
      <c r="N239" s="15" t="e">
        <f t="shared" si="248"/>
        <v>#REF!</v>
      </c>
      <c r="O239" s="15" t="e">
        <f t="shared" si="248"/>
        <v>#REF!</v>
      </c>
      <c r="P239" s="15" t="e">
        <f t="shared" si="248"/>
        <v>#REF!</v>
      </c>
      <c r="Q239" s="15" t="e">
        <f t="shared" si="248"/>
        <v>#REF!</v>
      </c>
      <c r="R239" s="15" t="e">
        <f t="shared" si="248"/>
        <v>#REF!</v>
      </c>
      <c r="S239" s="15" t="e">
        <f t="shared" si="248"/>
        <v>#REF!</v>
      </c>
      <c r="T239" s="15" t="e">
        <f t="shared" si="248"/>
        <v>#REF!</v>
      </c>
      <c r="U239" s="15" t="e">
        <f t="shared" si="248"/>
        <v>#REF!</v>
      </c>
      <c r="V239" s="15" t="e">
        <f t="shared" si="248"/>
        <v>#REF!</v>
      </c>
      <c r="W239" s="15" t="e">
        <f t="shared" si="248"/>
        <v>#REF!</v>
      </c>
      <c r="X239" s="15" t="e">
        <f t="shared" si="248"/>
        <v>#REF!</v>
      </c>
      <c r="Y239" s="15" t="e">
        <f t="shared" si="248"/>
        <v>#REF!</v>
      </c>
      <c r="Z239" s="15" t="e">
        <f t="shared" si="248"/>
        <v>#REF!</v>
      </c>
      <c r="AA239" s="15" t="e">
        <f t="shared" si="248"/>
        <v>#REF!</v>
      </c>
      <c r="AB239" s="15" t="e">
        <f t="shared" si="248"/>
        <v>#REF!</v>
      </c>
      <c r="AC239" s="15" t="e">
        <f t="shared" si="248"/>
        <v>#REF!</v>
      </c>
      <c r="AD239" s="15" t="e">
        <f t="shared" si="248"/>
        <v>#REF!</v>
      </c>
      <c r="AE239" s="16" t="e">
        <f t="array" ref="AE239">INDEX(#REF!,MATCH(B239,#REF!,0))</f>
        <v>#REF!</v>
      </c>
      <c r="AF239" s="18">
        <f>VLOOKUP(C239,'Apr 19 data'!A:C,3,0)</f>
        <v>3.0000000000000001E-3</v>
      </c>
      <c r="AG239" s="16"/>
      <c r="AH239" s="16"/>
    </row>
    <row r="240" spans="1:34" ht="15.6" x14ac:dyDescent="0.3">
      <c r="A240" s="14" t="s">
        <v>82</v>
      </c>
      <c r="B240" s="14" t="s">
        <v>558</v>
      </c>
      <c r="C240" s="14" t="s">
        <v>559</v>
      </c>
      <c r="D240" s="15">
        <v>2900000</v>
      </c>
      <c r="E240" s="16">
        <f t="shared" si="0"/>
        <v>82857.142857142855</v>
      </c>
      <c r="F240" s="17" t="e">
        <f t="shared" si="1"/>
        <v>#REF!</v>
      </c>
      <c r="G240" s="17"/>
      <c r="H240" s="15" t="e">
        <f t="shared" si="6"/>
        <v>#REF!</v>
      </c>
      <c r="I240" s="15" t="e">
        <f t="shared" si="113"/>
        <v>#REF!</v>
      </c>
      <c r="J240" s="15" t="e">
        <f t="shared" ref="J240:AD240" si="249">I240*1.05</f>
        <v>#REF!</v>
      </c>
      <c r="K240" s="15" t="e">
        <f t="shared" si="249"/>
        <v>#REF!</v>
      </c>
      <c r="L240" s="15" t="e">
        <f t="shared" si="249"/>
        <v>#REF!</v>
      </c>
      <c r="M240" s="15" t="e">
        <f t="shared" si="249"/>
        <v>#REF!</v>
      </c>
      <c r="N240" s="15" t="e">
        <f t="shared" si="249"/>
        <v>#REF!</v>
      </c>
      <c r="O240" s="15" t="e">
        <f t="shared" si="249"/>
        <v>#REF!</v>
      </c>
      <c r="P240" s="15" t="e">
        <f t="shared" si="249"/>
        <v>#REF!</v>
      </c>
      <c r="Q240" s="15" t="e">
        <f t="shared" si="249"/>
        <v>#REF!</v>
      </c>
      <c r="R240" s="15" t="e">
        <f t="shared" si="249"/>
        <v>#REF!</v>
      </c>
      <c r="S240" s="15" t="e">
        <f t="shared" si="249"/>
        <v>#REF!</v>
      </c>
      <c r="T240" s="15" t="e">
        <f t="shared" si="249"/>
        <v>#REF!</v>
      </c>
      <c r="U240" s="15" t="e">
        <f t="shared" si="249"/>
        <v>#REF!</v>
      </c>
      <c r="V240" s="15" t="e">
        <f t="shared" si="249"/>
        <v>#REF!</v>
      </c>
      <c r="W240" s="15" t="e">
        <f t="shared" si="249"/>
        <v>#REF!</v>
      </c>
      <c r="X240" s="15" t="e">
        <f t="shared" si="249"/>
        <v>#REF!</v>
      </c>
      <c r="Y240" s="15" t="e">
        <f t="shared" si="249"/>
        <v>#REF!</v>
      </c>
      <c r="Z240" s="15" t="e">
        <f t="shared" si="249"/>
        <v>#REF!</v>
      </c>
      <c r="AA240" s="15" t="e">
        <f t="shared" si="249"/>
        <v>#REF!</v>
      </c>
      <c r="AB240" s="15" t="e">
        <f t="shared" si="249"/>
        <v>#REF!</v>
      </c>
      <c r="AC240" s="15" t="e">
        <f t="shared" si="249"/>
        <v>#REF!</v>
      </c>
      <c r="AD240" s="15" t="e">
        <f t="shared" si="249"/>
        <v>#REF!</v>
      </c>
      <c r="AE240" s="16" t="e">
        <f t="array" ref="AE240">INDEX(#REF!,MATCH(B240,#REF!,0))</f>
        <v>#REF!</v>
      </c>
      <c r="AF240" s="18">
        <f>VLOOKUP(C240,'Apr 19 data'!A:C,3,0)</f>
        <v>3.6999999999999998E-2</v>
      </c>
      <c r="AG240" s="16"/>
      <c r="AH240" s="16"/>
    </row>
    <row r="241" spans="1:34" ht="15.6" x14ac:dyDescent="0.3">
      <c r="A241" s="14" t="s">
        <v>82</v>
      </c>
      <c r="B241" s="14" t="s">
        <v>560</v>
      </c>
      <c r="C241" s="14" t="s">
        <v>561</v>
      </c>
      <c r="D241" s="15">
        <v>2170000</v>
      </c>
      <c r="E241" s="16">
        <f t="shared" si="0"/>
        <v>62000</v>
      </c>
      <c r="F241" s="17" t="e">
        <f t="shared" si="1"/>
        <v>#REF!</v>
      </c>
      <c r="G241" s="17"/>
      <c r="H241" s="15" t="e">
        <f t="shared" si="6"/>
        <v>#REF!</v>
      </c>
      <c r="I241" s="15" t="e">
        <f t="shared" si="113"/>
        <v>#REF!</v>
      </c>
      <c r="J241" s="15" t="e">
        <f t="shared" ref="J241:AD241" si="250">I241*1.05</f>
        <v>#REF!</v>
      </c>
      <c r="K241" s="15" t="e">
        <f t="shared" si="250"/>
        <v>#REF!</v>
      </c>
      <c r="L241" s="15" t="e">
        <f t="shared" si="250"/>
        <v>#REF!</v>
      </c>
      <c r="M241" s="15" t="e">
        <f t="shared" si="250"/>
        <v>#REF!</v>
      </c>
      <c r="N241" s="15" t="e">
        <f t="shared" si="250"/>
        <v>#REF!</v>
      </c>
      <c r="O241" s="15" t="e">
        <f t="shared" si="250"/>
        <v>#REF!</v>
      </c>
      <c r="P241" s="15" t="e">
        <f t="shared" si="250"/>
        <v>#REF!</v>
      </c>
      <c r="Q241" s="15" t="e">
        <f t="shared" si="250"/>
        <v>#REF!</v>
      </c>
      <c r="R241" s="15" t="e">
        <f t="shared" si="250"/>
        <v>#REF!</v>
      </c>
      <c r="S241" s="15" t="e">
        <f t="shared" si="250"/>
        <v>#REF!</v>
      </c>
      <c r="T241" s="15" t="e">
        <f t="shared" si="250"/>
        <v>#REF!</v>
      </c>
      <c r="U241" s="15" t="e">
        <f t="shared" si="250"/>
        <v>#REF!</v>
      </c>
      <c r="V241" s="15" t="e">
        <f t="shared" si="250"/>
        <v>#REF!</v>
      </c>
      <c r="W241" s="15" t="e">
        <f t="shared" si="250"/>
        <v>#REF!</v>
      </c>
      <c r="X241" s="15" t="e">
        <f t="shared" si="250"/>
        <v>#REF!</v>
      </c>
      <c r="Y241" s="15" t="e">
        <f t="shared" si="250"/>
        <v>#REF!</v>
      </c>
      <c r="Z241" s="15" t="e">
        <f t="shared" si="250"/>
        <v>#REF!</v>
      </c>
      <c r="AA241" s="15" t="e">
        <f t="shared" si="250"/>
        <v>#REF!</v>
      </c>
      <c r="AB241" s="15" t="e">
        <f t="shared" si="250"/>
        <v>#REF!</v>
      </c>
      <c r="AC241" s="15" t="e">
        <f t="shared" si="250"/>
        <v>#REF!</v>
      </c>
      <c r="AD241" s="15" t="e">
        <f t="shared" si="250"/>
        <v>#REF!</v>
      </c>
      <c r="AE241" s="16" t="e">
        <f t="array" ref="AE241">INDEX(#REF!,MATCH(B241,#REF!,0))</f>
        <v>#REF!</v>
      </c>
      <c r="AF241" s="18">
        <f>VLOOKUP(C241,'Apr 19 data'!A:C,3,0)</f>
        <v>1.6E-2</v>
      </c>
      <c r="AG241" s="16"/>
      <c r="AH241" s="16"/>
    </row>
    <row r="242" spans="1:34" ht="15.6" x14ac:dyDescent="0.3">
      <c r="A242" s="14" t="s">
        <v>69</v>
      </c>
      <c r="B242" s="14" t="s">
        <v>562</v>
      </c>
      <c r="C242" s="14" t="s">
        <v>563</v>
      </c>
      <c r="D242" s="15">
        <v>450000</v>
      </c>
      <c r="E242" s="16">
        <f t="shared" si="0"/>
        <v>12857.142857142857</v>
      </c>
      <c r="F242" s="17" t="e">
        <f t="shared" si="1"/>
        <v>#REF!</v>
      </c>
      <c r="G242" s="17"/>
      <c r="H242" s="15" t="e">
        <f t="shared" si="6"/>
        <v>#REF!</v>
      </c>
      <c r="I242" s="15" t="e">
        <f t="shared" si="113"/>
        <v>#REF!</v>
      </c>
      <c r="J242" s="15" t="e">
        <f t="shared" ref="J242:AD242" si="251">I242*1.05</f>
        <v>#REF!</v>
      </c>
      <c r="K242" s="15" t="e">
        <f t="shared" si="251"/>
        <v>#REF!</v>
      </c>
      <c r="L242" s="15" t="e">
        <f t="shared" si="251"/>
        <v>#REF!</v>
      </c>
      <c r="M242" s="15" t="e">
        <f t="shared" si="251"/>
        <v>#REF!</v>
      </c>
      <c r="N242" s="15" t="e">
        <f t="shared" si="251"/>
        <v>#REF!</v>
      </c>
      <c r="O242" s="15" t="e">
        <f t="shared" si="251"/>
        <v>#REF!</v>
      </c>
      <c r="P242" s="15" t="e">
        <f t="shared" si="251"/>
        <v>#REF!</v>
      </c>
      <c r="Q242" s="15" t="e">
        <f t="shared" si="251"/>
        <v>#REF!</v>
      </c>
      <c r="R242" s="15" t="e">
        <f t="shared" si="251"/>
        <v>#REF!</v>
      </c>
      <c r="S242" s="15" t="e">
        <f t="shared" si="251"/>
        <v>#REF!</v>
      </c>
      <c r="T242" s="15" t="e">
        <f t="shared" si="251"/>
        <v>#REF!</v>
      </c>
      <c r="U242" s="15" t="e">
        <f t="shared" si="251"/>
        <v>#REF!</v>
      </c>
      <c r="V242" s="15" t="e">
        <f t="shared" si="251"/>
        <v>#REF!</v>
      </c>
      <c r="W242" s="15" t="e">
        <f t="shared" si="251"/>
        <v>#REF!</v>
      </c>
      <c r="X242" s="15" t="e">
        <f t="shared" si="251"/>
        <v>#REF!</v>
      </c>
      <c r="Y242" s="15" t="e">
        <f t="shared" si="251"/>
        <v>#REF!</v>
      </c>
      <c r="Z242" s="15" t="e">
        <f t="shared" si="251"/>
        <v>#REF!</v>
      </c>
      <c r="AA242" s="15" t="e">
        <f t="shared" si="251"/>
        <v>#REF!</v>
      </c>
      <c r="AB242" s="15" t="e">
        <f t="shared" si="251"/>
        <v>#REF!</v>
      </c>
      <c r="AC242" s="15" t="e">
        <f t="shared" si="251"/>
        <v>#REF!</v>
      </c>
      <c r="AD242" s="15" t="e">
        <f t="shared" si="251"/>
        <v>#REF!</v>
      </c>
      <c r="AE242" s="16" t="e">
        <f t="array" ref="AE242">INDEX(#REF!,MATCH(B242,#REF!,0))</f>
        <v>#REF!</v>
      </c>
      <c r="AF242" s="18">
        <f>VLOOKUP(C242,'Apr 19 data'!A:C,3,0)</f>
        <v>1.9E-2</v>
      </c>
      <c r="AG242" s="16"/>
      <c r="AH242" s="16"/>
    </row>
    <row r="243" spans="1:34" ht="15.6" x14ac:dyDescent="0.3">
      <c r="A243" s="14" t="s">
        <v>69</v>
      </c>
      <c r="B243" s="14" t="s">
        <v>564</v>
      </c>
      <c r="C243" s="14" t="s">
        <v>565</v>
      </c>
      <c r="D243" s="15">
        <v>920000</v>
      </c>
      <c r="E243" s="16">
        <f t="shared" si="0"/>
        <v>26285.714285714286</v>
      </c>
      <c r="F243" s="17" t="e">
        <f t="shared" si="1"/>
        <v>#REF!</v>
      </c>
      <c r="G243" s="17"/>
      <c r="H243" s="15" t="e">
        <f t="shared" si="6"/>
        <v>#REF!</v>
      </c>
      <c r="I243" s="15" t="e">
        <f t="shared" si="113"/>
        <v>#REF!</v>
      </c>
      <c r="J243" s="15" t="e">
        <f t="shared" ref="J243:AD243" si="252">I243*1.05</f>
        <v>#REF!</v>
      </c>
      <c r="K243" s="15" t="e">
        <f t="shared" si="252"/>
        <v>#REF!</v>
      </c>
      <c r="L243" s="15" t="e">
        <f t="shared" si="252"/>
        <v>#REF!</v>
      </c>
      <c r="M243" s="15" t="e">
        <f t="shared" si="252"/>
        <v>#REF!</v>
      </c>
      <c r="N243" s="15" t="e">
        <f t="shared" si="252"/>
        <v>#REF!</v>
      </c>
      <c r="O243" s="15" t="e">
        <f t="shared" si="252"/>
        <v>#REF!</v>
      </c>
      <c r="P243" s="15" t="e">
        <f t="shared" si="252"/>
        <v>#REF!</v>
      </c>
      <c r="Q243" s="15" t="e">
        <f t="shared" si="252"/>
        <v>#REF!</v>
      </c>
      <c r="R243" s="15" t="e">
        <f t="shared" si="252"/>
        <v>#REF!</v>
      </c>
      <c r="S243" s="15" t="e">
        <f t="shared" si="252"/>
        <v>#REF!</v>
      </c>
      <c r="T243" s="15" t="e">
        <f t="shared" si="252"/>
        <v>#REF!</v>
      </c>
      <c r="U243" s="15" t="e">
        <f t="shared" si="252"/>
        <v>#REF!</v>
      </c>
      <c r="V243" s="15" t="e">
        <f t="shared" si="252"/>
        <v>#REF!</v>
      </c>
      <c r="W243" s="15" t="e">
        <f t="shared" si="252"/>
        <v>#REF!</v>
      </c>
      <c r="X243" s="15" t="e">
        <f t="shared" si="252"/>
        <v>#REF!</v>
      </c>
      <c r="Y243" s="15" t="e">
        <f t="shared" si="252"/>
        <v>#REF!</v>
      </c>
      <c r="Z243" s="15" t="e">
        <f t="shared" si="252"/>
        <v>#REF!</v>
      </c>
      <c r="AA243" s="15" t="e">
        <f t="shared" si="252"/>
        <v>#REF!</v>
      </c>
      <c r="AB243" s="15" t="e">
        <f t="shared" si="252"/>
        <v>#REF!</v>
      </c>
      <c r="AC243" s="15" t="e">
        <f t="shared" si="252"/>
        <v>#REF!</v>
      </c>
      <c r="AD243" s="15" t="e">
        <f t="shared" si="252"/>
        <v>#REF!</v>
      </c>
      <c r="AE243" s="16" t="e">
        <f t="array" ref="AE243">INDEX(#REF!,MATCH(B243,#REF!,0))</f>
        <v>#REF!</v>
      </c>
      <c r="AF243" s="18">
        <f>VLOOKUP(C243,'Apr 19 data'!A:C,3,0)</f>
        <v>4.0000000000000001E-3</v>
      </c>
      <c r="AG243" s="16"/>
      <c r="AH243" s="16"/>
    </row>
    <row r="244" spans="1:34" ht="15.6" x14ac:dyDescent="0.3">
      <c r="A244" s="14" t="s">
        <v>66</v>
      </c>
      <c r="B244" s="14" t="s">
        <v>566</v>
      </c>
      <c r="C244" s="14" t="s">
        <v>567</v>
      </c>
      <c r="D244" s="15">
        <v>1750000</v>
      </c>
      <c r="E244" s="16">
        <f t="shared" si="0"/>
        <v>50000</v>
      </c>
      <c r="F244" s="17" t="e">
        <f t="shared" si="1"/>
        <v>#REF!</v>
      </c>
      <c r="G244" s="17"/>
      <c r="H244" s="15" t="e">
        <f t="shared" si="6"/>
        <v>#REF!</v>
      </c>
      <c r="I244" s="15" t="e">
        <f t="shared" si="113"/>
        <v>#REF!</v>
      </c>
      <c r="J244" s="15" t="e">
        <f t="shared" ref="J244:AD244" si="253">I244*1.05</f>
        <v>#REF!</v>
      </c>
      <c r="K244" s="15" t="e">
        <f t="shared" si="253"/>
        <v>#REF!</v>
      </c>
      <c r="L244" s="15" t="e">
        <f t="shared" si="253"/>
        <v>#REF!</v>
      </c>
      <c r="M244" s="15" t="e">
        <f t="shared" si="253"/>
        <v>#REF!</v>
      </c>
      <c r="N244" s="15" t="e">
        <f t="shared" si="253"/>
        <v>#REF!</v>
      </c>
      <c r="O244" s="15" t="e">
        <f t="shared" si="253"/>
        <v>#REF!</v>
      </c>
      <c r="P244" s="15" t="e">
        <f t="shared" si="253"/>
        <v>#REF!</v>
      </c>
      <c r="Q244" s="15" t="e">
        <f t="shared" si="253"/>
        <v>#REF!</v>
      </c>
      <c r="R244" s="15" t="e">
        <f t="shared" si="253"/>
        <v>#REF!</v>
      </c>
      <c r="S244" s="15" t="e">
        <f t="shared" si="253"/>
        <v>#REF!</v>
      </c>
      <c r="T244" s="15" t="e">
        <f t="shared" si="253"/>
        <v>#REF!</v>
      </c>
      <c r="U244" s="15" t="e">
        <f t="shared" si="253"/>
        <v>#REF!</v>
      </c>
      <c r="V244" s="15" t="e">
        <f t="shared" si="253"/>
        <v>#REF!</v>
      </c>
      <c r="W244" s="15" t="e">
        <f t="shared" si="253"/>
        <v>#REF!</v>
      </c>
      <c r="X244" s="15" t="e">
        <f t="shared" si="253"/>
        <v>#REF!</v>
      </c>
      <c r="Y244" s="15" t="e">
        <f t="shared" si="253"/>
        <v>#REF!</v>
      </c>
      <c r="Z244" s="15" t="e">
        <f t="shared" si="253"/>
        <v>#REF!</v>
      </c>
      <c r="AA244" s="15" t="e">
        <f t="shared" si="253"/>
        <v>#REF!</v>
      </c>
      <c r="AB244" s="15" t="e">
        <f t="shared" si="253"/>
        <v>#REF!</v>
      </c>
      <c r="AC244" s="15" t="e">
        <f t="shared" si="253"/>
        <v>#REF!</v>
      </c>
      <c r="AD244" s="15" t="e">
        <f t="shared" si="253"/>
        <v>#REF!</v>
      </c>
      <c r="AE244" s="16" t="e">
        <f t="array" ref="AE244">INDEX(#REF!,MATCH(B244,#REF!,0))</f>
        <v>#REF!</v>
      </c>
      <c r="AF244" s="18">
        <f>VLOOKUP(C244,'Apr 19 data'!A:C,3,0)</f>
        <v>-2E-3</v>
      </c>
      <c r="AG244" s="16"/>
      <c r="AH244" s="16"/>
    </row>
    <row r="245" spans="1:34" ht="15.6" x14ac:dyDescent="0.3">
      <c r="A245" s="14" t="s">
        <v>65</v>
      </c>
      <c r="B245" s="14" t="s">
        <v>568</v>
      </c>
      <c r="C245" s="14" t="s">
        <v>569</v>
      </c>
      <c r="D245" s="15">
        <v>2250000</v>
      </c>
      <c r="E245" s="16">
        <f t="shared" si="0"/>
        <v>64285.714285714283</v>
      </c>
      <c r="F245" s="17" t="e">
        <f t="shared" si="1"/>
        <v>#REF!</v>
      </c>
      <c r="G245" s="17"/>
      <c r="H245" s="15" t="e">
        <f t="shared" si="6"/>
        <v>#REF!</v>
      </c>
      <c r="I245" s="15" t="e">
        <f t="shared" si="113"/>
        <v>#REF!</v>
      </c>
      <c r="J245" s="15" t="e">
        <f t="shared" ref="J245:AD245" si="254">I245*1.05</f>
        <v>#REF!</v>
      </c>
      <c r="K245" s="15" t="e">
        <f t="shared" si="254"/>
        <v>#REF!</v>
      </c>
      <c r="L245" s="15" t="e">
        <f t="shared" si="254"/>
        <v>#REF!</v>
      </c>
      <c r="M245" s="15" t="e">
        <f t="shared" si="254"/>
        <v>#REF!</v>
      </c>
      <c r="N245" s="15" t="e">
        <f t="shared" si="254"/>
        <v>#REF!</v>
      </c>
      <c r="O245" s="15" t="e">
        <f t="shared" si="254"/>
        <v>#REF!</v>
      </c>
      <c r="P245" s="15" t="e">
        <f t="shared" si="254"/>
        <v>#REF!</v>
      </c>
      <c r="Q245" s="15" t="e">
        <f t="shared" si="254"/>
        <v>#REF!</v>
      </c>
      <c r="R245" s="15" t="e">
        <f t="shared" si="254"/>
        <v>#REF!</v>
      </c>
      <c r="S245" s="15" t="e">
        <f t="shared" si="254"/>
        <v>#REF!</v>
      </c>
      <c r="T245" s="15" t="e">
        <f t="shared" si="254"/>
        <v>#REF!</v>
      </c>
      <c r="U245" s="15" t="e">
        <f t="shared" si="254"/>
        <v>#REF!</v>
      </c>
      <c r="V245" s="15" t="e">
        <f t="shared" si="254"/>
        <v>#REF!</v>
      </c>
      <c r="W245" s="15" t="e">
        <f t="shared" si="254"/>
        <v>#REF!</v>
      </c>
      <c r="X245" s="15" t="e">
        <f t="shared" si="254"/>
        <v>#REF!</v>
      </c>
      <c r="Y245" s="15" t="e">
        <f t="shared" si="254"/>
        <v>#REF!</v>
      </c>
      <c r="Z245" s="15" t="e">
        <f t="shared" si="254"/>
        <v>#REF!</v>
      </c>
      <c r="AA245" s="15" t="e">
        <f t="shared" si="254"/>
        <v>#REF!</v>
      </c>
      <c r="AB245" s="15" t="e">
        <f t="shared" si="254"/>
        <v>#REF!</v>
      </c>
      <c r="AC245" s="15" t="e">
        <f t="shared" si="254"/>
        <v>#REF!</v>
      </c>
      <c r="AD245" s="15" t="e">
        <f t="shared" si="254"/>
        <v>#REF!</v>
      </c>
      <c r="AE245" s="16" t="e">
        <f t="array" ref="AE245">INDEX(#REF!,MATCH(B245,#REF!,0))</f>
        <v>#REF!</v>
      </c>
      <c r="AF245" s="18">
        <f>VLOOKUP(C245,'Apr 19 data'!A:C,3,0)</f>
        <v>5.2999999999999999E-2</v>
      </c>
      <c r="AG245" s="16"/>
      <c r="AH245" s="16"/>
    </row>
    <row r="246" spans="1:34" ht="15.6" x14ac:dyDescent="0.3">
      <c r="A246" s="14" t="s">
        <v>69</v>
      </c>
      <c r="B246" s="14" t="s">
        <v>570</v>
      </c>
      <c r="C246" s="14" t="s">
        <v>571</v>
      </c>
      <c r="D246" s="15">
        <v>2850000</v>
      </c>
      <c r="E246" s="16">
        <f t="shared" si="0"/>
        <v>81428.571428571435</v>
      </c>
      <c r="F246" s="17" t="e">
        <f t="shared" si="1"/>
        <v>#REF!</v>
      </c>
      <c r="G246" s="17"/>
      <c r="H246" s="15" t="e">
        <f t="shared" si="6"/>
        <v>#REF!</v>
      </c>
      <c r="I246" s="15" t="e">
        <f t="shared" si="113"/>
        <v>#REF!</v>
      </c>
      <c r="J246" s="15" t="e">
        <f t="shared" ref="J246:AD246" si="255">I246*1.05</f>
        <v>#REF!</v>
      </c>
      <c r="K246" s="15" t="e">
        <f t="shared" si="255"/>
        <v>#REF!</v>
      </c>
      <c r="L246" s="15" t="e">
        <f t="shared" si="255"/>
        <v>#REF!</v>
      </c>
      <c r="M246" s="15" t="e">
        <f t="shared" si="255"/>
        <v>#REF!</v>
      </c>
      <c r="N246" s="15" t="e">
        <f t="shared" si="255"/>
        <v>#REF!</v>
      </c>
      <c r="O246" s="15" t="e">
        <f t="shared" si="255"/>
        <v>#REF!</v>
      </c>
      <c r="P246" s="15" t="e">
        <f t="shared" si="255"/>
        <v>#REF!</v>
      </c>
      <c r="Q246" s="15" t="e">
        <f t="shared" si="255"/>
        <v>#REF!</v>
      </c>
      <c r="R246" s="15" t="e">
        <f t="shared" si="255"/>
        <v>#REF!</v>
      </c>
      <c r="S246" s="15" t="e">
        <f t="shared" si="255"/>
        <v>#REF!</v>
      </c>
      <c r="T246" s="15" t="e">
        <f t="shared" si="255"/>
        <v>#REF!</v>
      </c>
      <c r="U246" s="15" t="e">
        <f t="shared" si="255"/>
        <v>#REF!</v>
      </c>
      <c r="V246" s="15" t="e">
        <f t="shared" si="255"/>
        <v>#REF!</v>
      </c>
      <c r="W246" s="15" t="e">
        <f t="shared" si="255"/>
        <v>#REF!</v>
      </c>
      <c r="X246" s="15" t="e">
        <f t="shared" si="255"/>
        <v>#REF!</v>
      </c>
      <c r="Y246" s="15" t="e">
        <f t="shared" si="255"/>
        <v>#REF!</v>
      </c>
      <c r="Z246" s="15" t="e">
        <f t="shared" si="255"/>
        <v>#REF!</v>
      </c>
      <c r="AA246" s="15" t="e">
        <f t="shared" si="255"/>
        <v>#REF!</v>
      </c>
      <c r="AB246" s="15" t="e">
        <f t="shared" si="255"/>
        <v>#REF!</v>
      </c>
      <c r="AC246" s="15" t="e">
        <f t="shared" si="255"/>
        <v>#REF!</v>
      </c>
      <c r="AD246" s="15" t="e">
        <f t="shared" si="255"/>
        <v>#REF!</v>
      </c>
      <c r="AE246" s="16" t="e">
        <f t="array" ref="AE246">INDEX(#REF!,MATCH(B246,#REF!,0))</f>
        <v>#REF!</v>
      </c>
      <c r="AF246" s="18">
        <f>VLOOKUP(C246,'Apr 19 data'!A:C,3,0)</f>
        <v>-1.4999999999999999E-2</v>
      </c>
      <c r="AG246" s="16"/>
      <c r="AH246" s="16"/>
    </row>
    <row r="247" spans="1:34" ht="15.6" x14ac:dyDescent="0.3">
      <c r="A247" s="14" t="s">
        <v>62</v>
      </c>
      <c r="B247" s="14" t="s">
        <v>572</v>
      </c>
      <c r="C247" s="14" t="s">
        <v>573</v>
      </c>
      <c r="D247" s="15">
        <v>5630000</v>
      </c>
      <c r="E247" s="16">
        <f t="shared" si="0"/>
        <v>160857.14285714287</v>
      </c>
      <c r="F247" s="17" t="e">
        <f t="shared" si="1"/>
        <v>#REF!</v>
      </c>
      <c r="G247" s="17"/>
      <c r="H247" s="15" t="e">
        <f t="shared" si="6"/>
        <v>#REF!</v>
      </c>
      <c r="I247" s="15" t="e">
        <f t="shared" si="113"/>
        <v>#REF!</v>
      </c>
      <c r="J247" s="15" t="e">
        <f t="shared" ref="J247:AD247" si="256">I247*1.05</f>
        <v>#REF!</v>
      </c>
      <c r="K247" s="15" t="e">
        <f t="shared" si="256"/>
        <v>#REF!</v>
      </c>
      <c r="L247" s="15" t="e">
        <f t="shared" si="256"/>
        <v>#REF!</v>
      </c>
      <c r="M247" s="15" t="e">
        <f t="shared" si="256"/>
        <v>#REF!</v>
      </c>
      <c r="N247" s="15" t="e">
        <f t="shared" si="256"/>
        <v>#REF!</v>
      </c>
      <c r="O247" s="15" t="e">
        <f t="shared" si="256"/>
        <v>#REF!</v>
      </c>
      <c r="P247" s="15" t="e">
        <f t="shared" si="256"/>
        <v>#REF!</v>
      </c>
      <c r="Q247" s="15" t="e">
        <f t="shared" si="256"/>
        <v>#REF!</v>
      </c>
      <c r="R247" s="15" t="e">
        <f t="shared" si="256"/>
        <v>#REF!</v>
      </c>
      <c r="S247" s="15" t="e">
        <f t="shared" si="256"/>
        <v>#REF!</v>
      </c>
      <c r="T247" s="15" t="e">
        <f t="shared" si="256"/>
        <v>#REF!</v>
      </c>
      <c r="U247" s="15" t="e">
        <f t="shared" si="256"/>
        <v>#REF!</v>
      </c>
      <c r="V247" s="15" t="e">
        <f t="shared" si="256"/>
        <v>#REF!</v>
      </c>
      <c r="W247" s="15" t="e">
        <f t="shared" si="256"/>
        <v>#REF!</v>
      </c>
      <c r="X247" s="15" t="e">
        <f t="shared" si="256"/>
        <v>#REF!</v>
      </c>
      <c r="Y247" s="15" t="e">
        <f t="shared" si="256"/>
        <v>#REF!</v>
      </c>
      <c r="Z247" s="15" t="e">
        <f t="shared" si="256"/>
        <v>#REF!</v>
      </c>
      <c r="AA247" s="15" t="e">
        <f t="shared" si="256"/>
        <v>#REF!</v>
      </c>
      <c r="AB247" s="15" t="e">
        <f t="shared" si="256"/>
        <v>#REF!</v>
      </c>
      <c r="AC247" s="15" t="e">
        <f t="shared" si="256"/>
        <v>#REF!</v>
      </c>
      <c r="AD247" s="15" t="e">
        <f t="shared" si="256"/>
        <v>#REF!</v>
      </c>
      <c r="AE247" s="16" t="e">
        <f t="array" ref="AE247">INDEX(#REF!,MATCH(B247,#REF!,0))</f>
        <v>#REF!</v>
      </c>
      <c r="AF247" s="18">
        <f>VLOOKUP(C247,'Apr 19 data'!A:C,3,0)</f>
        <v>-2E-3</v>
      </c>
      <c r="AG247" s="16"/>
      <c r="AH247" s="16"/>
    </row>
    <row r="248" spans="1:34" ht="15.6" x14ac:dyDescent="0.3">
      <c r="A248" s="14" t="s">
        <v>66</v>
      </c>
      <c r="B248" s="14" t="s">
        <v>574</v>
      </c>
      <c r="C248" s="14" t="s">
        <v>575</v>
      </c>
      <c r="D248" s="15">
        <v>1250000</v>
      </c>
      <c r="E248" s="16">
        <f t="shared" si="0"/>
        <v>35714.285714285717</v>
      </c>
      <c r="F248" s="17" t="e">
        <f t="shared" si="1"/>
        <v>#REF!</v>
      </c>
      <c r="G248" s="17"/>
      <c r="H248" s="15" t="e">
        <f t="shared" si="6"/>
        <v>#REF!</v>
      </c>
      <c r="I248" s="15" t="e">
        <f t="shared" si="113"/>
        <v>#REF!</v>
      </c>
      <c r="J248" s="15" t="e">
        <f t="shared" ref="J248:AD248" si="257">I248*1.05</f>
        <v>#REF!</v>
      </c>
      <c r="K248" s="15" t="e">
        <f t="shared" si="257"/>
        <v>#REF!</v>
      </c>
      <c r="L248" s="15" t="e">
        <f t="shared" si="257"/>
        <v>#REF!</v>
      </c>
      <c r="M248" s="15" t="e">
        <f t="shared" si="257"/>
        <v>#REF!</v>
      </c>
      <c r="N248" s="15" t="e">
        <f t="shared" si="257"/>
        <v>#REF!</v>
      </c>
      <c r="O248" s="15" t="e">
        <f t="shared" si="257"/>
        <v>#REF!</v>
      </c>
      <c r="P248" s="15" t="e">
        <f t="shared" si="257"/>
        <v>#REF!</v>
      </c>
      <c r="Q248" s="15" t="e">
        <f t="shared" si="257"/>
        <v>#REF!</v>
      </c>
      <c r="R248" s="15" t="e">
        <f t="shared" si="257"/>
        <v>#REF!</v>
      </c>
      <c r="S248" s="15" t="e">
        <f t="shared" si="257"/>
        <v>#REF!</v>
      </c>
      <c r="T248" s="15" t="e">
        <f t="shared" si="257"/>
        <v>#REF!</v>
      </c>
      <c r="U248" s="15" t="e">
        <f t="shared" si="257"/>
        <v>#REF!</v>
      </c>
      <c r="V248" s="15" t="e">
        <f t="shared" si="257"/>
        <v>#REF!</v>
      </c>
      <c r="W248" s="15" t="e">
        <f t="shared" si="257"/>
        <v>#REF!</v>
      </c>
      <c r="X248" s="15" t="e">
        <f t="shared" si="257"/>
        <v>#REF!</v>
      </c>
      <c r="Y248" s="15" t="e">
        <f t="shared" si="257"/>
        <v>#REF!</v>
      </c>
      <c r="Z248" s="15" t="e">
        <f t="shared" si="257"/>
        <v>#REF!</v>
      </c>
      <c r="AA248" s="15" t="e">
        <f t="shared" si="257"/>
        <v>#REF!</v>
      </c>
      <c r="AB248" s="15" t="e">
        <f t="shared" si="257"/>
        <v>#REF!</v>
      </c>
      <c r="AC248" s="15" t="e">
        <f t="shared" si="257"/>
        <v>#REF!</v>
      </c>
      <c r="AD248" s="15" t="e">
        <f t="shared" si="257"/>
        <v>#REF!</v>
      </c>
      <c r="AE248" s="16" t="e">
        <f t="array" ref="AE248">INDEX(#REF!,MATCH(B248,#REF!,0))</f>
        <v>#REF!</v>
      </c>
      <c r="AF248" s="18">
        <f>VLOOKUP(C248,'Apr 19 data'!A:C,3,0)</f>
        <v>-2E-3</v>
      </c>
      <c r="AG248" s="16"/>
      <c r="AH248" s="16"/>
    </row>
    <row r="249" spans="1:34" ht="15.6" x14ac:dyDescent="0.3">
      <c r="A249" s="14" t="s">
        <v>82</v>
      </c>
      <c r="B249" s="14" t="s">
        <v>576</v>
      </c>
      <c r="C249" s="14" t="s">
        <v>577</v>
      </c>
      <c r="D249" s="15">
        <v>1800000</v>
      </c>
      <c r="E249" s="16">
        <f t="shared" si="0"/>
        <v>51428.571428571428</v>
      </c>
      <c r="F249" s="17" t="e">
        <f t="shared" si="1"/>
        <v>#REF!</v>
      </c>
      <c r="G249" s="17"/>
      <c r="H249" s="15" t="e">
        <f t="shared" si="6"/>
        <v>#REF!</v>
      </c>
      <c r="I249" s="15" t="e">
        <f t="shared" si="113"/>
        <v>#REF!</v>
      </c>
      <c r="J249" s="15" t="e">
        <f t="shared" ref="J249:AD249" si="258">I249*1.05</f>
        <v>#REF!</v>
      </c>
      <c r="K249" s="15" t="e">
        <f t="shared" si="258"/>
        <v>#REF!</v>
      </c>
      <c r="L249" s="15" t="e">
        <f t="shared" si="258"/>
        <v>#REF!</v>
      </c>
      <c r="M249" s="15" t="e">
        <f t="shared" si="258"/>
        <v>#REF!</v>
      </c>
      <c r="N249" s="15" t="e">
        <f t="shared" si="258"/>
        <v>#REF!</v>
      </c>
      <c r="O249" s="15" t="e">
        <f t="shared" si="258"/>
        <v>#REF!</v>
      </c>
      <c r="P249" s="15" t="e">
        <f t="shared" si="258"/>
        <v>#REF!</v>
      </c>
      <c r="Q249" s="15" t="e">
        <f t="shared" si="258"/>
        <v>#REF!</v>
      </c>
      <c r="R249" s="15" t="e">
        <f t="shared" si="258"/>
        <v>#REF!</v>
      </c>
      <c r="S249" s="15" t="e">
        <f t="shared" si="258"/>
        <v>#REF!</v>
      </c>
      <c r="T249" s="15" t="e">
        <f t="shared" si="258"/>
        <v>#REF!</v>
      </c>
      <c r="U249" s="15" t="e">
        <f t="shared" si="258"/>
        <v>#REF!</v>
      </c>
      <c r="V249" s="15" t="e">
        <f t="shared" si="258"/>
        <v>#REF!</v>
      </c>
      <c r="W249" s="15" t="e">
        <f t="shared" si="258"/>
        <v>#REF!</v>
      </c>
      <c r="X249" s="15" t="e">
        <f t="shared" si="258"/>
        <v>#REF!</v>
      </c>
      <c r="Y249" s="15" t="e">
        <f t="shared" si="258"/>
        <v>#REF!</v>
      </c>
      <c r="Z249" s="15" t="e">
        <f t="shared" si="258"/>
        <v>#REF!</v>
      </c>
      <c r="AA249" s="15" t="e">
        <f t="shared" si="258"/>
        <v>#REF!</v>
      </c>
      <c r="AB249" s="15" t="e">
        <f t="shared" si="258"/>
        <v>#REF!</v>
      </c>
      <c r="AC249" s="15" t="e">
        <f t="shared" si="258"/>
        <v>#REF!</v>
      </c>
      <c r="AD249" s="15" t="e">
        <f t="shared" si="258"/>
        <v>#REF!</v>
      </c>
      <c r="AE249" s="16" t="e">
        <f t="array" ref="AE249">INDEX(#REF!,MATCH(B249,#REF!,0))</f>
        <v>#REF!</v>
      </c>
      <c r="AF249" s="18">
        <f>VLOOKUP(C249,'Apr 19 data'!A:C,3,0)</f>
        <v>5.0000000000000001E-3</v>
      </c>
      <c r="AG249" s="16"/>
      <c r="AH249" s="16"/>
    </row>
    <row r="250" spans="1:34" ht="15.6" x14ac:dyDescent="0.3">
      <c r="A250" s="14" t="s">
        <v>85</v>
      </c>
      <c r="B250" s="14" t="s">
        <v>578</v>
      </c>
      <c r="C250" s="14" t="s">
        <v>579</v>
      </c>
      <c r="D250" s="15">
        <v>2340000</v>
      </c>
      <c r="E250" s="16">
        <f t="shared" si="0"/>
        <v>66857.142857142855</v>
      </c>
      <c r="F250" s="17" t="e">
        <f t="shared" si="1"/>
        <v>#REF!</v>
      </c>
      <c r="G250" s="17"/>
      <c r="H250" s="15" t="e">
        <f t="shared" si="6"/>
        <v>#REF!</v>
      </c>
      <c r="I250" s="15" t="e">
        <f t="shared" si="113"/>
        <v>#REF!</v>
      </c>
      <c r="J250" s="15" t="e">
        <f t="shared" ref="J250:AD250" si="259">I250*1.05</f>
        <v>#REF!</v>
      </c>
      <c r="K250" s="15" t="e">
        <f t="shared" si="259"/>
        <v>#REF!</v>
      </c>
      <c r="L250" s="15" t="e">
        <f t="shared" si="259"/>
        <v>#REF!</v>
      </c>
      <c r="M250" s="15" t="e">
        <f t="shared" si="259"/>
        <v>#REF!</v>
      </c>
      <c r="N250" s="15" t="e">
        <f t="shared" si="259"/>
        <v>#REF!</v>
      </c>
      <c r="O250" s="15" t="e">
        <f t="shared" si="259"/>
        <v>#REF!</v>
      </c>
      <c r="P250" s="15" t="e">
        <f t="shared" si="259"/>
        <v>#REF!</v>
      </c>
      <c r="Q250" s="15" t="e">
        <f t="shared" si="259"/>
        <v>#REF!</v>
      </c>
      <c r="R250" s="15" t="e">
        <f t="shared" si="259"/>
        <v>#REF!</v>
      </c>
      <c r="S250" s="15" t="e">
        <f t="shared" si="259"/>
        <v>#REF!</v>
      </c>
      <c r="T250" s="15" t="e">
        <f t="shared" si="259"/>
        <v>#REF!</v>
      </c>
      <c r="U250" s="15" t="e">
        <f t="shared" si="259"/>
        <v>#REF!</v>
      </c>
      <c r="V250" s="15" t="e">
        <f t="shared" si="259"/>
        <v>#REF!</v>
      </c>
      <c r="W250" s="15" t="e">
        <f t="shared" si="259"/>
        <v>#REF!</v>
      </c>
      <c r="X250" s="15" t="e">
        <f t="shared" si="259"/>
        <v>#REF!</v>
      </c>
      <c r="Y250" s="15" t="e">
        <f t="shared" si="259"/>
        <v>#REF!</v>
      </c>
      <c r="Z250" s="15" t="e">
        <f t="shared" si="259"/>
        <v>#REF!</v>
      </c>
      <c r="AA250" s="15" t="e">
        <f t="shared" si="259"/>
        <v>#REF!</v>
      </c>
      <c r="AB250" s="15" t="e">
        <f t="shared" si="259"/>
        <v>#REF!</v>
      </c>
      <c r="AC250" s="15" t="e">
        <f t="shared" si="259"/>
        <v>#REF!</v>
      </c>
      <c r="AD250" s="15" t="e">
        <f t="shared" si="259"/>
        <v>#REF!</v>
      </c>
      <c r="AE250" s="16" t="e">
        <f t="array" ref="AE250">INDEX(#REF!,MATCH(B250,#REF!,0))</f>
        <v>#REF!</v>
      </c>
      <c r="AF250" s="18">
        <f>VLOOKUP(C250,'Apr 19 data'!A:C,3,0)</f>
        <v>-3.6999999999999998E-2</v>
      </c>
      <c r="AG250" s="16"/>
      <c r="AH250" s="16"/>
    </row>
    <row r="251" spans="1:34" ht="15.6" x14ac:dyDescent="0.3">
      <c r="A251" s="14" t="s">
        <v>75</v>
      </c>
      <c r="B251" s="14" t="s">
        <v>580</v>
      </c>
      <c r="C251" s="14" t="s">
        <v>581</v>
      </c>
      <c r="D251" s="15">
        <v>400000</v>
      </c>
      <c r="E251" s="16">
        <f t="shared" si="0"/>
        <v>11428.571428571429</v>
      </c>
      <c r="F251" s="17" t="e">
        <f t="shared" si="1"/>
        <v>#REF!</v>
      </c>
      <c r="G251" s="17"/>
      <c r="H251" s="15" t="e">
        <f t="shared" si="6"/>
        <v>#REF!</v>
      </c>
      <c r="I251" s="15" t="e">
        <f t="shared" si="113"/>
        <v>#REF!</v>
      </c>
      <c r="J251" s="15" t="e">
        <f t="shared" ref="J251:AD251" si="260">I251*1.05</f>
        <v>#REF!</v>
      </c>
      <c r="K251" s="15" t="e">
        <f t="shared" si="260"/>
        <v>#REF!</v>
      </c>
      <c r="L251" s="15" t="e">
        <f t="shared" si="260"/>
        <v>#REF!</v>
      </c>
      <c r="M251" s="15" t="e">
        <f t="shared" si="260"/>
        <v>#REF!</v>
      </c>
      <c r="N251" s="15" t="e">
        <f t="shared" si="260"/>
        <v>#REF!</v>
      </c>
      <c r="O251" s="15" t="e">
        <f t="shared" si="260"/>
        <v>#REF!</v>
      </c>
      <c r="P251" s="15" t="e">
        <f t="shared" si="260"/>
        <v>#REF!</v>
      </c>
      <c r="Q251" s="15" t="e">
        <f t="shared" si="260"/>
        <v>#REF!</v>
      </c>
      <c r="R251" s="15" t="e">
        <f t="shared" si="260"/>
        <v>#REF!</v>
      </c>
      <c r="S251" s="15" t="e">
        <f t="shared" si="260"/>
        <v>#REF!</v>
      </c>
      <c r="T251" s="15" t="e">
        <f t="shared" si="260"/>
        <v>#REF!</v>
      </c>
      <c r="U251" s="15" t="e">
        <f t="shared" si="260"/>
        <v>#REF!</v>
      </c>
      <c r="V251" s="15" t="e">
        <f t="shared" si="260"/>
        <v>#REF!</v>
      </c>
      <c r="W251" s="15" t="e">
        <f t="shared" si="260"/>
        <v>#REF!</v>
      </c>
      <c r="X251" s="15" t="e">
        <f t="shared" si="260"/>
        <v>#REF!</v>
      </c>
      <c r="Y251" s="15" t="e">
        <f t="shared" si="260"/>
        <v>#REF!</v>
      </c>
      <c r="Z251" s="15" t="e">
        <f t="shared" si="260"/>
        <v>#REF!</v>
      </c>
      <c r="AA251" s="15" t="e">
        <f t="shared" si="260"/>
        <v>#REF!</v>
      </c>
      <c r="AB251" s="15" t="e">
        <f t="shared" si="260"/>
        <v>#REF!</v>
      </c>
      <c r="AC251" s="15" t="e">
        <f t="shared" si="260"/>
        <v>#REF!</v>
      </c>
      <c r="AD251" s="15" t="e">
        <f t="shared" si="260"/>
        <v>#REF!</v>
      </c>
      <c r="AE251" s="16" t="e">
        <f t="array" ref="AE251">INDEX(#REF!,MATCH(B251,#REF!,0))</f>
        <v>#REF!</v>
      </c>
      <c r="AF251" s="18">
        <f>VLOOKUP(C251,'Apr 19 data'!A:C,3,0)</f>
        <v>7.9000000000000001E-2</v>
      </c>
      <c r="AG251" s="16"/>
      <c r="AH251" s="16"/>
    </row>
    <row r="252" spans="1:34" ht="15.6" x14ac:dyDescent="0.3">
      <c r="A252" s="14" t="s">
        <v>62</v>
      </c>
      <c r="B252" s="14" t="s">
        <v>582</v>
      </c>
      <c r="C252" s="14" t="s">
        <v>583</v>
      </c>
      <c r="D252" s="15">
        <v>2700000</v>
      </c>
      <c r="E252" s="16">
        <f t="shared" si="0"/>
        <v>77142.857142857145</v>
      </c>
      <c r="F252" s="17" t="e">
        <f t="shared" si="1"/>
        <v>#REF!</v>
      </c>
      <c r="G252" s="17"/>
      <c r="H252" s="15" t="e">
        <f t="shared" si="6"/>
        <v>#REF!</v>
      </c>
      <c r="I252" s="15" t="e">
        <f t="shared" si="113"/>
        <v>#REF!</v>
      </c>
      <c r="J252" s="15" t="e">
        <f t="shared" ref="J252:AD252" si="261">I252*1.05</f>
        <v>#REF!</v>
      </c>
      <c r="K252" s="15" t="e">
        <f t="shared" si="261"/>
        <v>#REF!</v>
      </c>
      <c r="L252" s="15" t="e">
        <f t="shared" si="261"/>
        <v>#REF!</v>
      </c>
      <c r="M252" s="15" t="e">
        <f t="shared" si="261"/>
        <v>#REF!</v>
      </c>
      <c r="N252" s="15" t="e">
        <f t="shared" si="261"/>
        <v>#REF!</v>
      </c>
      <c r="O252" s="15" t="e">
        <f t="shared" si="261"/>
        <v>#REF!</v>
      </c>
      <c r="P252" s="15" t="e">
        <f t="shared" si="261"/>
        <v>#REF!</v>
      </c>
      <c r="Q252" s="15" t="e">
        <f t="shared" si="261"/>
        <v>#REF!</v>
      </c>
      <c r="R252" s="15" t="e">
        <f t="shared" si="261"/>
        <v>#REF!</v>
      </c>
      <c r="S252" s="15" t="e">
        <f t="shared" si="261"/>
        <v>#REF!</v>
      </c>
      <c r="T252" s="15" t="e">
        <f t="shared" si="261"/>
        <v>#REF!</v>
      </c>
      <c r="U252" s="15" t="e">
        <f t="shared" si="261"/>
        <v>#REF!</v>
      </c>
      <c r="V252" s="15" t="e">
        <f t="shared" si="261"/>
        <v>#REF!</v>
      </c>
      <c r="W252" s="15" t="e">
        <f t="shared" si="261"/>
        <v>#REF!</v>
      </c>
      <c r="X252" s="15" t="e">
        <f t="shared" si="261"/>
        <v>#REF!</v>
      </c>
      <c r="Y252" s="15" t="e">
        <f t="shared" si="261"/>
        <v>#REF!</v>
      </c>
      <c r="Z252" s="15" t="e">
        <f t="shared" si="261"/>
        <v>#REF!</v>
      </c>
      <c r="AA252" s="15" t="e">
        <f t="shared" si="261"/>
        <v>#REF!</v>
      </c>
      <c r="AB252" s="15" t="e">
        <f t="shared" si="261"/>
        <v>#REF!</v>
      </c>
      <c r="AC252" s="15" t="e">
        <f t="shared" si="261"/>
        <v>#REF!</v>
      </c>
      <c r="AD252" s="15" t="e">
        <f t="shared" si="261"/>
        <v>#REF!</v>
      </c>
      <c r="AE252" s="16" t="e">
        <f t="array" ref="AE252">INDEX(#REF!,MATCH(B252,#REF!,0))</f>
        <v>#REF!</v>
      </c>
      <c r="AF252" s="18">
        <f>VLOOKUP(C252,'Apr 19 data'!A:C,3,0)</f>
        <v>4.0000000000000001E-3</v>
      </c>
      <c r="AG252" s="16"/>
      <c r="AH252" s="16"/>
    </row>
    <row r="253" spans="1:34" ht="15.6" x14ac:dyDescent="0.3">
      <c r="A253" s="14" t="s">
        <v>65</v>
      </c>
      <c r="B253" s="14" t="s">
        <v>584</v>
      </c>
      <c r="C253" s="14" t="s">
        <v>585</v>
      </c>
      <c r="D253" s="15">
        <v>3650000</v>
      </c>
      <c r="E253" s="16">
        <f t="shared" si="0"/>
        <v>104285.71428571429</v>
      </c>
      <c r="F253" s="17" t="e">
        <f t="shared" si="1"/>
        <v>#REF!</v>
      </c>
      <c r="G253" s="17"/>
      <c r="H253" s="15" t="e">
        <f t="shared" si="6"/>
        <v>#REF!</v>
      </c>
      <c r="I253" s="15" t="e">
        <f t="shared" si="113"/>
        <v>#REF!</v>
      </c>
      <c r="J253" s="15" t="e">
        <f t="shared" ref="J253:AD253" si="262">I253*1.05</f>
        <v>#REF!</v>
      </c>
      <c r="K253" s="15" t="e">
        <f t="shared" si="262"/>
        <v>#REF!</v>
      </c>
      <c r="L253" s="15" t="e">
        <f t="shared" si="262"/>
        <v>#REF!</v>
      </c>
      <c r="M253" s="15" t="e">
        <f t="shared" si="262"/>
        <v>#REF!</v>
      </c>
      <c r="N253" s="15" t="e">
        <f t="shared" si="262"/>
        <v>#REF!</v>
      </c>
      <c r="O253" s="15" t="e">
        <f t="shared" si="262"/>
        <v>#REF!</v>
      </c>
      <c r="P253" s="15" t="e">
        <f t="shared" si="262"/>
        <v>#REF!</v>
      </c>
      <c r="Q253" s="15" t="e">
        <f t="shared" si="262"/>
        <v>#REF!</v>
      </c>
      <c r="R253" s="15" t="e">
        <f t="shared" si="262"/>
        <v>#REF!</v>
      </c>
      <c r="S253" s="15" t="e">
        <f t="shared" si="262"/>
        <v>#REF!</v>
      </c>
      <c r="T253" s="15" t="e">
        <f t="shared" si="262"/>
        <v>#REF!</v>
      </c>
      <c r="U253" s="15" t="e">
        <f t="shared" si="262"/>
        <v>#REF!</v>
      </c>
      <c r="V253" s="15" t="e">
        <f t="shared" si="262"/>
        <v>#REF!</v>
      </c>
      <c r="W253" s="15" t="e">
        <f t="shared" si="262"/>
        <v>#REF!</v>
      </c>
      <c r="X253" s="15" t="e">
        <f t="shared" si="262"/>
        <v>#REF!</v>
      </c>
      <c r="Y253" s="15" t="e">
        <f t="shared" si="262"/>
        <v>#REF!</v>
      </c>
      <c r="Z253" s="15" t="e">
        <f t="shared" si="262"/>
        <v>#REF!</v>
      </c>
      <c r="AA253" s="15" t="e">
        <f t="shared" si="262"/>
        <v>#REF!</v>
      </c>
      <c r="AB253" s="15" t="e">
        <f t="shared" si="262"/>
        <v>#REF!</v>
      </c>
      <c r="AC253" s="15" t="e">
        <f t="shared" si="262"/>
        <v>#REF!</v>
      </c>
      <c r="AD253" s="15" t="e">
        <f t="shared" si="262"/>
        <v>#REF!</v>
      </c>
      <c r="AE253" s="16" t="e">
        <f t="array" ref="AE253">INDEX(#REF!,MATCH(B253,#REF!,0))</f>
        <v>#REF!</v>
      </c>
      <c r="AF253" s="18">
        <f>VLOOKUP(C253,'Apr 19 data'!A:C,3,0)</f>
        <v>7.0000000000000001E-3</v>
      </c>
      <c r="AG253" s="16"/>
      <c r="AH253" s="16"/>
    </row>
    <row r="254" spans="1:34" ht="15.6" x14ac:dyDescent="0.3">
      <c r="A254" s="14" t="s">
        <v>72</v>
      </c>
      <c r="B254" s="14" t="s">
        <v>586</v>
      </c>
      <c r="C254" s="14" t="s">
        <v>587</v>
      </c>
      <c r="D254" s="15">
        <v>38670000</v>
      </c>
      <c r="E254" s="16">
        <f t="shared" si="0"/>
        <v>330512.8205128205</v>
      </c>
      <c r="F254" s="17" t="e">
        <f t="shared" si="1"/>
        <v>#REF!</v>
      </c>
      <c r="G254" s="17"/>
      <c r="H254" s="15" t="e">
        <f t="shared" si="6"/>
        <v>#REF!</v>
      </c>
      <c r="I254" s="15" t="e">
        <f t="shared" si="113"/>
        <v>#REF!</v>
      </c>
      <c r="J254" s="15" t="e">
        <f t="shared" ref="J254:AD254" si="263">I254*1.05</f>
        <v>#REF!</v>
      </c>
      <c r="K254" s="15" t="e">
        <f t="shared" si="263"/>
        <v>#REF!</v>
      </c>
      <c r="L254" s="15" t="e">
        <f t="shared" si="263"/>
        <v>#REF!</v>
      </c>
      <c r="M254" s="15" t="e">
        <f t="shared" si="263"/>
        <v>#REF!</v>
      </c>
      <c r="N254" s="15" t="e">
        <f t="shared" si="263"/>
        <v>#REF!</v>
      </c>
      <c r="O254" s="15" t="e">
        <f t="shared" si="263"/>
        <v>#REF!</v>
      </c>
      <c r="P254" s="15" t="e">
        <f t="shared" si="263"/>
        <v>#REF!</v>
      </c>
      <c r="Q254" s="15" t="e">
        <f t="shared" si="263"/>
        <v>#REF!</v>
      </c>
      <c r="R254" s="15" t="e">
        <f t="shared" si="263"/>
        <v>#REF!</v>
      </c>
      <c r="S254" s="15" t="e">
        <f t="shared" si="263"/>
        <v>#REF!</v>
      </c>
      <c r="T254" s="15" t="e">
        <f t="shared" si="263"/>
        <v>#REF!</v>
      </c>
      <c r="U254" s="15" t="e">
        <f t="shared" si="263"/>
        <v>#REF!</v>
      </c>
      <c r="V254" s="15" t="e">
        <f t="shared" si="263"/>
        <v>#REF!</v>
      </c>
      <c r="W254" s="15" t="e">
        <f t="shared" si="263"/>
        <v>#REF!</v>
      </c>
      <c r="X254" s="15" t="e">
        <f t="shared" si="263"/>
        <v>#REF!</v>
      </c>
      <c r="Y254" s="15" t="e">
        <f t="shared" si="263"/>
        <v>#REF!</v>
      </c>
      <c r="Z254" s="15" t="e">
        <f t="shared" si="263"/>
        <v>#REF!</v>
      </c>
      <c r="AA254" s="15" t="e">
        <f t="shared" si="263"/>
        <v>#REF!</v>
      </c>
      <c r="AB254" s="15" t="e">
        <f t="shared" si="263"/>
        <v>#REF!</v>
      </c>
      <c r="AC254" s="15" t="e">
        <f t="shared" si="263"/>
        <v>#REF!</v>
      </c>
      <c r="AD254" s="15" t="e">
        <f t="shared" si="263"/>
        <v>#REF!</v>
      </c>
      <c r="AE254" s="16" t="e">
        <f t="array" ref="AE254">INDEX(#REF!,MATCH(B254,#REF!,0))</f>
        <v>#REF!</v>
      </c>
      <c r="AF254" s="18">
        <f>VLOOKUP(C254,'Apr 19 data'!A:C,3,0)</f>
        <v>-8.3000000000000004E-2</v>
      </c>
      <c r="AG254" s="16"/>
      <c r="AH254" s="16"/>
    </row>
    <row r="255" spans="1:34" ht="15.6" x14ac:dyDescent="0.3">
      <c r="A255" s="14" t="s">
        <v>62</v>
      </c>
      <c r="B255" s="14" t="s">
        <v>588</v>
      </c>
      <c r="C255" s="14" t="s">
        <v>589</v>
      </c>
      <c r="D255" s="15">
        <v>6000000</v>
      </c>
      <c r="E255" s="16">
        <f t="shared" si="0"/>
        <v>171428.57142857142</v>
      </c>
      <c r="F255" s="17" t="e">
        <f t="shared" si="1"/>
        <v>#REF!</v>
      </c>
      <c r="G255" s="17"/>
      <c r="H255" s="15" t="e">
        <f t="shared" si="6"/>
        <v>#REF!</v>
      </c>
      <c r="I255" s="15" t="e">
        <f t="shared" si="113"/>
        <v>#REF!</v>
      </c>
      <c r="J255" s="15" t="e">
        <f t="shared" ref="J255:AD255" si="264">I255*1.05</f>
        <v>#REF!</v>
      </c>
      <c r="K255" s="15" t="e">
        <f t="shared" si="264"/>
        <v>#REF!</v>
      </c>
      <c r="L255" s="15" t="e">
        <f t="shared" si="264"/>
        <v>#REF!</v>
      </c>
      <c r="M255" s="15" t="e">
        <f t="shared" si="264"/>
        <v>#REF!</v>
      </c>
      <c r="N255" s="15" t="e">
        <f t="shared" si="264"/>
        <v>#REF!</v>
      </c>
      <c r="O255" s="15" t="e">
        <f t="shared" si="264"/>
        <v>#REF!</v>
      </c>
      <c r="P255" s="15" t="e">
        <f t="shared" si="264"/>
        <v>#REF!</v>
      </c>
      <c r="Q255" s="15" t="e">
        <f t="shared" si="264"/>
        <v>#REF!</v>
      </c>
      <c r="R255" s="15" t="e">
        <f t="shared" si="264"/>
        <v>#REF!</v>
      </c>
      <c r="S255" s="15" t="e">
        <f t="shared" si="264"/>
        <v>#REF!</v>
      </c>
      <c r="T255" s="15" t="e">
        <f t="shared" si="264"/>
        <v>#REF!</v>
      </c>
      <c r="U255" s="15" t="e">
        <f t="shared" si="264"/>
        <v>#REF!</v>
      </c>
      <c r="V255" s="15" t="e">
        <f t="shared" si="264"/>
        <v>#REF!</v>
      </c>
      <c r="W255" s="15" t="e">
        <f t="shared" si="264"/>
        <v>#REF!</v>
      </c>
      <c r="X255" s="15" t="e">
        <f t="shared" si="264"/>
        <v>#REF!</v>
      </c>
      <c r="Y255" s="15" t="e">
        <f t="shared" si="264"/>
        <v>#REF!</v>
      </c>
      <c r="Z255" s="15" t="e">
        <f t="shared" si="264"/>
        <v>#REF!</v>
      </c>
      <c r="AA255" s="15" t="e">
        <f t="shared" si="264"/>
        <v>#REF!</v>
      </c>
      <c r="AB255" s="15" t="e">
        <f t="shared" si="264"/>
        <v>#REF!</v>
      </c>
      <c r="AC255" s="15" t="e">
        <f t="shared" si="264"/>
        <v>#REF!</v>
      </c>
      <c r="AD255" s="15" t="e">
        <f t="shared" si="264"/>
        <v>#REF!</v>
      </c>
      <c r="AE255" s="16" t="e">
        <f t="array" ref="AE255">INDEX(#REF!,MATCH(B255,#REF!,0))</f>
        <v>#REF!</v>
      </c>
      <c r="AF255" s="18">
        <f>VLOOKUP(C255,'Apr 19 data'!A:C,3,0)</f>
        <v>-6.0000000000000001E-3</v>
      </c>
      <c r="AG255" s="16"/>
      <c r="AH255" s="16"/>
    </row>
    <row r="256" spans="1:34" ht="15.6" x14ac:dyDescent="0.3">
      <c r="A256" s="14" t="s">
        <v>65</v>
      </c>
      <c r="B256" s="14" t="s">
        <v>590</v>
      </c>
      <c r="C256" s="14" t="s">
        <v>591</v>
      </c>
      <c r="D256" s="15">
        <v>8900000</v>
      </c>
      <c r="E256" s="16">
        <f t="shared" si="0"/>
        <v>254285.71428571429</v>
      </c>
      <c r="F256" s="17" t="e">
        <f t="shared" si="1"/>
        <v>#REF!</v>
      </c>
      <c r="G256" s="17"/>
      <c r="H256" s="15" t="e">
        <f t="shared" si="6"/>
        <v>#REF!</v>
      </c>
      <c r="I256" s="15" t="e">
        <f t="shared" si="113"/>
        <v>#REF!</v>
      </c>
      <c r="J256" s="15" t="e">
        <f t="shared" ref="J256:AD256" si="265">I256*1.05</f>
        <v>#REF!</v>
      </c>
      <c r="K256" s="15" t="e">
        <f t="shared" si="265"/>
        <v>#REF!</v>
      </c>
      <c r="L256" s="15" t="e">
        <f t="shared" si="265"/>
        <v>#REF!</v>
      </c>
      <c r="M256" s="15" t="e">
        <f t="shared" si="265"/>
        <v>#REF!</v>
      </c>
      <c r="N256" s="15" t="e">
        <f t="shared" si="265"/>
        <v>#REF!</v>
      </c>
      <c r="O256" s="15" t="e">
        <f t="shared" si="265"/>
        <v>#REF!</v>
      </c>
      <c r="P256" s="15" t="e">
        <f t="shared" si="265"/>
        <v>#REF!</v>
      </c>
      <c r="Q256" s="15" t="e">
        <f t="shared" si="265"/>
        <v>#REF!</v>
      </c>
      <c r="R256" s="15" t="e">
        <f t="shared" si="265"/>
        <v>#REF!</v>
      </c>
      <c r="S256" s="15" t="e">
        <f t="shared" si="265"/>
        <v>#REF!</v>
      </c>
      <c r="T256" s="15" t="e">
        <f t="shared" si="265"/>
        <v>#REF!</v>
      </c>
      <c r="U256" s="15" t="e">
        <f t="shared" si="265"/>
        <v>#REF!</v>
      </c>
      <c r="V256" s="15" t="e">
        <f t="shared" si="265"/>
        <v>#REF!</v>
      </c>
      <c r="W256" s="15" t="e">
        <f t="shared" si="265"/>
        <v>#REF!</v>
      </c>
      <c r="X256" s="15" t="e">
        <f t="shared" si="265"/>
        <v>#REF!</v>
      </c>
      <c r="Y256" s="15" t="e">
        <f t="shared" si="265"/>
        <v>#REF!</v>
      </c>
      <c r="Z256" s="15" t="e">
        <f t="shared" si="265"/>
        <v>#REF!</v>
      </c>
      <c r="AA256" s="15" t="e">
        <f t="shared" si="265"/>
        <v>#REF!</v>
      </c>
      <c r="AB256" s="15" t="e">
        <f t="shared" si="265"/>
        <v>#REF!</v>
      </c>
      <c r="AC256" s="15" t="e">
        <f t="shared" si="265"/>
        <v>#REF!</v>
      </c>
      <c r="AD256" s="15" t="e">
        <f t="shared" si="265"/>
        <v>#REF!</v>
      </c>
      <c r="AE256" s="16" t="e">
        <f t="array" ref="AE256">INDEX(#REF!,MATCH(B256,#REF!,0))</f>
        <v>#REF!</v>
      </c>
      <c r="AF256" s="18">
        <f>VLOOKUP(C256,'Apr 19 data'!A:C,3,0)</f>
        <v>-3.3000000000000002E-2</v>
      </c>
      <c r="AG256" s="16"/>
      <c r="AH256" s="16"/>
    </row>
    <row r="257" spans="1:34" ht="15.6" x14ac:dyDescent="0.3">
      <c r="A257" s="14" t="s">
        <v>65</v>
      </c>
      <c r="B257" s="14" t="s">
        <v>592</v>
      </c>
      <c r="C257" s="14" t="s">
        <v>593</v>
      </c>
      <c r="D257" s="15">
        <v>3300000</v>
      </c>
      <c r="E257" s="16">
        <f t="shared" si="0"/>
        <v>94285.71428571429</v>
      </c>
      <c r="F257" s="17" t="e">
        <f t="shared" si="1"/>
        <v>#REF!</v>
      </c>
      <c r="G257" s="17"/>
      <c r="H257" s="15" t="e">
        <f t="shared" si="6"/>
        <v>#REF!</v>
      </c>
      <c r="I257" s="15" t="e">
        <f t="shared" si="113"/>
        <v>#REF!</v>
      </c>
      <c r="J257" s="15" t="e">
        <f t="shared" ref="J257:AD257" si="266">I257*1.05</f>
        <v>#REF!</v>
      </c>
      <c r="K257" s="15" t="e">
        <f t="shared" si="266"/>
        <v>#REF!</v>
      </c>
      <c r="L257" s="15" t="e">
        <f t="shared" si="266"/>
        <v>#REF!</v>
      </c>
      <c r="M257" s="15" t="e">
        <f t="shared" si="266"/>
        <v>#REF!</v>
      </c>
      <c r="N257" s="15" t="e">
        <f t="shared" si="266"/>
        <v>#REF!</v>
      </c>
      <c r="O257" s="15" t="e">
        <f t="shared" si="266"/>
        <v>#REF!</v>
      </c>
      <c r="P257" s="15" t="e">
        <f t="shared" si="266"/>
        <v>#REF!</v>
      </c>
      <c r="Q257" s="15" t="e">
        <f t="shared" si="266"/>
        <v>#REF!</v>
      </c>
      <c r="R257" s="15" t="e">
        <f t="shared" si="266"/>
        <v>#REF!</v>
      </c>
      <c r="S257" s="15" t="e">
        <f t="shared" si="266"/>
        <v>#REF!</v>
      </c>
      <c r="T257" s="15" t="e">
        <f t="shared" si="266"/>
        <v>#REF!</v>
      </c>
      <c r="U257" s="15" t="e">
        <f t="shared" si="266"/>
        <v>#REF!</v>
      </c>
      <c r="V257" s="15" t="e">
        <f t="shared" si="266"/>
        <v>#REF!</v>
      </c>
      <c r="W257" s="15" t="e">
        <f t="shared" si="266"/>
        <v>#REF!</v>
      </c>
      <c r="X257" s="15" t="e">
        <f t="shared" si="266"/>
        <v>#REF!</v>
      </c>
      <c r="Y257" s="15" t="e">
        <f t="shared" si="266"/>
        <v>#REF!</v>
      </c>
      <c r="Z257" s="15" t="e">
        <f t="shared" si="266"/>
        <v>#REF!</v>
      </c>
      <c r="AA257" s="15" t="e">
        <f t="shared" si="266"/>
        <v>#REF!</v>
      </c>
      <c r="AB257" s="15" t="e">
        <f t="shared" si="266"/>
        <v>#REF!</v>
      </c>
      <c r="AC257" s="15" t="e">
        <f t="shared" si="266"/>
        <v>#REF!</v>
      </c>
      <c r="AD257" s="15" t="e">
        <f t="shared" si="266"/>
        <v>#REF!</v>
      </c>
      <c r="AE257" s="16" t="e">
        <f t="array" ref="AE257">INDEX(#REF!,MATCH(B257,#REF!,0))</f>
        <v>#REF!</v>
      </c>
      <c r="AF257" s="18">
        <f>VLOOKUP(C257,'Apr 19 data'!A:C,3,0)</f>
        <v>1.6E-2</v>
      </c>
      <c r="AG257" s="16"/>
      <c r="AH257" s="16"/>
    </row>
    <row r="258" spans="1:34" ht="15.6" x14ac:dyDescent="0.3">
      <c r="A258" s="14" t="s">
        <v>66</v>
      </c>
      <c r="B258" s="14" t="s">
        <v>594</v>
      </c>
      <c r="C258" s="14" t="s">
        <v>595</v>
      </c>
      <c r="D258" s="15">
        <v>1120000</v>
      </c>
      <c r="E258" s="16">
        <f t="shared" si="0"/>
        <v>32000</v>
      </c>
      <c r="F258" s="17" t="e">
        <f t="shared" si="1"/>
        <v>#REF!</v>
      </c>
      <c r="G258" s="17"/>
      <c r="H258" s="15" t="e">
        <f t="shared" si="6"/>
        <v>#REF!</v>
      </c>
      <c r="I258" s="15" t="e">
        <f t="shared" si="113"/>
        <v>#REF!</v>
      </c>
      <c r="J258" s="15" t="e">
        <f t="shared" ref="J258:AD258" si="267">I258*1.05</f>
        <v>#REF!</v>
      </c>
      <c r="K258" s="15" t="e">
        <f t="shared" si="267"/>
        <v>#REF!</v>
      </c>
      <c r="L258" s="15" t="e">
        <f t="shared" si="267"/>
        <v>#REF!</v>
      </c>
      <c r="M258" s="15" t="e">
        <f t="shared" si="267"/>
        <v>#REF!</v>
      </c>
      <c r="N258" s="15" t="e">
        <f t="shared" si="267"/>
        <v>#REF!</v>
      </c>
      <c r="O258" s="15" t="e">
        <f t="shared" si="267"/>
        <v>#REF!</v>
      </c>
      <c r="P258" s="15" t="e">
        <f t="shared" si="267"/>
        <v>#REF!</v>
      </c>
      <c r="Q258" s="15" t="e">
        <f t="shared" si="267"/>
        <v>#REF!</v>
      </c>
      <c r="R258" s="15" t="e">
        <f t="shared" si="267"/>
        <v>#REF!</v>
      </c>
      <c r="S258" s="15" t="e">
        <f t="shared" si="267"/>
        <v>#REF!</v>
      </c>
      <c r="T258" s="15" t="e">
        <f t="shared" si="267"/>
        <v>#REF!</v>
      </c>
      <c r="U258" s="15" t="e">
        <f t="shared" si="267"/>
        <v>#REF!</v>
      </c>
      <c r="V258" s="15" t="e">
        <f t="shared" si="267"/>
        <v>#REF!</v>
      </c>
      <c r="W258" s="15" t="e">
        <f t="shared" si="267"/>
        <v>#REF!</v>
      </c>
      <c r="X258" s="15" t="e">
        <f t="shared" si="267"/>
        <v>#REF!</v>
      </c>
      <c r="Y258" s="15" t="e">
        <f t="shared" si="267"/>
        <v>#REF!</v>
      </c>
      <c r="Z258" s="15" t="e">
        <f t="shared" si="267"/>
        <v>#REF!</v>
      </c>
      <c r="AA258" s="15" t="e">
        <f t="shared" si="267"/>
        <v>#REF!</v>
      </c>
      <c r="AB258" s="15" t="e">
        <f t="shared" si="267"/>
        <v>#REF!</v>
      </c>
      <c r="AC258" s="15" t="e">
        <f t="shared" si="267"/>
        <v>#REF!</v>
      </c>
      <c r="AD258" s="15" t="e">
        <f t="shared" si="267"/>
        <v>#REF!</v>
      </c>
      <c r="AE258" s="16" t="e">
        <f t="array" ref="AE258">INDEX(#REF!,MATCH(B258,#REF!,0))</f>
        <v>#REF!</v>
      </c>
      <c r="AF258" s="18">
        <f>VLOOKUP(C258,'Apr 19 data'!A:C,3,0)</f>
        <v>5.3999999999999999E-2</v>
      </c>
      <c r="AG258" s="16"/>
      <c r="AH258" s="16"/>
    </row>
    <row r="259" spans="1:34" ht="15.6" x14ac:dyDescent="0.3">
      <c r="A259" s="14" t="s">
        <v>85</v>
      </c>
      <c r="B259" s="14" t="s">
        <v>596</v>
      </c>
      <c r="C259" s="14" t="s">
        <v>597</v>
      </c>
      <c r="D259" s="15">
        <v>1600000</v>
      </c>
      <c r="E259" s="16">
        <f t="shared" si="0"/>
        <v>45714.285714285717</v>
      </c>
      <c r="F259" s="17" t="e">
        <f t="shared" si="1"/>
        <v>#REF!</v>
      </c>
      <c r="G259" s="17"/>
      <c r="H259" s="15" t="e">
        <f t="shared" si="6"/>
        <v>#REF!</v>
      </c>
      <c r="I259" s="15" t="e">
        <f t="shared" si="113"/>
        <v>#REF!</v>
      </c>
      <c r="J259" s="15" t="e">
        <f t="shared" ref="J259:AD259" si="268">I259*1.05</f>
        <v>#REF!</v>
      </c>
      <c r="K259" s="15" t="e">
        <f t="shared" si="268"/>
        <v>#REF!</v>
      </c>
      <c r="L259" s="15" t="e">
        <f t="shared" si="268"/>
        <v>#REF!</v>
      </c>
      <c r="M259" s="15" t="e">
        <f t="shared" si="268"/>
        <v>#REF!</v>
      </c>
      <c r="N259" s="15" t="e">
        <f t="shared" si="268"/>
        <v>#REF!</v>
      </c>
      <c r="O259" s="15" t="e">
        <f t="shared" si="268"/>
        <v>#REF!</v>
      </c>
      <c r="P259" s="15" t="e">
        <f t="shared" si="268"/>
        <v>#REF!</v>
      </c>
      <c r="Q259" s="15" t="e">
        <f t="shared" si="268"/>
        <v>#REF!</v>
      </c>
      <c r="R259" s="15" t="e">
        <f t="shared" si="268"/>
        <v>#REF!</v>
      </c>
      <c r="S259" s="15" t="e">
        <f t="shared" si="268"/>
        <v>#REF!</v>
      </c>
      <c r="T259" s="15" t="e">
        <f t="shared" si="268"/>
        <v>#REF!</v>
      </c>
      <c r="U259" s="15" t="e">
        <f t="shared" si="268"/>
        <v>#REF!</v>
      </c>
      <c r="V259" s="15" t="e">
        <f t="shared" si="268"/>
        <v>#REF!</v>
      </c>
      <c r="W259" s="15" t="e">
        <f t="shared" si="268"/>
        <v>#REF!</v>
      </c>
      <c r="X259" s="15" t="e">
        <f t="shared" si="268"/>
        <v>#REF!</v>
      </c>
      <c r="Y259" s="15" t="e">
        <f t="shared" si="268"/>
        <v>#REF!</v>
      </c>
      <c r="Z259" s="15" t="e">
        <f t="shared" si="268"/>
        <v>#REF!</v>
      </c>
      <c r="AA259" s="15" t="e">
        <f t="shared" si="268"/>
        <v>#REF!</v>
      </c>
      <c r="AB259" s="15" t="e">
        <f t="shared" si="268"/>
        <v>#REF!</v>
      </c>
      <c r="AC259" s="15" t="e">
        <f t="shared" si="268"/>
        <v>#REF!</v>
      </c>
      <c r="AD259" s="15" t="e">
        <f t="shared" si="268"/>
        <v>#REF!</v>
      </c>
      <c r="AE259" s="16" t="e">
        <f t="array" ref="AE259">INDEX(#REF!,MATCH(B259,#REF!,0))</f>
        <v>#REF!</v>
      </c>
      <c r="AF259" s="18">
        <f>VLOOKUP(C259,'Apr 19 data'!A:C,3,0)</f>
        <v>1.6E-2</v>
      </c>
      <c r="AG259" s="16"/>
      <c r="AH259" s="16"/>
    </row>
    <row r="260" spans="1:34" ht="15.6" x14ac:dyDescent="0.3">
      <c r="A260" s="14" t="s">
        <v>85</v>
      </c>
      <c r="B260" s="14" t="s">
        <v>598</v>
      </c>
      <c r="C260" s="14" t="s">
        <v>599</v>
      </c>
      <c r="D260" s="15">
        <v>780000</v>
      </c>
      <c r="E260" s="16">
        <f t="shared" si="0"/>
        <v>22285.714285714286</v>
      </c>
      <c r="F260" s="17" t="e">
        <f t="shared" si="1"/>
        <v>#REF!</v>
      </c>
      <c r="G260" s="17"/>
      <c r="H260" s="15" t="e">
        <f t="shared" si="6"/>
        <v>#REF!</v>
      </c>
      <c r="I260" s="15" t="e">
        <f t="shared" si="113"/>
        <v>#REF!</v>
      </c>
      <c r="J260" s="15" t="e">
        <f t="shared" ref="J260:AD260" si="269">I260*1.05</f>
        <v>#REF!</v>
      </c>
      <c r="K260" s="15" t="e">
        <f t="shared" si="269"/>
        <v>#REF!</v>
      </c>
      <c r="L260" s="15" t="e">
        <f t="shared" si="269"/>
        <v>#REF!</v>
      </c>
      <c r="M260" s="15" t="e">
        <f t="shared" si="269"/>
        <v>#REF!</v>
      </c>
      <c r="N260" s="15" t="e">
        <f t="shared" si="269"/>
        <v>#REF!</v>
      </c>
      <c r="O260" s="15" t="e">
        <f t="shared" si="269"/>
        <v>#REF!</v>
      </c>
      <c r="P260" s="15" t="e">
        <f t="shared" si="269"/>
        <v>#REF!</v>
      </c>
      <c r="Q260" s="15" t="e">
        <f t="shared" si="269"/>
        <v>#REF!</v>
      </c>
      <c r="R260" s="15" t="e">
        <f t="shared" si="269"/>
        <v>#REF!</v>
      </c>
      <c r="S260" s="15" t="e">
        <f t="shared" si="269"/>
        <v>#REF!</v>
      </c>
      <c r="T260" s="15" t="e">
        <f t="shared" si="269"/>
        <v>#REF!</v>
      </c>
      <c r="U260" s="15" t="e">
        <f t="shared" si="269"/>
        <v>#REF!</v>
      </c>
      <c r="V260" s="15" t="e">
        <f t="shared" si="269"/>
        <v>#REF!</v>
      </c>
      <c r="W260" s="15" t="e">
        <f t="shared" si="269"/>
        <v>#REF!</v>
      </c>
      <c r="X260" s="15" t="e">
        <f t="shared" si="269"/>
        <v>#REF!</v>
      </c>
      <c r="Y260" s="15" t="e">
        <f t="shared" si="269"/>
        <v>#REF!</v>
      </c>
      <c r="Z260" s="15" t="e">
        <f t="shared" si="269"/>
        <v>#REF!</v>
      </c>
      <c r="AA260" s="15" t="e">
        <f t="shared" si="269"/>
        <v>#REF!</v>
      </c>
      <c r="AB260" s="15" t="e">
        <f t="shared" si="269"/>
        <v>#REF!</v>
      </c>
      <c r="AC260" s="15" t="e">
        <f t="shared" si="269"/>
        <v>#REF!</v>
      </c>
      <c r="AD260" s="15" t="e">
        <f t="shared" si="269"/>
        <v>#REF!</v>
      </c>
      <c r="AE260" s="16" t="e">
        <f t="array" ref="AE260">INDEX(#REF!,MATCH(B260,#REF!,0))</f>
        <v>#REF!</v>
      </c>
      <c r="AF260" s="18">
        <f>VLOOKUP(C260,'Apr 19 data'!A:C,3,0)</f>
        <v>8.1000000000000003E-2</v>
      </c>
      <c r="AG260" s="16"/>
      <c r="AH260" s="16"/>
    </row>
    <row r="261" spans="1:34" ht="15.6" x14ac:dyDescent="0.3">
      <c r="A261" s="14" t="s">
        <v>65</v>
      </c>
      <c r="B261" s="14" t="s">
        <v>600</v>
      </c>
      <c r="C261" s="14" t="s">
        <v>601</v>
      </c>
      <c r="D261" s="15">
        <v>4200000</v>
      </c>
      <c r="E261" s="16">
        <f t="shared" si="0"/>
        <v>120000</v>
      </c>
      <c r="F261" s="17" t="e">
        <f t="shared" si="1"/>
        <v>#REF!</v>
      </c>
      <c r="G261" s="17"/>
      <c r="H261" s="15" t="e">
        <f t="shared" si="6"/>
        <v>#REF!</v>
      </c>
      <c r="I261" s="15" t="e">
        <f t="shared" si="113"/>
        <v>#REF!</v>
      </c>
      <c r="J261" s="15" t="e">
        <f t="shared" ref="J261:AD261" si="270">I261*1.05</f>
        <v>#REF!</v>
      </c>
      <c r="K261" s="15" t="e">
        <f t="shared" si="270"/>
        <v>#REF!</v>
      </c>
      <c r="L261" s="15" t="e">
        <f t="shared" si="270"/>
        <v>#REF!</v>
      </c>
      <c r="M261" s="15" t="e">
        <f t="shared" si="270"/>
        <v>#REF!</v>
      </c>
      <c r="N261" s="15" t="e">
        <f t="shared" si="270"/>
        <v>#REF!</v>
      </c>
      <c r="O261" s="15" t="e">
        <f t="shared" si="270"/>
        <v>#REF!</v>
      </c>
      <c r="P261" s="15" t="e">
        <f t="shared" si="270"/>
        <v>#REF!</v>
      </c>
      <c r="Q261" s="15" t="e">
        <f t="shared" si="270"/>
        <v>#REF!</v>
      </c>
      <c r="R261" s="15" t="e">
        <f t="shared" si="270"/>
        <v>#REF!</v>
      </c>
      <c r="S261" s="15" t="e">
        <f t="shared" si="270"/>
        <v>#REF!</v>
      </c>
      <c r="T261" s="15" t="e">
        <f t="shared" si="270"/>
        <v>#REF!</v>
      </c>
      <c r="U261" s="15" t="e">
        <f t="shared" si="270"/>
        <v>#REF!</v>
      </c>
      <c r="V261" s="15" t="e">
        <f t="shared" si="270"/>
        <v>#REF!</v>
      </c>
      <c r="W261" s="15" t="e">
        <f t="shared" si="270"/>
        <v>#REF!</v>
      </c>
      <c r="X261" s="15" t="e">
        <f t="shared" si="270"/>
        <v>#REF!</v>
      </c>
      <c r="Y261" s="15" t="e">
        <f t="shared" si="270"/>
        <v>#REF!</v>
      </c>
      <c r="Z261" s="15" t="e">
        <f t="shared" si="270"/>
        <v>#REF!</v>
      </c>
      <c r="AA261" s="15" t="e">
        <f t="shared" si="270"/>
        <v>#REF!</v>
      </c>
      <c r="AB261" s="15" t="e">
        <f t="shared" si="270"/>
        <v>#REF!</v>
      </c>
      <c r="AC261" s="15" t="e">
        <f t="shared" si="270"/>
        <v>#REF!</v>
      </c>
      <c r="AD261" s="15" t="e">
        <f t="shared" si="270"/>
        <v>#REF!</v>
      </c>
      <c r="AE261" s="16" t="e">
        <f t="array" ref="AE261">INDEX(#REF!,MATCH(B261,#REF!,0))</f>
        <v>#REF!</v>
      </c>
      <c r="AF261" s="18">
        <f>VLOOKUP(C261,'Apr 19 data'!A:C,3,0)</f>
        <v>2.9000000000000001E-2</v>
      </c>
      <c r="AG261" s="16"/>
      <c r="AH261" s="16"/>
    </row>
    <row r="262" spans="1:34" ht="15.6" x14ac:dyDescent="0.3">
      <c r="A262" s="14" t="s">
        <v>66</v>
      </c>
      <c r="B262" s="14" t="s">
        <v>602</v>
      </c>
      <c r="C262" s="14" t="s">
        <v>603</v>
      </c>
      <c r="D262" s="15">
        <v>2400000</v>
      </c>
      <c r="E262" s="16">
        <f t="shared" si="0"/>
        <v>68571.428571428565</v>
      </c>
      <c r="F262" s="17" t="e">
        <f t="shared" si="1"/>
        <v>#REF!</v>
      </c>
      <c r="G262" s="17"/>
      <c r="H262" s="15" t="e">
        <f t="shared" si="6"/>
        <v>#REF!</v>
      </c>
      <c r="I262" s="15" t="e">
        <f t="shared" si="113"/>
        <v>#REF!</v>
      </c>
      <c r="J262" s="15" t="e">
        <f t="shared" ref="J262:AD262" si="271">I262*1.05</f>
        <v>#REF!</v>
      </c>
      <c r="K262" s="15" t="e">
        <f t="shared" si="271"/>
        <v>#REF!</v>
      </c>
      <c r="L262" s="15" t="e">
        <f t="shared" si="271"/>
        <v>#REF!</v>
      </c>
      <c r="M262" s="15" t="e">
        <f t="shared" si="271"/>
        <v>#REF!</v>
      </c>
      <c r="N262" s="15" t="e">
        <f t="shared" si="271"/>
        <v>#REF!</v>
      </c>
      <c r="O262" s="15" t="e">
        <f t="shared" si="271"/>
        <v>#REF!</v>
      </c>
      <c r="P262" s="15" t="e">
        <f t="shared" si="271"/>
        <v>#REF!</v>
      </c>
      <c r="Q262" s="15" t="e">
        <f t="shared" si="271"/>
        <v>#REF!</v>
      </c>
      <c r="R262" s="15" t="e">
        <f t="shared" si="271"/>
        <v>#REF!</v>
      </c>
      <c r="S262" s="15" t="e">
        <f t="shared" si="271"/>
        <v>#REF!</v>
      </c>
      <c r="T262" s="15" t="e">
        <f t="shared" si="271"/>
        <v>#REF!</v>
      </c>
      <c r="U262" s="15" t="e">
        <f t="shared" si="271"/>
        <v>#REF!</v>
      </c>
      <c r="V262" s="15" t="e">
        <f t="shared" si="271"/>
        <v>#REF!</v>
      </c>
      <c r="W262" s="15" t="e">
        <f t="shared" si="271"/>
        <v>#REF!</v>
      </c>
      <c r="X262" s="15" t="e">
        <f t="shared" si="271"/>
        <v>#REF!</v>
      </c>
      <c r="Y262" s="15" t="e">
        <f t="shared" si="271"/>
        <v>#REF!</v>
      </c>
      <c r="Z262" s="15" t="e">
        <f t="shared" si="271"/>
        <v>#REF!</v>
      </c>
      <c r="AA262" s="15" t="e">
        <f t="shared" si="271"/>
        <v>#REF!</v>
      </c>
      <c r="AB262" s="15" t="e">
        <f t="shared" si="271"/>
        <v>#REF!</v>
      </c>
      <c r="AC262" s="15" t="e">
        <f t="shared" si="271"/>
        <v>#REF!</v>
      </c>
      <c r="AD262" s="15" t="e">
        <f t="shared" si="271"/>
        <v>#REF!</v>
      </c>
      <c r="AE262" s="16" t="e">
        <f t="array" ref="AE262">INDEX(#REF!,MATCH(B262,#REF!,0))</f>
        <v>#REF!</v>
      </c>
      <c r="AF262" s="18">
        <f>VLOOKUP(C262,'Apr 19 data'!A:C,3,0)</f>
        <v>4.5999999999999999E-2</v>
      </c>
      <c r="AG262" s="16"/>
      <c r="AH262" s="16"/>
    </row>
    <row r="263" spans="1:34" ht="15.6" x14ac:dyDescent="0.3">
      <c r="A263" s="14" t="s">
        <v>75</v>
      </c>
      <c r="B263" s="14" t="s">
        <v>604</v>
      </c>
      <c r="C263" s="14" t="s">
        <v>605</v>
      </c>
      <c r="D263" s="15">
        <v>600000</v>
      </c>
      <c r="E263" s="16">
        <f t="shared" si="0"/>
        <v>17142.857142857141</v>
      </c>
      <c r="F263" s="17" t="e">
        <f t="shared" si="1"/>
        <v>#REF!</v>
      </c>
      <c r="G263" s="17"/>
      <c r="H263" s="15" t="e">
        <f t="shared" si="6"/>
        <v>#REF!</v>
      </c>
      <c r="I263" s="15" t="e">
        <f t="shared" si="113"/>
        <v>#REF!</v>
      </c>
      <c r="J263" s="15" t="e">
        <f t="shared" ref="J263:AD263" si="272">I263*1.05</f>
        <v>#REF!</v>
      </c>
      <c r="K263" s="15" t="e">
        <f t="shared" si="272"/>
        <v>#REF!</v>
      </c>
      <c r="L263" s="15" t="e">
        <f t="shared" si="272"/>
        <v>#REF!</v>
      </c>
      <c r="M263" s="15" t="e">
        <f t="shared" si="272"/>
        <v>#REF!</v>
      </c>
      <c r="N263" s="15" t="e">
        <f t="shared" si="272"/>
        <v>#REF!</v>
      </c>
      <c r="O263" s="15" t="e">
        <f t="shared" si="272"/>
        <v>#REF!</v>
      </c>
      <c r="P263" s="15" t="e">
        <f t="shared" si="272"/>
        <v>#REF!</v>
      </c>
      <c r="Q263" s="15" t="e">
        <f t="shared" si="272"/>
        <v>#REF!</v>
      </c>
      <c r="R263" s="15" t="e">
        <f t="shared" si="272"/>
        <v>#REF!</v>
      </c>
      <c r="S263" s="15" t="e">
        <f t="shared" si="272"/>
        <v>#REF!</v>
      </c>
      <c r="T263" s="15" t="e">
        <f t="shared" si="272"/>
        <v>#REF!</v>
      </c>
      <c r="U263" s="15" t="e">
        <f t="shared" si="272"/>
        <v>#REF!</v>
      </c>
      <c r="V263" s="15" t="e">
        <f t="shared" si="272"/>
        <v>#REF!</v>
      </c>
      <c r="W263" s="15" t="e">
        <f t="shared" si="272"/>
        <v>#REF!</v>
      </c>
      <c r="X263" s="15" t="e">
        <f t="shared" si="272"/>
        <v>#REF!</v>
      </c>
      <c r="Y263" s="15" t="e">
        <f t="shared" si="272"/>
        <v>#REF!</v>
      </c>
      <c r="Z263" s="15" t="e">
        <f t="shared" si="272"/>
        <v>#REF!</v>
      </c>
      <c r="AA263" s="15" t="e">
        <f t="shared" si="272"/>
        <v>#REF!</v>
      </c>
      <c r="AB263" s="15" t="e">
        <f t="shared" si="272"/>
        <v>#REF!</v>
      </c>
      <c r="AC263" s="15" t="e">
        <f t="shared" si="272"/>
        <v>#REF!</v>
      </c>
      <c r="AD263" s="15" t="e">
        <f t="shared" si="272"/>
        <v>#REF!</v>
      </c>
      <c r="AE263" s="16" t="e">
        <f t="array" ref="AE263">INDEX(#REF!,MATCH(B263,#REF!,0))</f>
        <v>#REF!</v>
      </c>
      <c r="AF263" s="18">
        <f>VLOOKUP(C263,'Apr 19 data'!A:C,3,0)</f>
        <v>2E-3</v>
      </c>
      <c r="AG263" s="16"/>
      <c r="AH263" s="16"/>
    </row>
    <row r="264" spans="1:34" ht="15.6" x14ac:dyDescent="0.3">
      <c r="A264" s="14" t="s">
        <v>85</v>
      </c>
      <c r="B264" s="14" t="s">
        <v>606</v>
      </c>
      <c r="C264" s="14" t="s">
        <v>607</v>
      </c>
      <c r="D264" s="15">
        <v>820000</v>
      </c>
      <c r="E264" s="16">
        <f t="shared" si="0"/>
        <v>23428.571428571428</v>
      </c>
      <c r="F264" s="17" t="e">
        <f t="shared" si="1"/>
        <v>#REF!</v>
      </c>
      <c r="G264" s="17"/>
      <c r="H264" s="15" t="e">
        <f t="shared" si="6"/>
        <v>#REF!</v>
      </c>
      <c r="I264" s="15" t="e">
        <f t="shared" si="113"/>
        <v>#REF!</v>
      </c>
      <c r="J264" s="15" t="e">
        <f t="shared" ref="J264:AD264" si="273">I264*1.05</f>
        <v>#REF!</v>
      </c>
      <c r="K264" s="15" t="e">
        <f t="shared" si="273"/>
        <v>#REF!</v>
      </c>
      <c r="L264" s="15" t="e">
        <f t="shared" si="273"/>
        <v>#REF!</v>
      </c>
      <c r="M264" s="15" t="e">
        <f t="shared" si="273"/>
        <v>#REF!</v>
      </c>
      <c r="N264" s="15" t="e">
        <f t="shared" si="273"/>
        <v>#REF!</v>
      </c>
      <c r="O264" s="15" t="e">
        <f t="shared" si="273"/>
        <v>#REF!</v>
      </c>
      <c r="P264" s="15" t="e">
        <f t="shared" si="273"/>
        <v>#REF!</v>
      </c>
      <c r="Q264" s="15" t="e">
        <f t="shared" si="273"/>
        <v>#REF!</v>
      </c>
      <c r="R264" s="15" t="e">
        <f t="shared" si="273"/>
        <v>#REF!</v>
      </c>
      <c r="S264" s="15" t="e">
        <f t="shared" si="273"/>
        <v>#REF!</v>
      </c>
      <c r="T264" s="15" t="e">
        <f t="shared" si="273"/>
        <v>#REF!</v>
      </c>
      <c r="U264" s="15" t="e">
        <f t="shared" si="273"/>
        <v>#REF!</v>
      </c>
      <c r="V264" s="15" t="e">
        <f t="shared" si="273"/>
        <v>#REF!</v>
      </c>
      <c r="W264" s="15" t="e">
        <f t="shared" si="273"/>
        <v>#REF!</v>
      </c>
      <c r="X264" s="15" t="e">
        <f t="shared" si="273"/>
        <v>#REF!</v>
      </c>
      <c r="Y264" s="15" t="e">
        <f t="shared" si="273"/>
        <v>#REF!</v>
      </c>
      <c r="Z264" s="15" t="e">
        <f t="shared" si="273"/>
        <v>#REF!</v>
      </c>
      <c r="AA264" s="15" t="e">
        <f t="shared" si="273"/>
        <v>#REF!</v>
      </c>
      <c r="AB264" s="15" t="e">
        <f t="shared" si="273"/>
        <v>#REF!</v>
      </c>
      <c r="AC264" s="15" t="e">
        <f t="shared" si="273"/>
        <v>#REF!</v>
      </c>
      <c r="AD264" s="15" t="e">
        <f t="shared" si="273"/>
        <v>#REF!</v>
      </c>
      <c r="AE264" s="16" t="e">
        <f t="array" ref="AE264">INDEX(#REF!,MATCH(B264,#REF!,0))</f>
        <v>#REF!</v>
      </c>
      <c r="AF264" s="18">
        <f>VLOOKUP(C264,'Apr 19 data'!A:C,3,0)</f>
        <v>5.1999999999999998E-2</v>
      </c>
      <c r="AG264" s="16"/>
      <c r="AH264" s="16"/>
    </row>
    <row r="265" spans="1:34" ht="15.6" x14ac:dyDescent="0.3">
      <c r="A265" s="14" t="s">
        <v>85</v>
      </c>
      <c r="B265" s="14" t="s">
        <v>608</v>
      </c>
      <c r="C265" s="14" t="s">
        <v>609</v>
      </c>
      <c r="D265" s="15">
        <v>4130000</v>
      </c>
      <c r="E265" s="16">
        <f t="shared" si="0"/>
        <v>118000</v>
      </c>
      <c r="F265" s="17" t="e">
        <f t="shared" si="1"/>
        <v>#REF!</v>
      </c>
      <c r="G265" s="17"/>
      <c r="H265" s="15" t="e">
        <f t="shared" si="6"/>
        <v>#REF!</v>
      </c>
      <c r="I265" s="15" t="e">
        <f t="shared" si="113"/>
        <v>#REF!</v>
      </c>
      <c r="J265" s="15" t="e">
        <f t="shared" ref="J265:AD265" si="274">I265*1.05</f>
        <v>#REF!</v>
      </c>
      <c r="K265" s="15" t="e">
        <f t="shared" si="274"/>
        <v>#REF!</v>
      </c>
      <c r="L265" s="15" t="e">
        <f t="shared" si="274"/>
        <v>#REF!</v>
      </c>
      <c r="M265" s="15" t="e">
        <f t="shared" si="274"/>
        <v>#REF!</v>
      </c>
      <c r="N265" s="15" t="e">
        <f t="shared" si="274"/>
        <v>#REF!</v>
      </c>
      <c r="O265" s="15" t="e">
        <f t="shared" si="274"/>
        <v>#REF!</v>
      </c>
      <c r="P265" s="15" t="e">
        <f t="shared" si="274"/>
        <v>#REF!</v>
      </c>
      <c r="Q265" s="15" t="e">
        <f t="shared" si="274"/>
        <v>#REF!</v>
      </c>
      <c r="R265" s="15" t="e">
        <f t="shared" si="274"/>
        <v>#REF!</v>
      </c>
      <c r="S265" s="15" t="e">
        <f t="shared" si="274"/>
        <v>#REF!</v>
      </c>
      <c r="T265" s="15" t="e">
        <f t="shared" si="274"/>
        <v>#REF!</v>
      </c>
      <c r="U265" s="15" t="e">
        <f t="shared" si="274"/>
        <v>#REF!</v>
      </c>
      <c r="V265" s="15" t="e">
        <f t="shared" si="274"/>
        <v>#REF!</v>
      </c>
      <c r="W265" s="15" t="e">
        <f t="shared" si="274"/>
        <v>#REF!</v>
      </c>
      <c r="X265" s="15" t="e">
        <f t="shared" si="274"/>
        <v>#REF!</v>
      </c>
      <c r="Y265" s="15" t="e">
        <f t="shared" si="274"/>
        <v>#REF!</v>
      </c>
      <c r="Z265" s="15" t="e">
        <f t="shared" si="274"/>
        <v>#REF!</v>
      </c>
      <c r="AA265" s="15" t="e">
        <f t="shared" si="274"/>
        <v>#REF!</v>
      </c>
      <c r="AB265" s="15" t="e">
        <f t="shared" si="274"/>
        <v>#REF!</v>
      </c>
      <c r="AC265" s="15" t="e">
        <f t="shared" si="274"/>
        <v>#REF!</v>
      </c>
      <c r="AD265" s="15" t="e">
        <f t="shared" si="274"/>
        <v>#REF!</v>
      </c>
      <c r="AE265" s="16" t="e">
        <f t="array" ref="AE265">INDEX(#REF!,MATCH(B265,#REF!,0))</f>
        <v>#REF!</v>
      </c>
      <c r="AF265" s="18">
        <f>VLOOKUP(C265,'Apr 19 data'!A:C,3,0)</f>
        <v>5.2999999999999999E-2</v>
      </c>
      <c r="AG265" s="16"/>
      <c r="AH265" s="16"/>
    </row>
    <row r="266" spans="1:34" ht="15.6" x14ac:dyDescent="0.3">
      <c r="A266" s="14" t="s">
        <v>82</v>
      </c>
      <c r="B266" s="14" t="s">
        <v>610</v>
      </c>
      <c r="C266" s="14" t="s">
        <v>611</v>
      </c>
      <c r="D266" s="15">
        <v>2350000</v>
      </c>
      <c r="E266" s="16">
        <f t="shared" si="0"/>
        <v>67142.857142857145</v>
      </c>
      <c r="F266" s="17" t="e">
        <f t="shared" si="1"/>
        <v>#REF!</v>
      </c>
      <c r="G266" s="17"/>
      <c r="H266" s="15" t="e">
        <f t="shared" si="6"/>
        <v>#REF!</v>
      </c>
      <c r="I266" s="15" t="e">
        <f t="shared" si="113"/>
        <v>#REF!</v>
      </c>
      <c r="J266" s="15" t="e">
        <f t="shared" ref="J266:AD266" si="275">I266*1.05</f>
        <v>#REF!</v>
      </c>
      <c r="K266" s="15" t="e">
        <f t="shared" si="275"/>
        <v>#REF!</v>
      </c>
      <c r="L266" s="15" t="e">
        <f t="shared" si="275"/>
        <v>#REF!</v>
      </c>
      <c r="M266" s="15" t="e">
        <f t="shared" si="275"/>
        <v>#REF!</v>
      </c>
      <c r="N266" s="15" t="e">
        <f t="shared" si="275"/>
        <v>#REF!</v>
      </c>
      <c r="O266" s="15" t="e">
        <f t="shared" si="275"/>
        <v>#REF!</v>
      </c>
      <c r="P266" s="15" t="e">
        <f t="shared" si="275"/>
        <v>#REF!</v>
      </c>
      <c r="Q266" s="15" t="e">
        <f t="shared" si="275"/>
        <v>#REF!</v>
      </c>
      <c r="R266" s="15" t="e">
        <f t="shared" si="275"/>
        <v>#REF!</v>
      </c>
      <c r="S266" s="15" t="e">
        <f t="shared" si="275"/>
        <v>#REF!</v>
      </c>
      <c r="T266" s="15" t="e">
        <f t="shared" si="275"/>
        <v>#REF!</v>
      </c>
      <c r="U266" s="15" t="e">
        <f t="shared" si="275"/>
        <v>#REF!</v>
      </c>
      <c r="V266" s="15" t="e">
        <f t="shared" si="275"/>
        <v>#REF!</v>
      </c>
      <c r="W266" s="15" t="e">
        <f t="shared" si="275"/>
        <v>#REF!</v>
      </c>
      <c r="X266" s="15" t="e">
        <f t="shared" si="275"/>
        <v>#REF!</v>
      </c>
      <c r="Y266" s="15" t="e">
        <f t="shared" si="275"/>
        <v>#REF!</v>
      </c>
      <c r="Z266" s="15" t="e">
        <f t="shared" si="275"/>
        <v>#REF!</v>
      </c>
      <c r="AA266" s="15" t="e">
        <f t="shared" si="275"/>
        <v>#REF!</v>
      </c>
      <c r="AB266" s="15" t="e">
        <f t="shared" si="275"/>
        <v>#REF!</v>
      </c>
      <c r="AC266" s="15" t="e">
        <f t="shared" si="275"/>
        <v>#REF!</v>
      </c>
      <c r="AD266" s="15" t="e">
        <f t="shared" si="275"/>
        <v>#REF!</v>
      </c>
      <c r="AE266" s="16" t="e">
        <f t="array" ref="AE266">INDEX(#REF!,MATCH(B266,#REF!,0))</f>
        <v>#REF!</v>
      </c>
      <c r="AF266" s="18">
        <f>VLOOKUP(C266,'Apr 19 data'!A:C,3,0)</f>
        <v>3.1E-2</v>
      </c>
      <c r="AG266" s="16"/>
      <c r="AH266" s="16"/>
    </row>
    <row r="267" spans="1:34" ht="15.6" x14ac:dyDescent="0.3">
      <c r="A267" s="14" t="s">
        <v>75</v>
      </c>
      <c r="B267" s="14" t="s">
        <v>612</v>
      </c>
      <c r="C267" s="14" t="s">
        <v>613</v>
      </c>
      <c r="D267" s="15">
        <v>600000</v>
      </c>
      <c r="E267" s="16">
        <f t="shared" si="0"/>
        <v>17142.857142857141</v>
      </c>
      <c r="F267" s="17" t="e">
        <f t="shared" si="1"/>
        <v>#REF!</v>
      </c>
      <c r="G267" s="17"/>
      <c r="H267" s="15" t="e">
        <f t="shared" si="6"/>
        <v>#REF!</v>
      </c>
      <c r="I267" s="15" t="e">
        <f t="shared" si="113"/>
        <v>#REF!</v>
      </c>
      <c r="J267" s="15" t="e">
        <f t="shared" ref="J267:AD267" si="276">I267*1.05</f>
        <v>#REF!</v>
      </c>
      <c r="K267" s="15" t="e">
        <f t="shared" si="276"/>
        <v>#REF!</v>
      </c>
      <c r="L267" s="15" t="e">
        <f t="shared" si="276"/>
        <v>#REF!</v>
      </c>
      <c r="M267" s="15" t="e">
        <f t="shared" si="276"/>
        <v>#REF!</v>
      </c>
      <c r="N267" s="15" t="e">
        <f t="shared" si="276"/>
        <v>#REF!</v>
      </c>
      <c r="O267" s="15" t="e">
        <f t="shared" si="276"/>
        <v>#REF!</v>
      </c>
      <c r="P267" s="15" t="e">
        <f t="shared" si="276"/>
        <v>#REF!</v>
      </c>
      <c r="Q267" s="15" t="e">
        <f t="shared" si="276"/>
        <v>#REF!</v>
      </c>
      <c r="R267" s="15" t="e">
        <f t="shared" si="276"/>
        <v>#REF!</v>
      </c>
      <c r="S267" s="15" t="e">
        <f t="shared" si="276"/>
        <v>#REF!</v>
      </c>
      <c r="T267" s="15" t="e">
        <f t="shared" si="276"/>
        <v>#REF!</v>
      </c>
      <c r="U267" s="15" t="e">
        <f t="shared" si="276"/>
        <v>#REF!</v>
      </c>
      <c r="V267" s="15" t="e">
        <f t="shared" si="276"/>
        <v>#REF!</v>
      </c>
      <c r="W267" s="15" t="e">
        <f t="shared" si="276"/>
        <v>#REF!</v>
      </c>
      <c r="X267" s="15" t="e">
        <f t="shared" si="276"/>
        <v>#REF!</v>
      </c>
      <c r="Y267" s="15" t="e">
        <f t="shared" si="276"/>
        <v>#REF!</v>
      </c>
      <c r="Z267" s="15" t="e">
        <f t="shared" si="276"/>
        <v>#REF!</v>
      </c>
      <c r="AA267" s="15" t="e">
        <f t="shared" si="276"/>
        <v>#REF!</v>
      </c>
      <c r="AB267" s="15" t="e">
        <f t="shared" si="276"/>
        <v>#REF!</v>
      </c>
      <c r="AC267" s="15" t="e">
        <f t="shared" si="276"/>
        <v>#REF!</v>
      </c>
      <c r="AD267" s="15" t="e">
        <f t="shared" si="276"/>
        <v>#REF!</v>
      </c>
      <c r="AE267" s="16" t="e">
        <f t="array" ref="AE267">INDEX(#REF!,MATCH(B267,#REF!,0))</f>
        <v>#REF!</v>
      </c>
      <c r="AF267" s="18">
        <f>VLOOKUP(C267,'Apr 19 data'!A:C,3,0)</f>
        <v>2.9000000000000001E-2</v>
      </c>
      <c r="AG267" s="16"/>
      <c r="AH267" s="16"/>
    </row>
    <row r="268" spans="1:34" ht="15.6" x14ac:dyDescent="0.3">
      <c r="A268" s="14" t="s">
        <v>62</v>
      </c>
      <c r="B268" s="14" t="s">
        <v>614</v>
      </c>
      <c r="C268" s="14" t="s">
        <v>615</v>
      </c>
      <c r="D268" s="15">
        <v>5800000</v>
      </c>
      <c r="E268" s="16">
        <f t="shared" si="0"/>
        <v>165714.28571428571</v>
      </c>
      <c r="F268" s="17" t="e">
        <f t="shared" si="1"/>
        <v>#REF!</v>
      </c>
      <c r="G268" s="17"/>
      <c r="H268" s="15" t="e">
        <f t="shared" si="6"/>
        <v>#REF!</v>
      </c>
      <c r="I268" s="15" t="e">
        <f t="shared" si="113"/>
        <v>#REF!</v>
      </c>
      <c r="J268" s="15" t="e">
        <f t="shared" ref="J268:AD268" si="277">I268*1.05</f>
        <v>#REF!</v>
      </c>
      <c r="K268" s="15" t="e">
        <f t="shared" si="277"/>
        <v>#REF!</v>
      </c>
      <c r="L268" s="15" t="e">
        <f t="shared" si="277"/>
        <v>#REF!</v>
      </c>
      <c r="M268" s="15" t="e">
        <f t="shared" si="277"/>
        <v>#REF!</v>
      </c>
      <c r="N268" s="15" t="e">
        <f t="shared" si="277"/>
        <v>#REF!</v>
      </c>
      <c r="O268" s="15" t="e">
        <f t="shared" si="277"/>
        <v>#REF!</v>
      </c>
      <c r="P268" s="15" t="e">
        <f t="shared" si="277"/>
        <v>#REF!</v>
      </c>
      <c r="Q268" s="15" t="e">
        <f t="shared" si="277"/>
        <v>#REF!</v>
      </c>
      <c r="R268" s="15" t="e">
        <f t="shared" si="277"/>
        <v>#REF!</v>
      </c>
      <c r="S268" s="15" t="e">
        <f t="shared" si="277"/>
        <v>#REF!</v>
      </c>
      <c r="T268" s="15" t="e">
        <f t="shared" si="277"/>
        <v>#REF!</v>
      </c>
      <c r="U268" s="15" t="e">
        <f t="shared" si="277"/>
        <v>#REF!</v>
      </c>
      <c r="V268" s="15" t="e">
        <f t="shared" si="277"/>
        <v>#REF!</v>
      </c>
      <c r="W268" s="15" t="e">
        <f t="shared" si="277"/>
        <v>#REF!</v>
      </c>
      <c r="X268" s="15" t="e">
        <f t="shared" si="277"/>
        <v>#REF!</v>
      </c>
      <c r="Y268" s="15" t="e">
        <f t="shared" si="277"/>
        <v>#REF!</v>
      </c>
      <c r="Z268" s="15" t="e">
        <f t="shared" si="277"/>
        <v>#REF!</v>
      </c>
      <c r="AA268" s="15" t="e">
        <f t="shared" si="277"/>
        <v>#REF!</v>
      </c>
      <c r="AB268" s="15" t="e">
        <f t="shared" si="277"/>
        <v>#REF!</v>
      </c>
      <c r="AC268" s="15" t="e">
        <f t="shared" si="277"/>
        <v>#REF!</v>
      </c>
      <c r="AD268" s="15" t="e">
        <f t="shared" si="277"/>
        <v>#REF!</v>
      </c>
      <c r="AE268" s="16" t="e">
        <f t="array" ref="AE268">INDEX(#REF!,MATCH(B268,#REF!,0))</f>
        <v>#REF!</v>
      </c>
      <c r="AF268" s="18">
        <f>VLOOKUP(C268,'Apr 19 data'!A:C,3,0)</f>
        <v>-1.2999999999999999E-2</v>
      </c>
      <c r="AG268" s="16"/>
      <c r="AH268" s="16"/>
    </row>
    <row r="269" spans="1:34" ht="15.6" x14ac:dyDescent="0.3">
      <c r="A269" s="14" t="s">
        <v>72</v>
      </c>
      <c r="B269" s="14" t="s">
        <v>616</v>
      </c>
      <c r="C269" s="14" t="s">
        <v>617</v>
      </c>
      <c r="D269" s="15">
        <v>10980000</v>
      </c>
      <c r="E269" s="16">
        <f t="shared" si="0"/>
        <v>93846.153846153844</v>
      </c>
      <c r="F269" s="17" t="e">
        <f t="shared" si="1"/>
        <v>#REF!</v>
      </c>
      <c r="G269" s="17"/>
      <c r="H269" s="15" t="e">
        <f t="shared" si="6"/>
        <v>#REF!</v>
      </c>
      <c r="I269" s="15" t="e">
        <f t="shared" si="113"/>
        <v>#REF!</v>
      </c>
      <c r="J269" s="15" t="e">
        <f t="shared" ref="J269:AD269" si="278">I269*1.05</f>
        <v>#REF!</v>
      </c>
      <c r="K269" s="15" t="e">
        <f t="shared" si="278"/>
        <v>#REF!</v>
      </c>
      <c r="L269" s="15" t="e">
        <f t="shared" si="278"/>
        <v>#REF!</v>
      </c>
      <c r="M269" s="15" t="e">
        <f t="shared" si="278"/>
        <v>#REF!</v>
      </c>
      <c r="N269" s="15" t="e">
        <f t="shared" si="278"/>
        <v>#REF!</v>
      </c>
      <c r="O269" s="15" t="e">
        <f t="shared" si="278"/>
        <v>#REF!</v>
      </c>
      <c r="P269" s="15" t="e">
        <f t="shared" si="278"/>
        <v>#REF!</v>
      </c>
      <c r="Q269" s="15" t="e">
        <f t="shared" si="278"/>
        <v>#REF!</v>
      </c>
      <c r="R269" s="15" t="e">
        <f t="shared" si="278"/>
        <v>#REF!</v>
      </c>
      <c r="S269" s="15" t="e">
        <f t="shared" si="278"/>
        <v>#REF!</v>
      </c>
      <c r="T269" s="15" t="e">
        <f t="shared" si="278"/>
        <v>#REF!</v>
      </c>
      <c r="U269" s="15" t="e">
        <f t="shared" si="278"/>
        <v>#REF!</v>
      </c>
      <c r="V269" s="15" t="e">
        <f t="shared" si="278"/>
        <v>#REF!</v>
      </c>
      <c r="W269" s="15" t="e">
        <f t="shared" si="278"/>
        <v>#REF!</v>
      </c>
      <c r="X269" s="15" t="e">
        <f t="shared" si="278"/>
        <v>#REF!</v>
      </c>
      <c r="Y269" s="15" t="e">
        <f t="shared" si="278"/>
        <v>#REF!</v>
      </c>
      <c r="Z269" s="15" t="e">
        <f t="shared" si="278"/>
        <v>#REF!</v>
      </c>
      <c r="AA269" s="15" t="e">
        <f t="shared" si="278"/>
        <v>#REF!</v>
      </c>
      <c r="AB269" s="15" t="e">
        <f t="shared" si="278"/>
        <v>#REF!</v>
      </c>
      <c r="AC269" s="15" t="e">
        <f t="shared" si="278"/>
        <v>#REF!</v>
      </c>
      <c r="AD269" s="15" t="e">
        <f t="shared" si="278"/>
        <v>#REF!</v>
      </c>
      <c r="AE269" s="16" t="e">
        <f t="array" ref="AE269">INDEX(#REF!,MATCH(B269,#REF!,0))</f>
        <v>#REF!</v>
      </c>
      <c r="AF269" s="18">
        <f>VLOOKUP(C269,'Apr 19 data'!A:C,3,0)</f>
        <v>-1.4999999999999999E-2</v>
      </c>
      <c r="AG269" s="16"/>
      <c r="AH269" s="16"/>
    </row>
    <row r="270" spans="1:34" ht="15.6" x14ac:dyDescent="0.3">
      <c r="A270" s="14" t="s">
        <v>62</v>
      </c>
      <c r="B270" s="14" t="s">
        <v>618</v>
      </c>
      <c r="C270" s="14" t="s">
        <v>619</v>
      </c>
      <c r="D270" s="15">
        <v>3280000</v>
      </c>
      <c r="E270" s="16">
        <f t="shared" si="0"/>
        <v>93714.28571428571</v>
      </c>
      <c r="F270" s="17" t="e">
        <f t="shared" si="1"/>
        <v>#REF!</v>
      </c>
      <c r="G270" s="17"/>
      <c r="H270" s="15" t="e">
        <f t="shared" si="6"/>
        <v>#REF!</v>
      </c>
      <c r="I270" s="15" t="e">
        <f t="shared" si="113"/>
        <v>#REF!</v>
      </c>
      <c r="J270" s="15" t="e">
        <f t="shared" ref="J270:AD270" si="279">I270*1.05</f>
        <v>#REF!</v>
      </c>
      <c r="K270" s="15" t="e">
        <f t="shared" si="279"/>
        <v>#REF!</v>
      </c>
      <c r="L270" s="15" t="e">
        <f t="shared" si="279"/>
        <v>#REF!</v>
      </c>
      <c r="M270" s="15" t="e">
        <f t="shared" si="279"/>
        <v>#REF!</v>
      </c>
      <c r="N270" s="15" t="e">
        <f t="shared" si="279"/>
        <v>#REF!</v>
      </c>
      <c r="O270" s="15" t="e">
        <f t="shared" si="279"/>
        <v>#REF!</v>
      </c>
      <c r="P270" s="15" t="e">
        <f t="shared" si="279"/>
        <v>#REF!</v>
      </c>
      <c r="Q270" s="15" t="e">
        <f t="shared" si="279"/>
        <v>#REF!</v>
      </c>
      <c r="R270" s="15" t="e">
        <f t="shared" si="279"/>
        <v>#REF!</v>
      </c>
      <c r="S270" s="15" t="e">
        <f t="shared" si="279"/>
        <v>#REF!</v>
      </c>
      <c r="T270" s="15" t="e">
        <f t="shared" si="279"/>
        <v>#REF!</v>
      </c>
      <c r="U270" s="15" t="e">
        <f t="shared" si="279"/>
        <v>#REF!</v>
      </c>
      <c r="V270" s="15" t="e">
        <f t="shared" si="279"/>
        <v>#REF!</v>
      </c>
      <c r="W270" s="15" t="e">
        <f t="shared" si="279"/>
        <v>#REF!</v>
      </c>
      <c r="X270" s="15" t="e">
        <f t="shared" si="279"/>
        <v>#REF!</v>
      </c>
      <c r="Y270" s="15" t="e">
        <f t="shared" si="279"/>
        <v>#REF!</v>
      </c>
      <c r="Z270" s="15" t="e">
        <f t="shared" si="279"/>
        <v>#REF!</v>
      </c>
      <c r="AA270" s="15" t="e">
        <f t="shared" si="279"/>
        <v>#REF!</v>
      </c>
      <c r="AB270" s="15" t="e">
        <f t="shared" si="279"/>
        <v>#REF!</v>
      </c>
      <c r="AC270" s="15" t="e">
        <f t="shared" si="279"/>
        <v>#REF!</v>
      </c>
      <c r="AD270" s="15" t="e">
        <f t="shared" si="279"/>
        <v>#REF!</v>
      </c>
      <c r="AE270" s="16" t="e">
        <f t="array" ref="AE270">INDEX(#REF!,MATCH(B270,#REF!,0))</f>
        <v>#REF!</v>
      </c>
      <c r="AF270" s="18">
        <f>VLOOKUP(C270,'Apr 19 data'!A:C,3,0)</f>
        <v>-4.0000000000000001E-3</v>
      </c>
      <c r="AG270" s="16"/>
      <c r="AH270" s="16"/>
    </row>
    <row r="271" spans="1:34" ht="15.6" x14ac:dyDescent="0.3">
      <c r="A271" s="14" t="s">
        <v>82</v>
      </c>
      <c r="B271" s="14" t="s">
        <v>620</v>
      </c>
      <c r="C271" s="14" t="s">
        <v>621</v>
      </c>
      <c r="D271" s="15">
        <v>2000000</v>
      </c>
      <c r="E271" s="16">
        <f t="shared" si="0"/>
        <v>57142.857142857145</v>
      </c>
      <c r="F271" s="17" t="e">
        <f t="shared" si="1"/>
        <v>#REF!</v>
      </c>
      <c r="G271" s="17"/>
      <c r="H271" s="15" t="e">
        <f t="shared" si="6"/>
        <v>#REF!</v>
      </c>
      <c r="I271" s="15" t="e">
        <f t="shared" si="113"/>
        <v>#REF!</v>
      </c>
      <c r="J271" s="15" t="e">
        <f t="shared" ref="J271:AD271" si="280">I271*1.05</f>
        <v>#REF!</v>
      </c>
      <c r="K271" s="15" t="e">
        <f t="shared" si="280"/>
        <v>#REF!</v>
      </c>
      <c r="L271" s="15" t="e">
        <f t="shared" si="280"/>
        <v>#REF!</v>
      </c>
      <c r="M271" s="15" t="e">
        <f t="shared" si="280"/>
        <v>#REF!</v>
      </c>
      <c r="N271" s="15" t="e">
        <f t="shared" si="280"/>
        <v>#REF!</v>
      </c>
      <c r="O271" s="15" t="e">
        <f t="shared" si="280"/>
        <v>#REF!</v>
      </c>
      <c r="P271" s="15" t="e">
        <f t="shared" si="280"/>
        <v>#REF!</v>
      </c>
      <c r="Q271" s="15" t="e">
        <f t="shared" si="280"/>
        <v>#REF!</v>
      </c>
      <c r="R271" s="15" t="e">
        <f t="shared" si="280"/>
        <v>#REF!</v>
      </c>
      <c r="S271" s="15" t="e">
        <f t="shared" si="280"/>
        <v>#REF!</v>
      </c>
      <c r="T271" s="15" t="e">
        <f t="shared" si="280"/>
        <v>#REF!</v>
      </c>
      <c r="U271" s="15" t="e">
        <f t="shared" si="280"/>
        <v>#REF!</v>
      </c>
      <c r="V271" s="15" t="e">
        <f t="shared" si="280"/>
        <v>#REF!</v>
      </c>
      <c r="W271" s="15" t="e">
        <f t="shared" si="280"/>
        <v>#REF!</v>
      </c>
      <c r="X271" s="15" t="e">
        <f t="shared" si="280"/>
        <v>#REF!</v>
      </c>
      <c r="Y271" s="15" t="e">
        <f t="shared" si="280"/>
        <v>#REF!</v>
      </c>
      <c r="Z271" s="15" t="e">
        <f t="shared" si="280"/>
        <v>#REF!</v>
      </c>
      <c r="AA271" s="15" t="e">
        <f t="shared" si="280"/>
        <v>#REF!</v>
      </c>
      <c r="AB271" s="15" t="e">
        <f t="shared" si="280"/>
        <v>#REF!</v>
      </c>
      <c r="AC271" s="15" t="e">
        <f t="shared" si="280"/>
        <v>#REF!</v>
      </c>
      <c r="AD271" s="15" t="e">
        <f t="shared" si="280"/>
        <v>#REF!</v>
      </c>
      <c r="AE271" s="16" t="e">
        <f t="array" ref="AE271">INDEX(#REF!,MATCH(B271,#REF!,0))</f>
        <v>#REF!</v>
      </c>
      <c r="AF271" s="18">
        <f>VLOOKUP(C271,'Apr 19 data'!A:C,3,0)</f>
        <v>1.0999999999999999E-2</v>
      </c>
      <c r="AG271" s="16"/>
      <c r="AH271" s="16"/>
    </row>
    <row r="272" spans="1:34" ht="15.6" x14ac:dyDescent="0.3">
      <c r="A272" s="14" t="s">
        <v>66</v>
      </c>
      <c r="B272" s="14" t="s">
        <v>622</v>
      </c>
      <c r="C272" s="14" t="s">
        <v>623</v>
      </c>
      <c r="D272" s="15">
        <v>1950000</v>
      </c>
      <c r="E272" s="16">
        <f t="shared" si="0"/>
        <v>55714.285714285717</v>
      </c>
      <c r="F272" s="17" t="e">
        <f t="shared" si="1"/>
        <v>#REF!</v>
      </c>
      <c r="G272" s="17"/>
      <c r="H272" s="15" t="e">
        <f t="shared" si="6"/>
        <v>#REF!</v>
      </c>
      <c r="I272" s="15" t="e">
        <f t="shared" si="113"/>
        <v>#REF!</v>
      </c>
      <c r="J272" s="15" t="e">
        <f t="shared" ref="J272:AD272" si="281">I272*1.05</f>
        <v>#REF!</v>
      </c>
      <c r="K272" s="15" t="e">
        <f t="shared" si="281"/>
        <v>#REF!</v>
      </c>
      <c r="L272" s="15" t="e">
        <f t="shared" si="281"/>
        <v>#REF!</v>
      </c>
      <c r="M272" s="15" t="e">
        <f t="shared" si="281"/>
        <v>#REF!</v>
      </c>
      <c r="N272" s="15" t="e">
        <f t="shared" si="281"/>
        <v>#REF!</v>
      </c>
      <c r="O272" s="15" t="e">
        <f t="shared" si="281"/>
        <v>#REF!</v>
      </c>
      <c r="P272" s="15" t="e">
        <f t="shared" si="281"/>
        <v>#REF!</v>
      </c>
      <c r="Q272" s="15" t="e">
        <f t="shared" si="281"/>
        <v>#REF!</v>
      </c>
      <c r="R272" s="15" t="e">
        <f t="shared" si="281"/>
        <v>#REF!</v>
      </c>
      <c r="S272" s="15" t="e">
        <f t="shared" si="281"/>
        <v>#REF!</v>
      </c>
      <c r="T272" s="15" t="e">
        <f t="shared" si="281"/>
        <v>#REF!</v>
      </c>
      <c r="U272" s="15" t="e">
        <f t="shared" si="281"/>
        <v>#REF!</v>
      </c>
      <c r="V272" s="15" t="e">
        <f t="shared" si="281"/>
        <v>#REF!</v>
      </c>
      <c r="W272" s="15" t="e">
        <f t="shared" si="281"/>
        <v>#REF!</v>
      </c>
      <c r="X272" s="15" t="e">
        <f t="shared" si="281"/>
        <v>#REF!</v>
      </c>
      <c r="Y272" s="15" t="e">
        <f t="shared" si="281"/>
        <v>#REF!</v>
      </c>
      <c r="Z272" s="15" t="e">
        <f t="shared" si="281"/>
        <v>#REF!</v>
      </c>
      <c r="AA272" s="15" t="e">
        <f t="shared" si="281"/>
        <v>#REF!</v>
      </c>
      <c r="AB272" s="15" t="e">
        <f t="shared" si="281"/>
        <v>#REF!</v>
      </c>
      <c r="AC272" s="15" t="e">
        <f t="shared" si="281"/>
        <v>#REF!</v>
      </c>
      <c r="AD272" s="15" t="e">
        <f t="shared" si="281"/>
        <v>#REF!</v>
      </c>
      <c r="AE272" s="16" t="e">
        <f t="array" ref="AE272">INDEX(#REF!,MATCH(B272,#REF!,0))</f>
        <v>#REF!</v>
      </c>
      <c r="AF272" s="18">
        <f>VLOOKUP(C272,'Apr 19 data'!A:C,3,0)</f>
        <v>4.2999999999999997E-2</v>
      </c>
      <c r="AG272" s="16"/>
      <c r="AH272" s="16"/>
    </row>
    <row r="273" spans="1:34" ht="15.6" x14ac:dyDescent="0.3">
      <c r="A273" s="14" t="s">
        <v>85</v>
      </c>
      <c r="B273" s="14" t="s">
        <v>624</v>
      </c>
      <c r="C273" s="14" t="s">
        <v>625</v>
      </c>
      <c r="D273" s="15">
        <v>2100000</v>
      </c>
      <c r="E273" s="16">
        <f t="shared" si="0"/>
        <v>60000</v>
      </c>
      <c r="F273" s="17" t="e">
        <f t="shared" si="1"/>
        <v>#REF!</v>
      </c>
      <c r="G273" s="17"/>
      <c r="H273" s="15" t="e">
        <f t="shared" si="6"/>
        <v>#REF!</v>
      </c>
      <c r="I273" s="15" t="e">
        <f t="shared" si="113"/>
        <v>#REF!</v>
      </c>
      <c r="J273" s="15" t="e">
        <f t="shared" ref="J273:AD273" si="282">I273*1.05</f>
        <v>#REF!</v>
      </c>
      <c r="K273" s="15" t="e">
        <f t="shared" si="282"/>
        <v>#REF!</v>
      </c>
      <c r="L273" s="15" t="e">
        <f t="shared" si="282"/>
        <v>#REF!</v>
      </c>
      <c r="M273" s="15" t="e">
        <f t="shared" si="282"/>
        <v>#REF!</v>
      </c>
      <c r="N273" s="15" t="e">
        <f t="shared" si="282"/>
        <v>#REF!</v>
      </c>
      <c r="O273" s="15" t="e">
        <f t="shared" si="282"/>
        <v>#REF!</v>
      </c>
      <c r="P273" s="15" t="e">
        <f t="shared" si="282"/>
        <v>#REF!</v>
      </c>
      <c r="Q273" s="15" t="e">
        <f t="shared" si="282"/>
        <v>#REF!</v>
      </c>
      <c r="R273" s="15" t="e">
        <f t="shared" si="282"/>
        <v>#REF!</v>
      </c>
      <c r="S273" s="15" t="e">
        <f t="shared" si="282"/>
        <v>#REF!</v>
      </c>
      <c r="T273" s="15" t="e">
        <f t="shared" si="282"/>
        <v>#REF!</v>
      </c>
      <c r="U273" s="15" t="e">
        <f t="shared" si="282"/>
        <v>#REF!</v>
      </c>
      <c r="V273" s="15" t="e">
        <f t="shared" si="282"/>
        <v>#REF!</v>
      </c>
      <c r="W273" s="15" t="e">
        <f t="shared" si="282"/>
        <v>#REF!</v>
      </c>
      <c r="X273" s="15" t="e">
        <f t="shared" si="282"/>
        <v>#REF!</v>
      </c>
      <c r="Y273" s="15" t="e">
        <f t="shared" si="282"/>
        <v>#REF!</v>
      </c>
      <c r="Z273" s="15" t="e">
        <f t="shared" si="282"/>
        <v>#REF!</v>
      </c>
      <c r="AA273" s="15" t="e">
        <f t="shared" si="282"/>
        <v>#REF!</v>
      </c>
      <c r="AB273" s="15" t="e">
        <f t="shared" si="282"/>
        <v>#REF!</v>
      </c>
      <c r="AC273" s="15" t="e">
        <f t="shared" si="282"/>
        <v>#REF!</v>
      </c>
      <c r="AD273" s="15" t="e">
        <f t="shared" si="282"/>
        <v>#REF!</v>
      </c>
      <c r="AE273" s="16" t="e">
        <f t="array" ref="AE273">INDEX(#REF!,MATCH(B273,#REF!,0))</f>
        <v>#REF!</v>
      </c>
      <c r="AF273" s="18">
        <f>VLOOKUP(C273,'Apr 19 data'!A:C,3,0)</f>
        <v>2.5000000000000001E-2</v>
      </c>
      <c r="AG273" s="16"/>
      <c r="AH273" s="16"/>
    </row>
    <row r="274" spans="1:34" ht="15.6" x14ac:dyDescent="0.3">
      <c r="A274" s="14" t="s">
        <v>62</v>
      </c>
      <c r="B274" s="14" t="s">
        <v>626</v>
      </c>
      <c r="C274" s="14" t="s">
        <v>627</v>
      </c>
      <c r="D274" s="15">
        <v>6100000</v>
      </c>
      <c r="E274" s="16">
        <f t="shared" si="0"/>
        <v>174285.71428571429</v>
      </c>
      <c r="F274" s="17" t="e">
        <f t="shared" si="1"/>
        <v>#REF!</v>
      </c>
      <c r="G274" s="17"/>
      <c r="H274" s="15" t="e">
        <f t="shared" si="6"/>
        <v>#REF!</v>
      </c>
      <c r="I274" s="15" t="e">
        <f t="shared" si="113"/>
        <v>#REF!</v>
      </c>
      <c r="J274" s="15" t="e">
        <f t="shared" ref="J274:AD274" si="283">I274*1.05</f>
        <v>#REF!</v>
      </c>
      <c r="K274" s="15" t="e">
        <f t="shared" si="283"/>
        <v>#REF!</v>
      </c>
      <c r="L274" s="15" t="e">
        <f t="shared" si="283"/>
        <v>#REF!</v>
      </c>
      <c r="M274" s="15" t="e">
        <f t="shared" si="283"/>
        <v>#REF!</v>
      </c>
      <c r="N274" s="15" t="e">
        <f t="shared" si="283"/>
        <v>#REF!</v>
      </c>
      <c r="O274" s="15" t="e">
        <f t="shared" si="283"/>
        <v>#REF!</v>
      </c>
      <c r="P274" s="15" t="e">
        <f t="shared" si="283"/>
        <v>#REF!</v>
      </c>
      <c r="Q274" s="15" t="e">
        <f t="shared" si="283"/>
        <v>#REF!</v>
      </c>
      <c r="R274" s="15" t="e">
        <f t="shared" si="283"/>
        <v>#REF!</v>
      </c>
      <c r="S274" s="15" t="e">
        <f t="shared" si="283"/>
        <v>#REF!</v>
      </c>
      <c r="T274" s="15" t="e">
        <f t="shared" si="283"/>
        <v>#REF!</v>
      </c>
      <c r="U274" s="15" t="e">
        <f t="shared" si="283"/>
        <v>#REF!</v>
      </c>
      <c r="V274" s="15" t="e">
        <f t="shared" si="283"/>
        <v>#REF!</v>
      </c>
      <c r="W274" s="15" t="e">
        <f t="shared" si="283"/>
        <v>#REF!</v>
      </c>
      <c r="X274" s="15" t="e">
        <f t="shared" si="283"/>
        <v>#REF!</v>
      </c>
      <c r="Y274" s="15" t="e">
        <f t="shared" si="283"/>
        <v>#REF!</v>
      </c>
      <c r="Z274" s="15" t="e">
        <f t="shared" si="283"/>
        <v>#REF!</v>
      </c>
      <c r="AA274" s="15" t="e">
        <f t="shared" si="283"/>
        <v>#REF!</v>
      </c>
      <c r="AB274" s="15" t="e">
        <f t="shared" si="283"/>
        <v>#REF!</v>
      </c>
      <c r="AC274" s="15" t="e">
        <f t="shared" si="283"/>
        <v>#REF!</v>
      </c>
      <c r="AD274" s="15" t="e">
        <f t="shared" si="283"/>
        <v>#REF!</v>
      </c>
      <c r="AE274" s="16" t="e">
        <f t="array" ref="AE274">INDEX(#REF!,MATCH(B274,#REF!,0))</f>
        <v>#REF!</v>
      </c>
      <c r="AF274" s="18">
        <f>VLOOKUP(C274,'Apr 19 data'!A:C,3,0)</f>
        <v>-4.9000000000000002E-2</v>
      </c>
      <c r="AG274" s="16"/>
      <c r="AH274" s="16"/>
    </row>
    <row r="275" spans="1:34" ht="15.6" x14ac:dyDescent="0.3">
      <c r="A275" s="14" t="s">
        <v>82</v>
      </c>
      <c r="B275" s="14" t="s">
        <v>628</v>
      </c>
      <c r="C275" s="14" t="s">
        <v>629</v>
      </c>
      <c r="D275" s="15">
        <v>1800000</v>
      </c>
      <c r="E275" s="16">
        <f t="shared" si="0"/>
        <v>51428.571428571428</v>
      </c>
      <c r="F275" s="17" t="e">
        <f t="shared" si="1"/>
        <v>#REF!</v>
      </c>
      <c r="G275" s="17"/>
      <c r="H275" s="15" t="e">
        <f t="shared" si="6"/>
        <v>#REF!</v>
      </c>
      <c r="I275" s="15" t="e">
        <f t="shared" si="113"/>
        <v>#REF!</v>
      </c>
      <c r="J275" s="15" t="e">
        <f t="shared" ref="J275:AD275" si="284">I275*1.05</f>
        <v>#REF!</v>
      </c>
      <c r="K275" s="15" t="e">
        <f t="shared" si="284"/>
        <v>#REF!</v>
      </c>
      <c r="L275" s="15" t="e">
        <f t="shared" si="284"/>
        <v>#REF!</v>
      </c>
      <c r="M275" s="15" t="e">
        <f t="shared" si="284"/>
        <v>#REF!</v>
      </c>
      <c r="N275" s="15" t="e">
        <f t="shared" si="284"/>
        <v>#REF!</v>
      </c>
      <c r="O275" s="15" t="e">
        <f t="shared" si="284"/>
        <v>#REF!</v>
      </c>
      <c r="P275" s="15" t="e">
        <f t="shared" si="284"/>
        <v>#REF!</v>
      </c>
      <c r="Q275" s="15" t="e">
        <f t="shared" si="284"/>
        <v>#REF!</v>
      </c>
      <c r="R275" s="15" t="e">
        <f t="shared" si="284"/>
        <v>#REF!</v>
      </c>
      <c r="S275" s="15" t="e">
        <f t="shared" si="284"/>
        <v>#REF!</v>
      </c>
      <c r="T275" s="15" t="e">
        <f t="shared" si="284"/>
        <v>#REF!</v>
      </c>
      <c r="U275" s="15" t="e">
        <f t="shared" si="284"/>
        <v>#REF!</v>
      </c>
      <c r="V275" s="15" t="e">
        <f t="shared" si="284"/>
        <v>#REF!</v>
      </c>
      <c r="W275" s="15" t="e">
        <f t="shared" si="284"/>
        <v>#REF!</v>
      </c>
      <c r="X275" s="15" t="e">
        <f t="shared" si="284"/>
        <v>#REF!</v>
      </c>
      <c r="Y275" s="15" t="e">
        <f t="shared" si="284"/>
        <v>#REF!</v>
      </c>
      <c r="Z275" s="15" t="e">
        <f t="shared" si="284"/>
        <v>#REF!</v>
      </c>
      <c r="AA275" s="15" t="e">
        <f t="shared" si="284"/>
        <v>#REF!</v>
      </c>
      <c r="AB275" s="15" t="e">
        <f t="shared" si="284"/>
        <v>#REF!</v>
      </c>
      <c r="AC275" s="15" t="e">
        <f t="shared" si="284"/>
        <v>#REF!</v>
      </c>
      <c r="AD275" s="15" t="e">
        <f t="shared" si="284"/>
        <v>#REF!</v>
      </c>
      <c r="AE275" s="16" t="e">
        <f t="array" ref="AE275">INDEX(#REF!,MATCH(B275,#REF!,0))</f>
        <v>#REF!</v>
      </c>
      <c r="AF275" s="18">
        <f>VLOOKUP(C275,'Apr 19 data'!A:C,3,0)</f>
        <v>2E-3</v>
      </c>
      <c r="AG275" s="16"/>
      <c r="AH275" s="16"/>
    </row>
    <row r="276" spans="1:34" ht="15.6" x14ac:dyDescent="0.3">
      <c r="A276" s="14" t="s">
        <v>82</v>
      </c>
      <c r="B276" s="14" t="s">
        <v>630</v>
      </c>
      <c r="C276" s="14" t="s">
        <v>631</v>
      </c>
      <c r="D276" s="15">
        <v>2000000</v>
      </c>
      <c r="E276" s="16">
        <f t="shared" si="0"/>
        <v>57142.857142857145</v>
      </c>
      <c r="F276" s="17" t="e">
        <f t="shared" si="1"/>
        <v>#REF!</v>
      </c>
      <c r="G276" s="17"/>
      <c r="H276" s="15" t="e">
        <f t="shared" si="6"/>
        <v>#REF!</v>
      </c>
      <c r="I276" s="15" t="e">
        <f t="shared" si="113"/>
        <v>#REF!</v>
      </c>
      <c r="J276" s="15" t="e">
        <f t="shared" ref="J276:AD276" si="285">I276*1.05</f>
        <v>#REF!</v>
      </c>
      <c r="K276" s="15" t="e">
        <f t="shared" si="285"/>
        <v>#REF!</v>
      </c>
      <c r="L276" s="15" t="e">
        <f t="shared" si="285"/>
        <v>#REF!</v>
      </c>
      <c r="M276" s="15" t="e">
        <f t="shared" si="285"/>
        <v>#REF!</v>
      </c>
      <c r="N276" s="15" t="e">
        <f t="shared" si="285"/>
        <v>#REF!</v>
      </c>
      <c r="O276" s="15" t="e">
        <f t="shared" si="285"/>
        <v>#REF!</v>
      </c>
      <c r="P276" s="15" t="e">
        <f t="shared" si="285"/>
        <v>#REF!</v>
      </c>
      <c r="Q276" s="15" t="e">
        <f t="shared" si="285"/>
        <v>#REF!</v>
      </c>
      <c r="R276" s="15" t="e">
        <f t="shared" si="285"/>
        <v>#REF!</v>
      </c>
      <c r="S276" s="15" t="e">
        <f t="shared" si="285"/>
        <v>#REF!</v>
      </c>
      <c r="T276" s="15" t="e">
        <f t="shared" si="285"/>
        <v>#REF!</v>
      </c>
      <c r="U276" s="15" t="e">
        <f t="shared" si="285"/>
        <v>#REF!</v>
      </c>
      <c r="V276" s="15" t="e">
        <f t="shared" si="285"/>
        <v>#REF!</v>
      </c>
      <c r="W276" s="15" t="e">
        <f t="shared" si="285"/>
        <v>#REF!</v>
      </c>
      <c r="X276" s="15" t="e">
        <f t="shared" si="285"/>
        <v>#REF!</v>
      </c>
      <c r="Y276" s="15" t="e">
        <f t="shared" si="285"/>
        <v>#REF!</v>
      </c>
      <c r="Z276" s="15" t="e">
        <f t="shared" si="285"/>
        <v>#REF!</v>
      </c>
      <c r="AA276" s="15" t="e">
        <f t="shared" si="285"/>
        <v>#REF!</v>
      </c>
      <c r="AB276" s="15" t="e">
        <f t="shared" si="285"/>
        <v>#REF!</v>
      </c>
      <c r="AC276" s="15" t="e">
        <f t="shared" si="285"/>
        <v>#REF!</v>
      </c>
      <c r="AD276" s="15" t="e">
        <f t="shared" si="285"/>
        <v>#REF!</v>
      </c>
      <c r="AE276" s="16" t="e">
        <f t="array" ref="AE276">INDEX(#REF!,MATCH(B276,#REF!,0))</f>
        <v>#REF!</v>
      </c>
      <c r="AF276" s="18">
        <f>VLOOKUP(C276,'Apr 19 data'!A:C,3,0)</f>
        <v>1.6E-2</v>
      </c>
      <c r="AG276" s="16"/>
      <c r="AH276" s="16"/>
    </row>
    <row r="277" spans="1:34" ht="15.6" x14ac:dyDescent="0.3">
      <c r="A277" s="14" t="s">
        <v>85</v>
      </c>
      <c r="B277" s="14" t="s">
        <v>632</v>
      </c>
      <c r="C277" s="14" t="s">
        <v>633</v>
      </c>
      <c r="D277" s="15">
        <v>1230000</v>
      </c>
      <c r="E277" s="16">
        <f t="shared" si="0"/>
        <v>35142.857142857145</v>
      </c>
      <c r="F277" s="17" t="e">
        <f t="shared" si="1"/>
        <v>#REF!</v>
      </c>
      <c r="G277" s="17"/>
      <c r="H277" s="15" t="e">
        <f t="shared" si="6"/>
        <v>#REF!</v>
      </c>
      <c r="I277" s="15" t="e">
        <f t="shared" si="113"/>
        <v>#REF!</v>
      </c>
      <c r="J277" s="15" t="e">
        <f t="shared" ref="J277:AD277" si="286">I277*1.05</f>
        <v>#REF!</v>
      </c>
      <c r="K277" s="15" t="e">
        <f t="shared" si="286"/>
        <v>#REF!</v>
      </c>
      <c r="L277" s="15" t="e">
        <f t="shared" si="286"/>
        <v>#REF!</v>
      </c>
      <c r="M277" s="15" t="e">
        <f t="shared" si="286"/>
        <v>#REF!</v>
      </c>
      <c r="N277" s="15" t="e">
        <f t="shared" si="286"/>
        <v>#REF!</v>
      </c>
      <c r="O277" s="15" t="e">
        <f t="shared" si="286"/>
        <v>#REF!</v>
      </c>
      <c r="P277" s="15" t="e">
        <f t="shared" si="286"/>
        <v>#REF!</v>
      </c>
      <c r="Q277" s="15" t="e">
        <f t="shared" si="286"/>
        <v>#REF!</v>
      </c>
      <c r="R277" s="15" t="e">
        <f t="shared" si="286"/>
        <v>#REF!</v>
      </c>
      <c r="S277" s="15" t="e">
        <f t="shared" si="286"/>
        <v>#REF!</v>
      </c>
      <c r="T277" s="15" t="e">
        <f t="shared" si="286"/>
        <v>#REF!</v>
      </c>
      <c r="U277" s="15" t="e">
        <f t="shared" si="286"/>
        <v>#REF!</v>
      </c>
      <c r="V277" s="15" t="e">
        <f t="shared" si="286"/>
        <v>#REF!</v>
      </c>
      <c r="W277" s="15" t="e">
        <f t="shared" si="286"/>
        <v>#REF!</v>
      </c>
      <c r="X277" s="15" t="e">
        <f t="shared" si="286"/>
        <v>#REF!</v>
      </c>
      <c r="Y277" s="15" t="e">
        <f t="shared" si="286"/>
        <v>#REF!</v>
      </c>
      <c r="Z277" s="15" t="e">
        <f t="shared" si="286"/>
        <v>#REF!</v>
      </c>
      <c r="AA277" s="15" t="e">
        <f t="shared" si="286"/>
        <v>#REF!</v>
      </c>
      <c r="AB277" s="15" t="e">
        <f t="shared" si="286"/>
        <v>#REF!</v>
      </c>
      <c r="AC277" s="15" t="e">
        <f t="shared" si="286"/>
        <v>#REF!</v>
      </c>
      <c r="AD277" s="15" t="e">
        <f t="shared" si="286"/>
        <v>#REF!</v>
      </c>
      <c r="AE277" s="16" t="e">
        <f t="array" ref="AE277">INDEX(#REF!,MATCH(B277,#REF!,0))</f>
        <v>#REF!</v>
      </c>
      <c r="AF277" s="18">
        <f>VLOOKUP(C277,'Apr 19 data'!A:C,3,0)</f>
        <v>6.4000000000000001E-2</v>
      </c>
      <c r="AG277" s="16"/>
      <c r="AH277" s="16"/>
    </row>
    <row r="278" spans="1:34" ht="15.6" x14ac:dyDescent="0.3">
      <c r="A278" s="14" t="s">
        <v>65</v>
      </c>
      <c r="B278" s="14" t="s">
        <v>634</v>
      </c>
      <c r="C278" s="14" t="s">
        <v>635</v>
      </c>
      <c r="D278" s="15">
        <v>1750000</v>
      </c>
      <c r="E278" s="16">
        <f t="shared" si="0"/>
        <v>50000</v>
      </c>
      <c r="F278" s="17" t="e">
        <f t="shared" si="1"/>
        <v>#REF!</v>
      </c>
      <c r="G278" s="17"/>
      <c r="H278" s="15" t="e">
        <f t="shared" si="6"/>
        <v>#REF!</v>
      </c>
      <c r="I278" s="15" t="e">
        <f t="shared" si="113"/>
        <v>#REF!</v>
      </c>
      <c r="J278" s="15" t="e">
        <f t="shared" ref="J278:AD278" si="287">I278*1.05</f>
        <v>#REF!</v>
      </c>
      <c r="K278" s="15" t="e">
        <f t="shared" si="287"/>
        <v>#REF!</v>
      </c>
      <c r="L278" s="15" t="e">
        <f t="shared" si="287"/>
        <v>#REF!</v>
      </c>
      <c r="M278" s="15" t="e">
        <f t="shared" si="287"/>
        <v>#REF!</v>
      </c>
      <c r="N278" s="15" t="e">
        <f t="shared" si="287"/>
        <v>#REF!</v>
      </c>
      <c r="O278" s="15" t="e">
        <f t="shared" si="287"/>
        <v>#REF!</v>
      </c>
      <c r="P278" s="15" t="e">
        <f t="shared" si="287"/>
        <v>#REF!</v>
      </c>
      <c r="Q278" s="15" t="e">
        <f t="shared" si="287"/>
        <v>#REF!</v>
      </c>
      <c r="R278" s="15" t="e">
        <f t="shared" si="287"/>
        <v>#REF!</v>
      </c>
      <c r="S278" s="15" t="e">
        <f t="shared" si="287"/>
        <v>#REF!</v>
      </c>
      <c r="T278" s="15" t="e">
        <f t="shared" si="287"/>
        <v>#REF!</v>
      </c>
      <c r="U278" s="15" t="e">
        <f t="shared" si="287"/>
        <v>#REF!</v>
      </c>
      <c r="V278" s="15" t="e">
        <f t="shared" si="287"/>
        <v>#REF!</v>
      </c>
      <c r="W278" s="15" t="e">
        <f t="shared" si="287"/>
        <v>#REF!</v>
      </c>
      <c r="X278" s="15" t="e">
        <f t="shared" si="287"/>
        <v>#REF!</v>
      </c>
      <c r="Y278" s="15" t="e">
        <f t="shared" si="287"/>
        <v>#REF!</v>
      </c>
      <c r="Z278" s="15" t="e">
        <f t="shared" si="287"/>
        <v>#REF!</v>
      </c>
      <c r="AA278" s="15" t="e">
        <f t="shared" si="287"/>
        <v>#REF!</v>
      </c>
      <c r="AB278" s="15" t="e">
        <f t="shared" si="287"/>
        <v>#REF!</v>
      </c>
      <c r="AC278" s="15" t="e">
        <f t="shared" si="287"/>
        <v>#REF!</v>
      </c>
      <c r="AD278" s="15" t="e">
        <f t="shared" si="287"/>
        <v>#REF!</v>
      </c>
      <c r="AE278" s="16" t="e">
        <f t="array" ref="AE278">INDEX(#REF!,MATCH(B278,#REF!,0))</f>
        <v>#REF!</v>
      </c>
      <c r="AF278" s="18">
        <f>VLOOKUP(C278,'Apr 19 data'!A:C,3,0)</f>
        <v>-2.8000000000000001E-2</v>
      </c>
      <c r="AG278" s="16"/>
      <c r="AH278" s="16"/>
    </row>
    <row r="279" spans="1:34" ht="15.6" x14ac:dyDescent="0.3">
      <c r="A279" s="14" t="s">
        <v>62</v>
      </c>
      <c r="B279" s="14" t="s">
        <v>636</v>
      </c>
      <c r="C279" s="14" t="s">
        <v>637</v>
      </c>
      <c r="D279" s="15">
        <v>2550000</v>
      </c>
      <c r="E279" s="16">
        <f t="shared" si="0"/>
        <v>72857.142857142855</v>
      </c>
      <c r="F279" s="17" t="e">
        <f t="shared" si="1"/>
        <v>#REF!</v>
      </c>
      <c r="G279" s="17"/>
      <c r="H279" s="15" t="e">
        <f t="shared" si="6"/>
        <v>#REF!</v>
      </c>
      <c r="I279" s="15" t="e">
        <f t="shared" si="113"/>
        <v>#REF!</v>
      </c>
      <c r="J279" s="15" t="e">
        <f t="shared" ref="J279:AD279" si="288">I279*1.05</f>
        <v>#REF!</v>
      </c>
      <c r="K279" s="15" t="e">
        <f t="shared" si="288"/>
        <v>#REF!</v>
      </c>
      <c r="L279" s="15" t="e">
        <f t="shared" si="288"/>
        <v>#REF!</v>
      </c>
      <c r="M279" s="15" t="e">
        <f t="shared" si="288"/>
        <v>#REF!</v>
      </c>
      <c r="N279" s="15" t="e">
        <f t="shared" si="288"/>
        <v>#REF!</v>
      </c>
      <c r="O279" s="15" t="e">
        <f t="shared" si="288"/>
        <v>#REF!</v>
      </c>
      <c r="P279" s="15" t="e">
        <f t="shared" si="288"/>
        <v>#REF!</v>
      </c>
      <c r="Q279" s="15" t="e">
        <f t="shared" si="288"/>
        <v>#REF!</v>
      </c>
      <c r="R279" s="15" t="e">
        <f t="shared" si="288"/>
        <v>#REF!</v>
      </c>
      <c r="S279" s="15" t="e">
        <f t="shared" si="288"/>
        <v>#REF!</v>
      </c>
      <c r="T279" s="15" t="e">
        <f t="shared" si="288"/>
        <v>#REF!</v>
      </c>
      <c r="U279" s="15" t="e">
        <f t="shared" si="288"/>
        <v>#REF!</v>
      </c>
      <c r="V279" s="15" t="e">
        <f t="shared" si="288"/>
        <v>#REF!</v>
      </c>
      <c r="W279" s="15" t="e">
        <f t="shared" si="288"/>
        <v>#REF!</v>
      </c>
      <c r="X279" s="15" t="e">
        <f t="shared" si="288"/>
        <v>#REF!</v>
      </c>
      <c r="Y279" s="15" t="e">
        <f t="shared" si="288"/>
        <v>#REF!</v>
      </c>
      <c r="Z279" s="15" t="e">
        <f t="shared" si="288"/>
        <v>#REF!</v>
      </c>
      <c r="AA279" s="15" t="e">
        <f t="shared" si="288"/>
        <v>#REF!</v>
      </c>
      <c r="AB279" s="15" t="e">
        <f t="shared" si="288"/>
        <v>#REF!</v>
      </c>
      <c r="AC279" s="15" t="e">
        <f t="shared" si="288"/>
        <v>#REF!</v>
      </c>
      <c r="AD279" s="15" t="e">
        <f t="shared" si="288"/>
        <v>#REF!</v>
      </c>
      <c r="AE279" s="16" t="e">
        <f t="array" ref="AE279">INDEX(#REF!,MATCH(B279,#REF!,0))</f>
        <v>#REF!</v>
      </c>
      <c r="AF279" s="18">
        <f>VLOOKUP(C279,'Apr 19 data'!A:C,3,0)</f>
        <v>-4.0000000000000001E-3</v>
      </c>
      <c r="AG279" s="16"/>
      <c r="AH279" s="16"/>
    </row>
    <row r="280" spans="1:34" ht="15.6" x14ac:dyDescent="0.3">
      <c r="A280" s="14" t="s">
        <v>82</v>
      </c>
      <c r="B280" s="14" t="s">
        <v>638</v>
      </c>
      <c r="C280" s="14" t="s">
        <v>639</v>
      </c>
      <c r="D280" s="15">
        <v>2130000</v>
      </c>
      <c r="E280" s="16">
        <f t="shared" si="0"/>
        <v>60857.142857142855</v>
      </c>
      <c r="F280" s="17" t="e">
        <f t="shared" si="1"/>
        <v>#REF!</v>
      </c>
      <c r="G280" s="17"/>
      <c r="H280" s="15" t="e">
        <f t="shared" si="6"/>
        <v>#REF!</v>
      </c>
      <c r="I280" s="15" t="e">
        <f t="shared" si="113"/>
        <v>#REF!</v>
      </c>
      <c r="J280" s="15" t="e">
        <f t="shared" ref="J280:AD280" si="289">I280*1.05</f>
        <v>#REF!</v>
      </c>
      <c r="K280" s="15" t="e">
        <f t="shared" si="289"/>
        <v>#REF!</v>
      </c>
      <c r="L280" s="15" t="e">
        <f t="shared" si="289"/>
        <v>#REF!</v>
      </c>
      <c r="M280" s="15" t="e">
        <f t="shared" si="289"/>
        <v>#REF!</v>
      </c>
      <c r="N280" s="15" t="e">
        <f t="shared" si="289"/>
        <v>#REF!</v>
      </c>
      <c r="O280" s="15" t="e">
        <f t="shared" si="289"/>
        <v>#REF!</v>
      </c>
      <c r="P280" s="15" t="e">
        <f t="shared" si="289"/>
        <v>#REF!</v>
      </c>
      <c r="Q280" s="15" t="e">
        <f t="shared" si="289"/>
        <v>#REF!</v>
      </c>
      <c r="R280" s="15" t="e">
        <f t="shared" si="289"/>
        <v>#REF!</v>
      </c>
      <c r="S280" s="15" t="e">
        <f t="shared" si="289"/>
        <v>#REF!</v>
      </c>
      <c r="T280" s="15" t="e">
        <f t="shared" si="289"/>
        <v>#REF!</v>
      </c>
      <c r="U280" s="15" t="e">
        <f t="shared" si="289"/>
        <v>#REF!</v>
      </c>
      <c r="V280" s="15" t="e">
        <f t="shared" si="289"/>
        <v>#REF!</v>
      </c>
      <c r="W280" s="15" t="e">
        <f t="shared" si="289"/>
        <v>#REF!</v>
      </c>
      <c r="X280" s="15" t="e">
        <f t="shared" si="289"/>
        <v>#REF!</v>
      </c>
      <c r="Y280" s="15" t="e">
        <f t="shared" si="289"/>
        <v>#REF!</v>
      </c>
      <c r="Z280" s="15" t="e">
        <f t="shared" si="289"/>
        <v>#REF!</v>
      </c>
      <c r="AA280" s="15" t="e">
        <f t="shared" si="289"/>
        <v>#REF!</v>
      </c>
      <c r="AB280" s="15" t="e">
        <f t="shared" si="289"/>
        <v>#REF!</v>
      </c>
      <c r="AC280" s="15" t="e">
        <f t="shared" si="289"/>
        <v>#REF!</v>
      </c>
      <c r="AD280" s="15" t="e">
        <f t="shared" si="289"/>
        <v>#REF!</v>
      </c>
      <c r="AE280" s="16" t="e">
        <f t="array" ref="AE280">INDEX(#REF!,MATCH(B280,#REF!,0))</f>
        <v>#REF!</v>
      </c>
      <c r="AF280" s="18">
        <f>VLOOKUP(C280,'Apr 19 data'!A:C,3,0)</f>
        <v>6.3E-2</v>
      </c>
      <c r="AG280" s="16"/>
      <c r="AH280" s="16"/>
    </row>
    <row r="281" spans="1:34" ht="15.6" x14ac:dyDescent="0.3">
      <c r="A281" s="14" t="s">
        <v>62</v>
      </c>
      <c r="B281" s="14" t="s">
        <v>640</v>
      </c>
      <c r="C281" s="14" t="s">
        <v>641</v>
      </c>
      <c r="D281" s="15">
        <v>2850000</v>
      </c>
      <c r="E281" s="16">
        <f t="shared" si="0"/>
        <v>81428.571428571435</v>
      </c>
      <c r="F281" s="17" t="e">
        <f t="shared" si="1"/>
        <v>#REF!</v>
      </c>
      <c r="G281" s="17"/>
      <c r="H281" s="15" t="e">
        <f t="shared" si="6"/>
        <v>#REF!</v>
      </c>
      <c r="I281" s="15" t="e">
        <f t="shared" si="113"/>
        <v>#REF!</v>
      </c>
      <c r="J281" s="15" t="e">
        <f t="shared" ref="J281:AD281" si="290">I281*1.05</f>
        <v>#REF!</v>
      </c>
      <c r="K281" s="15" t="e">
        <f t="shared" si="290"/>
        <v>#REF!</v>
      </c>
      <c r="L281" s="15" t="e">
        <f t="shared" si="290"/>
        <v>#REF!</v>
      </c>
      <c r="M281" s="15" t="e">
        <f t="shared" si="290"/>
        <v>#REF!</v>
      </c>
      <c r="N281" s="15" t="e">
        <f t="shared" si="290"/>
        <v>#REF!</v>
      </c>
      <c r="O281" s="15" t="e">
        <f t="shared" si="290"/>
        <v>#REF!</v>
      </c>
      <c r="P281" s="15" t="e">
        <f t="shared" si="290"/>
        <v>#REF!</v>
      </c>
      <c r="Q281" s="15" t="e">
        <f t="shared" si="290"/>
        <v>#REF!</v>
      </c>
      <c r="R281" s="15" t="e">
        <f t="shared" si="290"/>
        <v>#REF!</v>
      </c>
      <c r="S281" s="15" t="e">
        <f t="shared" si="290"/>
        <v>#REF!</v>
      </c>
      <c r="T281" s="15" t="e">
        <f t="shared" si="290"/>
        <v>#REF!</v>
      </c>
      <c r="U281" s="15" t="e">
        <f t="shared" si="290"/>
        <v>#REF!</v>
      </c>
      <c r="V281" s="15" t="e">
        <f t="shared" si="290"/>
        <v>#REF!</v>
      </c>
      <c r="W281" s="15" t="e">
        <f t="shared" si="290"/>
        <v>#REF!</v>
      </c>
      <c r="X281" s="15" t="e">
        <f t="shared" si="290"/>
        <v>#REF!</v>
      </c>
      <c r="Y281" s="15" t="e">
        <f t="shared" si="290"/>
        <v>#REF!</v>
      </c>
      <c r="Z281" s="15" t="e">
        <f t="shared" si="290"/>
        <v>#REF!</v>
      </c>
      <c r="AA281" s="15" t="e">
        <f t="shared" si="290"/>
        <v>#REF!</v>
      </c>
      <c r="AB281" s="15" t="e">
        <f t="shared" si="290"/>
        <v>#REF!</v>
      </c>
      <c r="AC281" s="15" t="e">
        <f t="shared" si="290"/>
        <v>#REF!</v>
      </c>
      <c r="AD281" s="15" t="e">
        <f t="shared" si="290"/>
        <v>#REF!</v>
      </c>
      <c r="AE281" s="16" t="e">
        <f t="array" ref="AE281">INDEX(#REF!,MATCH(B281,#REF!,0))</f>
        <v>#REF!</v>
      </c>
      <c r="AF281" s="18">
        <f>VLOOKUP(C281,'Apr 19 data'!A:C,3,0)</f>
        <v>-3.0000000000000001E-3</v>
      </c>
      <c r="AG281" s="16"/>
      <c r="AH281" s="16"/>
    </row>
    <row r="282" spans="1:34" ht="15.6" x14ac:dyDescent="0.3">
      <c r="A282" s="14" t="s">
        <v>65</v>
      </c>
      <c r="B282" s="14" t="s">
        <v>642</v>
      </c>
      <c r="C282" s="14" t="s">
        <v>643</v>
      </c>
      <c r="D282" s="15">
        <v>6900000</v>
      </c>
      <c r="E282" s="16">
        <f t="shared" si="0"/>
        <v>197142.85714285713</v>
      </c>
      <c r="F282" s="17" t="e">
        <f t="shared" si="1"/>
        <v>#REF!</v>
      </c>
      <c r="G282" s="17"/>
      <c r="H282" s="15" t="e">
        <f t="shared" si="6"/>
        <v>#REF!</v>
      </c>
      <c r="I282" s="15" t="e">
        <f t="shared" si="113"/>
        <v>#REF!</v>
      </c>
      <c r="J282" s="15" t="e">
        <f t="shared" ref="J282:AD282" si="291">I282*1.05</f>
        <v>#REF!</v>
      </c>
      <c r="K282" s="15" t="e">
        <f t="shared" si="291"/>
        <v>#REF!</v>
      </c>
      <c r="L282" s="15" t="e">
        <f t="shared" si="291"/>
        <v>#REF!</v>
      </c>
      <c r="M282" s="15" t="e">
        <f t="shared" si="291"/>
        <v>#REF!</v>
      </c>
      <c r="N282" s="15" t="e">
        <f t="shared" si="291"/>
        <v>#REF!</v>
      </c>
      <c r="O282" s="15" t="e">
        <f t="shared" si="291"/>
        <v>#REF!</v>
      </c>
      <c r="P282" s="15" t="e">
        <f t="shared" si="291"/>
        <v>#REF!</v>
      </c>
      <c r="Q282" s="15" t="e">
        <f t="shared" si="291"/>
        <v>#REF!</v>
      </c>
      <c r="R282" s="15" t="e">
        <f t="shared" si="291"/>
        <v>#REF!</v>
      </c>
      <c r="S282" s="15" t="e">
        <f t="shared" si="291"/>
        <v>#REF!</v>
      </c>
      <c r="T282" s="15" t="e">
        <f t="shared" si="291"/>
        <v>#REF!</v>
      </c>
      <c r="U282" s="15" t="e">
        <f t="shared" si="291"/>
        <v>#REF!</v>
      </c>
      <c r="V282" s="15" t="e">
        <f t="shared" si="291"/>
        <v>#REF!</v>
      </c>
      <c r="W282" s="15" t="e">
        <f t="shared" si="291"/>
        <v>#REF!</v>
      </c>
      <c r="X282" s="15" t="e">
        <f t="shared" si="291"/>
        <v>#REF!</v>
      </c>
      <c r="Y282" s="15" t="e">
        <f t="shared" si="291"/>
        <v>#REF!</v>
      </c>
      <c r="Z282" s="15" t="e">
        <f t="shared" si="291"/>
        <v>#REF!</v>
      </c>
      <c r="AA282" s="15" t="e">
        <f t="shared" si="291"/>
        <v>#REF!</v>
      </c>
      <c r="AB282" s="15" t="e">
        <f t="shared" si="291"/>
        <v>#REF!</v>
      </c>
      <c r="AC282" s="15" t="e">
        <f t="shared" si="291"/>
        <v>#REF!</v>
      </c>
      <c r="AD282" s="15" t="e">
        <f t="shared" si="291"/>
        <v>#REF!</v>
      </c>
      <c r="AE282" s="16" t="e">
        <f t="array" ref="AE282">INDEX(#REF!,MATCH(B282,#REF!,0))</f>
        <v>#REF!</v>
      </c>
      <c r="AF282" s="18">
        <f>VLOOKUP(C282,'Apr 19 data'!A:C,3,0)</f>
        <v>2.3E-2</v>
      </c>
      <c r="AG282" s="16"/>
      <c r="AH282" s="16"/>
    </row>
    <row r="283" spans="1:34" ht="15.6" x14ac:dyDescent="0.3">
      <c r="A283" s="14" t="s">
        <v>65</v>
      </c>
      <c r="B283" s="14" t="s">
        <v>644</v>
      </c>
      <c r="C283" s="14" t="s">
        <v>645</v>
      </c>
      <c r="D283" s="15">
        <v>3510000</v>
      </c>
      <c r="E283" s="16">
        <f t="shared" si="0"/>
        <v>100285.71428571429</v>
      </c>
      <c r="F283" s="17" t="e">
        <f t="shared" si="1"/>
        <v>#REF!</v>
      </c>
      <c r="G283" s="17"/>
      <c r="H283" s="15" t="e">
        <f t="shared" si="6"/>
        <v>#REF!</v>
      </c>
      <c r="I283" s="15" t="e">
        <f t="shared" si="113"/>
        <v>#REF!</v>
      </c>
      <c r="J283" s="15" t="e">
        <f t="shared" ref="J283:AD283" si="292">I283*1.05</f>
        <v>#REF!</v>
      </c>
      <c r="K283" s="15" t="e">
        <f t="shared" si="292"/>
        <v>#REF!</v>
      </c>
      <c r="L283" s="15" t="e">
        <f t="shared" si="292"/>
        <v>#REF!</v>
      </c>
      <c r="M283" s="15" t="e">
        <f t="shared" si="292"/>
        <v>#REF!</v>
      </c>
      <c r="N283" s="15" t="e">
        <f t="shared" si="292"/>
        <v>#REF!</v>
      </c>
      <c r="O283" s="15" t="e">
        <f t="shared" si="292"/>
        <v>#REF!</v>
      </c>
      <c r="P283" s="15" t="e">
        <f t="shared" si="292"/>
        <v>#REF!</v>
      </c>
      <c r="Q283" s="15" t="e">
        <f t="shared" si="292"/>
        <v>#REF!</v>
      </c>
      <c r="R283" s="15" t="e">
        <f t="shared" si="292"/>
        <v>#REF!</v>
      </c>
      <c r="S283" s="15" t="e">
        <f t="shared" si="292"/>
        <v>#REF!</v>
      </c>
      <c r="T283" s="15" t="e">
        <f t="shared" si="292"/>
        <v>#REF!</v>
      </c>
      <c r="U283" s="15" t="e">
        <f t="shared" si="292"/>
        <v>#REF!</v>
      </c>
      <c r="V283" s="15" t="e">
        <f t="shared" si="292"/>
        <v>#REF!</v>
      </c>
      <c r="W283" s="15" t="e">
        <f t="shared" si="292"/>
        <v>#REF!</v>
      </c>
      <c r="X283" s="15" t="e">
        <f t="shared" si="292"/>
        <v>#REF!</v>
      </c>
      <c r="Y283" s="15" t="e">
        <f t="shared" si="292"/>
        <v>#REF!</v>
      </c>
      <c r="Z283" s="15" t="e">
        <f t="shared" si="292"/>
        <v>#REF!</v>
      </c>
      <c r="AA283" s="15" t="e">
        <f t="shared" si="292"/>
        <v>#REF!</v>
      </c>
      <c r="AB283" s="15" t="e">
        <f t="shared" si="292"/>
        <v>#REF!</v>
      </c>
      <c r="AC283" s="15" t="e">
        <f t="shared" si="292"/>
        <v>#REF!</v>
      </c>
      <c r="AD283" s="15" t="e">
        <f t="shared" si="292"/>
        <v>#REF!</v>
      </c>
      <c r="AE283" s="16" t="e">
        <f t="array" ref="AE283">INDEX(#REF!,MATCH(B283,#REF!,0))</f>
        <v>#REF!</v>
      </c>
      <c r="AF283" s="18">
        <f>VLOOKUP(C283,'Apr 19 data'!A:C,3,0)</f>
        <v>-4.0000000000000001E-3</v>
      </c>
      <c r="AG283" s="16"/>
      <c r="AH283" s="16"/>
    </row>
    <row r="284" spans="1:34" ht="15.6" x14ac:dyDescent="0.3">
      <c r="A284" s="14" t="s">
        <v>62</v>
      </c>
      <c r="B284" s="14" t="s">
        <v>646</v>
      </c>
      <c r="C284" s="14" t="s">
        <v>647</v>
      </c>
      <c r="D284" s="15">
        <v>4250000</v>
      </c>
      <c r="E284" s="16">
        <f t="shared" si="0"/>
        <v>121428.57142857143</v>
      </c>
      <c r="F284" s="17" t="e">
        <f t="shared" si="1"/>
        <v>#REF!</v>
      </c>
      <c r="G284" s="17"/>
      <c r="H284" s="15" t="e">
        <f t="shared" si="6"/>
        <v>#REF!</v>
      </c>
      <c r="I284" s="15" t="e">
        <f t="shared" si="113"/>
        <v>#REF!</v>
      </c>
      <c r="J284" s="15" t="e">
        <f t="shared" ref="J284:AD284" si="293">I284*1.05</f>
        <v>#REF!</v>
      </c>
      <c r="K284" s="15" t="e">
        <f t="shared" si="293"/>
        <v>#REF!</v>
      </c>
      <c r="L284" s="15" t="e">
        <f t="shared" si="293"/>
        <v>#REF!</v>
      </c>
      <c r="M284" s="15" t="e">
        <f t="shared" si="293"/>
        <v>#REF!</v>
      </c>
      <c r="N284" s="15" t="e">
        <f t="shared" si="293"/>
        <v>#REF!</v>
      </c>
      <c r="O284" s="15" t="e">
        <f t="shared" si="293"/>
        <v>#REF!</v>
      </c>
      <c r="P284" s="15" t="e">
        <f t="shared" si="293"/>
        <v>#REF!</v>
      </c>
      <c r="Q284" s="15" t="e">
        <f t="shared" si="293"/>
        <v>#REF!</v>
      </c>
      <c r="R284" s="15" t="e">
        <f t="shared" si="293"/>
        <v>#REF!</v>
      </c>
      <c r="S284" s="15" t="e">
        <f t="shared" si="293"/>
        <v>#REF!</v>
      </c>
      <c r="T284" s="15" t="e">
        <f t="shared" si="293"/>
        <v>#REF!</v>
      </c>
      <c r="U284" s="15" t="e">
        <f t="shared" si="293"/>
        <v>#REF!</v>
      </c>
      <c r="V284" s="15" t="e">
        <f t="shared" si="293"/>
        <v>#REF!</v>
      </c>
      <c r="W284" s="15" t="e">
        <f t="shared" si="293"/>
        <v>#REF!</v>
      </c>
      <c r="X284" s="15" t="e">
        <f t="shared" si="293"/>
        <v>#REF!</v>
      </c>
      <c r="Y284" s="15" t="e">
        <f t="shared" si="293"/>
        <v>#REF!</v>
      </c>
      <c r="Z284" s="15" t="e">
        <f t="shared" si="293"/>
        <v>#REF!</v>
      </c>
      <c r="AA284" s="15" t="e">
        <f t="shared" si="293"/>
        <v>#REF!</v>
      </c>
      <c r="AB284" s="15" t="e">
        <f t="shared" si="293"/>
        <v>#REF!</v>
      </c>
      <c r="AC284" s="15" t="e">
        <f t="shared" si="293"/>
        <v>#REF!</v>
      </c>
      <c r="AD284" s="15" t="e">
        <f t="shared" si="293"/>
        <v>#REF!</v>
      </c>
      <c r="AE284" s="16" t="e">
        <f t="array" ref="AE284">INDEX(#REF!,MATCH(B284,#REF!,0))</f>
        <v>#REF!</v>
      </c>
      <c r="AF284" s="18">
        <f>VLOOKUP(C284,'Apr 19 data'!A:C,3,0)</f>
        <v>0.06</v>
      </c>
      <c r="AG284" s="16"/>
      <c r="AH284" s="16"/>
    </row>
    <row r="285" spans="1:34" ht="15.6" x14ac:dyDescent="0.3">
      <c r="A285" s="14" t="s">
        <v>82</v>
      </c>
      <c r="B285" s="14" t="s">
        <v>648</v>
      </c>
      <c r="C285" s="14" t="s">
        <v>649</v>
      </c>
      <c r="D285" s="15">
        <v>1500000</v>
      </c>
      <c r="E285" s="16">
        <f t="shared" si="0"/>
        <v>42857.142857142855</v>
      </c>
      <c r="F285" s="17" t="e">
        <f t="shared" si="1"/>
        <v>#REF!</v>
      </c>
      <c r="G285" s="17"/>
      <c r="H285" s="15" t="e">
        <f t="shared" si="6"/>
        <v>#REF!</v>
      </c>
      <c r="I285" s="15" t="e">
        <f t="shared" si="113"/>
        <v>#REF!</v>
      </c>
      <c r="J285" s="15" t="e">
        <f t="shared" ref="J285:AD285" si="294">I285*1.05</f>
        <v>#REF!</v>
      </c>
      <c r="K285" s="15" t="e">
        <f t="shared" si="294"/>
        <v>#REF!</v>
      </c>
      <c r="L285" s="15" t="e">
        <f t="shared" si="294"/>
        <v>#REF!</v>
      </c>
      <c r="M285" s="15" t="e">
        <f t="shared" si="294"/>
        <v>#REF!</v>
      </c>
      <c r="N285" s="15" t="e">
        <f t="shared" si="294"/>
        <v>#REF!</v>
      </c>
      <c r="O285" s="15" t="e">
        <f t="shared" si="294"/>
        <v>#REF!</v>
      </c>
      <c r="P285" s="15" t="e">
        <f t="shared" si="294"/>
        <v>#REF!</v>
      </c>
      <c r="Q285" s="15" t="e">
        <f t="shared" si="294"/>
        <v>#REF!</v>
      </c>
      <c r="R285" s="15" t="e">
        <f t="shared" si="294"/>
        <v>#REF!</v>
      </c>
      <c r="S285" s="15" t="e">
        <f t="shared" si="294"/>
        <v>#REF!</v>
      </c>
      <c r="T285" s="15" t="e">
        <f t="shared" si="294"/>
        <v>#REF!</v>
      </c>
      <c r="U285" s="15" t="e">
        <f t="shared" si="294"/>
        <v>#REF!</v>
      </c>
      <c r="V285" s="15" t="e">
        <f t="shared" si="294"/>
        <v>#REF!</v>
      </c>
      <c r="W285" s="15" t="e">
        <f t="shared" si="294"/>
        <v>#REF!</v>
      </c>
      <c r="X285" s="15" t="e">
        <f t="shared" si="294"/>
        <v>#REF!</v>
      </c>
      <c r="Y285" s="15" t="e">
        <f t="shared" si="294"/>
        <v>#REF!</v>
      </c>
      <c r="Z285" s="15" t="e">
        <f t="shared" si="294"/>
        <v>#REF!</v>
      </c>
      <c r="AA285" s="15" t="e">
        <f t="shared" si="294"/>
        <v>#REF!</v>
      </c>
      <c r="AB285" s="15" t="e">
        <f t="shared" si="294"/>
        <v>#REF!</v>
      </c>
      <c r="AC285" s="15" t="e">
        <f t="shared" si="294"/>
        <v>#REF!</v>
      </c>
      <c r="AD285" s="15" t="e">
        <f t="shared" si="294"/>
        <v>#REF!</v>
      </c>
      <c r="AE285" s="16" t="e">
        <f t="array" ref="AE285">INDEX(#REF!,MATCH(B285,#REF!,0))</f>
        <v>#REF!</v>
      </c>
      <c r="AF285" s="18">
        <f>VLOOKUP(C285,'Apr 19 data'!A:C,3,0)</f>
        <v>-1.4E-2</v>
      </c>
      <c r="AG285" s="16"/>
      <c r="AH285" s="16"/>
    </row>
    <row r="286" spans="1:34" ht="15.6" x14ac:dyDescent="0.3">
      <c r="A286" s="14" t="s">
        <v>82</v>
      </c>
      <c r="B286" s="14" t="s">
        <v>650</v>
      </c>
      <c r="C286" s="14" t="s">
        <v>651</v>
      </c>
      <c r="D286" s="15">
        <v>1490000</v>
      </c>
      <c r="E286" s="16">
        <f t="shared" si="0"/>
        <v>42571.428571428572</v>
      </c>
      <c r="F286" s="17" t="e">
        <f t="shared" si="1"/>
        <v>#REF!</v>
      </c>
      <c r="G286" s="17"/>
      <c r="H286" s="15" t="e">
        <f t="shared" si="6"/>
        <v>#REF!</v>
      </c>
      <c r="I286" s="15" t="e">
        <f t="shared" si="113"/>
        <v>#REF!</v>
      </c>
      <c r="J286" s="15" t="e">
        <f t="shared" ref="J286:AD286" si="295">I286*1.05</f>
        <v>#REF!</v>
      </c>
      <c r="K286" s="15" t="e">
        <f t="shared" si="295"/>
        <v>#REF!</v>
      </c>
      <c r="L286" s="15" t="e">
        <f t="shared" si="295"/>
        <v>#REF!</v>
      </c>
      <c r="M286" s="15" t="e">
        <f t="shared" si="295"/>
        <v>#REF!</v>
      </c>
      <c r="N286" s="15" t="e">
        <f t="shared" si="295"/>
        <v>#REF!</v>
      </c>
      <c r="O286" s="15" t="e">
        <f t="shared" si="295"/>
        <v>#REF!</v>
      </c>
      <c r="P286" s="15" t="e">
        <f t="shared" si="295"/>
        <v>#REF!</v>
      </c>
      <c r="Q286" s="15" t="e">
        <f t="shared" si="295"/>
        <v>#REF!</v>
      </c>
      <c r="R286" s="15" t="e">
        <f t="shared" si="295"/>
        <v>#REF!</v>
      </c>
      <c r="S286" s="15" t="e">
        <f t="shared" si="295"/>
        <v>#REF!</v>
      </c>
      <c r="T286" s="15" t="e">
        <f t="shared" si="295"/>
        <v>#REF!</v>
      </c>
      <c r="U286" s="15" t="e">
        <f t="shared" si="295"/>
        <v>#REF!</v>
      </c>
      <c r="V286" s="15" t="e">
        <f t="shared" si="295"/>
        <v>#REF!</v>
      </c>
      <c r="W286" s="15" t="e">
        <f t="shared" si="295"/>
        <v>#REF!</v>
      </c>
      <c r="X286" s="15" t="e">
        <f t="shared" si="295"/>
        <v>#REF!</v>
      </c>
      <c r="Y286" s="15" t="e">
        <f t="shared" si="295"/>
        <v>#REF!</v>
      </c>
      <c r="Z286" s="15" t="e">
        <f t="shared" si="295"/>
        <v>#REF!</v>
      </c>
      <c r="AA286" s="15" t="e">
        <f t="shared" si="295"/>
        <v>#REF!</v>
      </c>
      <c r="AB286" s="15" t="e">
        <f t="shared" si="295"/>
        <v>#REF!</v>
      </c>
      <c r="AC286" s="15" t="e">
        <f t="shared" si="295"/>
        <v>#REF!</v>
      </c>
      <c r="AD286" s="15" t="e">
        <f t="shared" si="295"/>
        <v>#REF!</v>
      </c>
      <c r="AE286" s="16" t="e">
        <f t="array" ref="AE286">INDEX(#REF!,MATCH(B286,#REF!,0))</f>
        <v>#REF!</v>
      </c>
      <c r="AF286" s="18">
        <f>VLOOKUP(C286,'Apr 19 data'!A:C,3,0)</f>
        <v>1.6E-2</v>
      </c>
      <c r="AG286" s="16"/>
      <c r="AH286" s="16"/>
    </row>
    <row r="287" spans="1:34" ht="15.6" x14ac:dyDescent="0.3">
      <c r="A287" s="14" t="s">
        <v>72</v>
      </c>
      <c r="B287" s="14" t="s">
        <v>652</v>
      </c>
      <c r="C287" s="14" t="s">
        <v>653</v>
      </c>
      <c r="D287" s="15">
        <v>39885000</v>
      </c>
      <c r="E287" s="16">
        <f t="shared" si="0"/>
        <v>340897.43589743588</v>
      </c>
      <c r="F287" s="17" t="e">
        <f t="shared" si="1"/>
        <v>#REF!</v>
      </c>
      <c r="G287" s="17"/>
      <c r="H287" s="15" t="e">
        <f t="shared" si="6"/>
        <v>#REF!</v>
      </c>
      <c r="I287" s="15" t="e">
        <f t="shared" si="113"/>
        <v>#REF!</v>
      </c>
      <c r="J287" s="15" t="e">
        <f t="shared" ref="J287:AD287" si="296">I287*1.05</f>
        <v>#REF!</v>
      </c>
      <c r="K287" s="15" t="e">
        <f t="shared" si="296"/>
        <v>#REF!</v>
      </c>
      <c r="L287" s="15" t="e">
        <f t="shared" si="296"/>
        <v>#REF!</v>
      </c>
      <c r="M287" s="15" t="e">
        <f t="shared" si="296"/>
        <v>#REF!</v>
      </c>
      <c r="N287" s="15" t="e">
        <f t="shared" si="296"/>
        <v>#REF!</v>
      </c>
      <c r="O287" s="15" t="e">
        <f t="shared" si="296"/>
        <v>#REF!</v>
      </c>
      <c r="P287" s="15" t="e">
        <f t="shared" si="296"/>
        <v>#REF!</v>
      </c>
      <c r="Q287" s="15" t="e">
        <f t="shared" si="296"/>
        <v>#REF!</v>
      </c>
      <c r="R287" s="15" t="e">
        <f t="shared" si="296"/>
        <v>#REF!</v>
      </c>
      <c r="S287" s="15" t="e">
        <f t="shared" si="296"/>
        <v>#REF!</v>
      </c>
      <c r="T287" s="15" t="e">
        <f t="shared" si="296"/>
        <v>#REF!</v>
      </c>
      <c r="U287" s="15" t="e">
        <f t="shared" si="296"/>
        <v>#REF!</v>
      </c>
      <c r="V287" s="15" t="e">
        <f t="shared" si="296"/>
        <v>#REF!</v>
      </c>
      <c r="W287" s="15" t="e">
        <f t="shared" si="296"/>
        <v>#REF!</v>
      </c>
      <c r="X287" s="15" t="e">
        <f t="shared" si="296"/>
        <v>#REF!</v>
      </c>
      <c r="Y287" s="15" t="e">
        <f t="shared" si="296"/>
        <v>#REF!</v>
      </c>
      <c r="Z287" s="15" t="e">
        <f t="shared" si="296"/>
        <v>#REF!</v>
      </c>
      <c r="AA287" s="15" t="e">
        <f t="shared" si="296"/>
        <v>#REF!</v>
      </c>
      <c r="AB287" s="15" t="e">
        <f t="shared" si="296"/>
        <v>#REF!</v>
      </c>
      <c r="AC287" s="15" t="e">
        <f t="shared" si="296"/>
        <v>#REF!</v>
      </c>
      <c r="AD287" s="15" t="e">
        <f t="shared" si="296"/>
        <v>#REF!</v>
      </c>
      <c r="AE287" s="16" t="e">
        <f t="array" ref="AE287">INDEX(#REF!,MATCH(B287,#REF!,0))</f>
        <v>#REF!</v>
      </c>
      <c r="AF287" s="18">
        <f>VLOOKUP(C287,'Apr 19 data'!A:C,3,0)</f>
        <v>-1.7999999999999999E-2</v>
      </c>
      <c r="AG287" s="16"/>
      <c r="AH287" s="16"/>
    </row>
    <row r="288" spans="1:34" ht="15.6" x14ac:dyDescent="0.3">
      <c r="A288" s="14" t="s">
        <v>66</v>
      </c>
      <c r="B288" s="14" t="s">
        <v>654</v>
      </c>
      <c r="C288" s="14" t="s">
        <v>655</v>
      </c>
      <c r="D288" s="15">
        <v>2240000</v>
      </c>
      <c r="E288" s="16">
        <f t="shared" si="0"/>
        <v>64000</v>
      </c>
      <c r="F288" s="17" t="e">
        <f t="shared" si="1"/>
        <v>#REF!</v>
      </c>
      <c r="G288" s="17"/>
      <c r="H288" s="15" t="e">
        <f t="shared" si="6"/>
        <v>#REF!</v>
      </c>
      <c r="I288" s="15" t="e">
        <f t="shared" si="113"/>
        <v>#REF!</v>
      </c>
      <c r="J288" s="15" t="e">
        <f t="shared" ref="J288:AD288" si="297">I288*1.05</f>
        <v>#REF!</v>
      </c>
      <c r="K288" s="15" t="e">
        <f t="shared" si="297"/>
        <v>#REF!</v>
      </c>
      <c r="L288" s="15" t="e">
        <f t="shared" si="297"/>
        <v>#REF!</v>
      </c>
      <c r="M288" s="15" t="e">
        <f t="shared" si="297"/>
        <v>#REF!</v>
      </c>
      <c r="N288" s="15" t="e">
        <f t="shared" si="297"/>
        <v>#REF!</v>
      </c>
      <c r="O288" s="15" t="e">
        <f t="shared" si="297"/>
        <v>#REF!</v>
      </c>
      <c r="P288" s="15" t="e">
        <f t="shared" si="297"/>
        <v>#REF!</v>
      </c>
      <c r="Q288" s="15" t="e">
        <f t="shared" si="297"/>
        <v>#REF!</v>
      </c>
      <c r="R288" s="15" t="e">
        <f t="shared" si="297"/>
        <v>#REF!</v>
      </c>
      <c r="S288" s="15" t="e">
        <f t="shared" si="297"/>
        <v>#REF!</v>
      </c>
      <c r="T288" s="15" t="e">
        <f t="shared" si="297"/>
        <v>#REF!</v>
      </c>
      <c r="U288" s="15" t="e">
        <f t="shared" si="297"/>
        <v>#REF!</v>
      </c>
      <c r="V288" s="15" t="e">
        <f t="shared" si="297"/>
        <v>#REF!</v>
      </c>
      <c r="W288" s="15" t="e">
        <f t="shared" si="297"/>
        <v>#REF!</v>
      </c>
      <c r="X288" s="15" t="e">
        <f t="shared" si="297"/>
        <v>#REF!</v>
      </c>
      <c r="Y288" s="15" t="e">
        <f t="shared" si="297"/>
        <v>#REF!</v>
      </c>
      <c r="Z288" s="15" t="e">
        <f t="shared" si="297"/>
        <v>#REF!</v>
      </c>
      <c r="AA288" s="15" t="e">
        <f t="shared" si="297"/>
        <v>#REF!</v>
      </c>
      <c r="AB288" s="15" t="e">
        <f t="shared" si="297"/>
        <v>#REF!</v>
      </c>
      <c r="AC288" s="15" t="e">
        <f t="shared" si="297"/>
        <v>#REF!</v>
      </c>
      <c r="AD288" s="15" t="e">
        <f t="shared" si="297"/>
        <v>#REF!</v>
      </c>
      <c r="AE288" s="16" t="e">
        <f t="array" ref="AE288">INDEX(#REF!,MATCH(B288,#REF!,0))</f>
        <v>#REF!</v>
      </c>
      <c r="AF288" s="18">
        <f>VLOOKUP(C288,'Apr 19 data'!A:C,3,0)</f>
        <v>4.8000000000000001E-2</v>
      </c>
      <c r="AG288" s="16"/>
      <c r="AH288" s="16"/>
    </row>
    <row r="289" spans="1:34" ht="15.6" x14ac:dyDescent="0.3">
      <c r="A289" s="14" t="s">
        <v>62</v>
      </c>
      <c r="B289" s="14" t="s">
        <v>656</v>
      </c>
      <c r="C289" s="14" t="s">
        <v>657</v>
      </c>
      <c r="D289" s="15">
        <v>4700000</v>
      </c>
      <c r="E289" s="16">
        <f t="shared" si="0"/>
        <v>134285.71428571429</v>
      </c>
      <c r="F289" s="17" t="e">
        <f t="shared" si="1"/>
        <v>#REF!</v>
      </c>
      <c r="G289" s="17"/>
      <c r="H289" s="15" t="e">
        <f t="shared" si="6"/>
        <v>#REF!</v>
      </c>
      <c r="I289" s="15" t="e">
        <f t="shared" si="113"/>
        <v>#REF!</v>
      </c>
      <c r="J289" s="15" t="e">
        <f t="shared" ref="J289:AD289" si="298">I289*1.05</f>
        <v>#REF!</v>
      </c>
      <c r="K289" s="15" t="e">
        <f t="shared" si="298"/>
        <v>#REF!</v>
      </c>
      <c r="L289" s="15" t="e">
        <f t="shared" si="298"/>
        <v>#REF!</v>
      </c>
      <c r="M289" s="15" t="e">
        <f t="shared" si="298"/>
        <v>#REF!</v>
      </c>
      <c r="N289" s="15" t="e">
        <f t="shared" si="298"/>
        <v>#REF!</v>
      </c>
      <c r="O289" s="15" t="e">
        <f t="shared" si="298"/>
        <v>#REF!</v>
      </c>
      <c r="P289" s="15" t="e">
        <f t="shared" si="298"/>
        <v>#REF!</v>
      </c>
      <c r="Q289" s="15" t="e">
        <f t="shared" si="298"/>
        <v>#REF!</v>
      </c>
      <c r="R289" s="15" t="e">
        <f t="shared" si="298"/>
        <v>#REF!</v>
      </c>
      <c r="S289" s="15" t="e">
        <f t="shared" si="298"/>
        <v>#REF!</v>
      </c>
      <c r="T289" s="15" t="e">
        <f t="shared" si="298"/>
        <v>#REF!</v>
      </c>
      <c r="U289" s="15" t="e">
        <f t="shared" si="298"/>
        <v>#REF!</v>
      </c>
      <c r="V289" s="15" t="e">
        <f t="shared" si="298"/>
        <v>#REF!</v>
      </c>
      <c r="W289" s="15" t="e">
        <f t="shared" si="298"/>
        <v>#REF!</v>
      </c>
      <c r="X289" s="15" t="e">
        <f t="shared" si="298"/>
        <v>#REF!</v>
      </c>
      <c r="Y289" s="15" t="e">
        <f t="shared" si="298"/>
        <v>#REF!</v>
      </c>
      <c r="Z289" s="15" t="e">
        <f t="shared" si="298"/>
        <v>#REF!</v>
      </c>
      <c r="AA289" s="15" t="e">
        <f t="shared" si="298"/>
        <v>#REF!</v>
      </c>
      <c r="AB289" s="15" t="e">
        <f t="shared" si="298"/>
        <v>#REF!</v>
      </c>
      <c r="AC289" s="15" t="e">
        <f t="shared" si="298"/>
        <v>#REF!</v>
      </c>
      <c r="AD289" s="15" t="e">
        <f t="shared" si="298"/>
        <v>#REF!</v>
      </c>
      <c r="AE289" s="16" t="e">
        <f t="array" ref="AE289">INDEX(#REF!,MATCH(B289,#REF!,0))</f>
        <v>#REF!</v>
      </c>
      <c r="AF289" s="18">
        <f>VLOOKUP(C289,'Apr 19 data'!A:C,3,0)</f>
        <v>-1.6E-2</v>
      </c>
      <c r="AG289" s="16"/>
      <c r="AH289" s="16"/>
    </row>
    <row r="290" spans="1:34" ht="15.6" x14ac:dyDescent="0.3">
      <c r="A290" s="14" t="s">
        <v>65</v>
      </c>
      <c r="B290" s="14" t="s">
        <v>658</v>
      </c>
      <c r="C290" s="14" t="s">
        <v>659</v>
      </c>
      <c r="D290" s="15">
        <v>4580000</v>
      </c>
      <c r="E290" s="16">
        <f t="shared" si="0"/>
        <v>130857.14285714286</v>
      </c>
      <c r="F290" s="17" t="e">
        <f t="shared" si="1"/>
        <v>#REF!</v>
      </c>
      <c r="G290" s="17"/>
      <c r="H290" s="15" t="e">
        <f t="shared" si="6"/>
        <v>#REF!</v>
      </c>
      <c r="I290" s="15" t="e">
        <f t="shared" si="113"/>
        <v>#REF!</v>
      </c>
      <c r="J290" s="15" t="e">
        <f t="shared" ref="J290:AD290" si="299">I290*1.05</f>
        <v>#REF!</v>
      </c>
      <c r="K290" s="15" t="e">
        <f t="shared" si="299"/>
        <v>#REF!</v>
      </c>
      <c r="L290" s="15" t="e">
        <f t="shared" si="299"/>
        <v>#REF!</v>
      </c>
      <c r="M290" s="15" t="e">
        <f t="shared" si="299"/>
        <v>#REF!</v>
      </c>
      <c r="N290" s="15" t="e">
        <f t="shared" si="299"/>
        <v>#REF!</v>
      </c>
      <c r="O290" s="15" t="e">
        <f t="shared" si="299"/>
        <v>#REF!</v>
      </c>
      <c r="P290" s="15" t="e">
        <f t="shared" si="299"/>
        <v>#REF!</v>
      </c>
      <c r="Q290" s="15" t="e">
        <f t="shared" si="299"/>
        <v>#REF!</v>
      </c>
      <c r="R290" s="15" t="e">
        <f t="shared" si="299"/>
        <v>#REF!</v>
      </c>
      <c r="S290" s="15" t="e">
        <f t="shared" si="299"/>
        <v>#REF!</v>
      </c>
      <c r="T290" s="15" t="e">
        <f t="shared" si="299"/>
        <v>#REF!</v>
      </c>
      <c r="U290" s="15" t="e">
        <f t="shared" si="299"/>
        <v>#REF!</v>
      </c>
      <c r="V290" s="15" t="e">
        <f t="shared" si="299"/>
        <v>#REF!</v>
      </c>
      <c r="W290" s="15" t="e">
        <f t="shared" si="299"/>
        <v>#REF!</v>
      </c>
      <c r="X290" s="15" t="e">
        <f t="shared" si="299"/>
        <v>#REF!</v>
      </c>
      <c r="Y290" s="15" t="e">
        <f t="shared" si="299"/>
        <v>#REF!</v>
      </c>
      <c r="Z290" s="15" t="e">
        <f t="shared" si="299"/>
        <v>#REF!</v>
      </c>
      <c r="AA290" s="15" t="e">
        <f t="shared" si="299"/>
        <v>#REF!</v>
      </c>
      <c r="AB290" s="15" t="e">
        <f t="shared" si="299"/>
        <v>#REF!</v>
      </c>
      <c r="AC290" s="15" t="e">
        <f t="shared" si="299"/>
        <v>#REF!</v>
      </c>
      <c r="AD290" s="15" t="e">
        <f t="shared" si="299"/>
        <v>#REF!</v>
      </c>
      <c r="AE290" s="16" t="e">
        <f t="array" ref="AE290">INDEX(#REF!,MATCH(B290,#REF!,0))</f>
        <v>#REF!</v>
      </c>
      <c r="AF290" s="18">
        <f>VLOOKUP(C290,'Apr 19 data'!A:C,3,0)</f>
        <v>3.0000000000000001E-3</v>
      </c>
      <c r="AG290" s="16"/>
      <c r="AH290" s="16"/>
    </row>
    <row r="291" spans="1:34" ht="15.6" x14ac:dyDescent="0.3">
      <c r="A291" s="14" t="s">
        <v>62</v>
      </c>
      <c r="B291" s="14" t="s">
        <v>660</v>
      </c>
      <c r="C291" s="14" t="s">
        <v>661</v>
      </c>
      <c r="D291" s="15">
        <v>3930000</v>
      </c>
      <c r="E291" s="16">
        <f t="shared" si="0"/>
        <v>112285.71428571429</v>
      </c>
      <c r="F291" s="17" t="e">
        <f t="shared" si="1"/>
        <v>#REF!</v>
      </c>
      <c r="G291" s="17"/>
      <c r="H291" s="15" t="e">
        <f t="shared" si="6"/>
        <v>#REF!</v>
      </c>
      <c r="I291" s="15" t="e">
        <f t="shared" si="113"/>
        <v>#REF!</v>
      </c>
      <c r="J291" s="15" t="e">
        <f t="shared" ref="J291:AD291" si="300">I291*1.05</f>
        <v>#REF!</v>
      </c>
      <c r="K291" s="15" t="e">
        <f t="shared" si="300"/>
        <v>#REF!</v>
      </c>
      <c r="L291" s="15" t="e">
        <f t="shared" si="300"/>
        <v>#REF!</v>
      </c>
      <c r="M291" s="15" t="e">
        <f t="shared" si="300"/>
        <v>#REF!</v>
      </c>
      <c r="N291" s="15" t="e">
        <f t="shared" si="300"/>
        <v>#REF!</v>
      </c>
      <c r="O291" s="15" t="e">
        <f t="shared" si="300"/>
        <v>#REF!</v>
      </c>
      <c r="P291" s="15" t="e">
        <f t="shared" si="300"/>
        <v>#REF!</v>
      </c>
      <c r="Q291" s="15" t="e">
        <f t="shared" si="300"/>
        <v>#REF!</v>
      </c>
      <c r="R291" s="15" t="e">
        <f t="shared" si="300"/>
        <v>#REF!</v>
      </c>
      <c r="S291" s="15" t="e">
        <f t="shared" si="300"/>
        <v>#REF!</v>
      </c>
      <c r="T291" s="15" t="e">
        <f t="shared" si="300"/>
        <v>#REF!</v>
      </c>
      <c r="U291" s="15" t="e">
        <f t="shared" si="300"/>
        <v>#REF!</v>
      </c>
      <c r="V291" s="15" t="e">
        <f t="shared" si="300"/>
        <v>#REF!</v>
      </c>
      <c r="W291" s="15" t="e">
        <f t="shared" si="300"/>
        <v>#REF!</v>
      </c>
      <c r="X291" s="15" t="e">
        <f t="shared" si="300"/>
        <v>#REF!</v>
      </c>
      <c r="Y291" s="15" t="e">
        <f t="shared" si="300"/>
        <v>#REF!</v>
      </c>
      <c r="Z291" s="15" t="e">
        <f t="shared" si="300"/>
        <v>#REF!</v>
      </c>
      <c r="AA291" s="15" t="e">
        <f t="shared" si="300"/>
        <v>#REF!</v>
      </c>
      <c r="AB291" s="15" t="e">
        <f t="shared" si="300"/>
        <v>#REF!</v>
      </c>
      <c r="AC291" s="15" t="e">
        <f t="shared" si="300"/>
        <v>#REF!</v>
      </c>
      <c r="AD291" s="15" t="e">
        <f t="shared" si="300"/>
        <v>#REF!</v>
      </c>
      <c r="AE291" s="16" t="e">
        <f t="array" ref="AE291">INDEX(#REF!,MATCH(B291,#REF!,0))</f>
        <v>#REF!</v>
      </c>
      <c r="AF291" s="18">
        <f>VLOOKUP(C291,'Apr 19 data'!A:C,3,0)</f>
        <v>-2.3E-2</v>
      </c>
      <c r="AG291" s="16"/>
      <c r="AH291" s="16"/>
    </row>
    <row r="292" spans="1:34" ht="15.6" x14ac:dyDescent="0.3">
      <c r="A292" s="14" t="s">
        <v>88</v>
      </c>
      <c r="B292" s="14" t="s">
        <v>662</v>
      </c>
      <c r="C292" s="14" t="s">
        <v>663</v>
      </c>
      <c r="D292" s="15">
        <v>1200000</v>
      </c>
      <c r="E292" s="16">
        <f t="shared" si="0"/>
        <v>34285.714285714283</v>
      </c>
      <c r="F292" s="17" t="e">
        <f t="shared" si="1"/>
        <v>#REF!</v>
      </c>
      <c r="G292" s="17"/>
      <c r="H292" s="15" t="e">
        <f t="shared" si="6"/>
        <v>#REF!</v>
      </c>
      <c r="I292" s="15" t="e">
        <f t="shared" si="113"/>
        <v>#REF!</v>
      </c>
      <c r="J292" s="15" t="e">
        <f t="shared" ref="J292:AD292" si="301">I292*1.05</f>
        <v>#REF!</v>
      </c>
      <c r="K292" s="15" t="e">
        <f t="shared" si="301"/>
        <v>#REF!</v>
      </c>
      <c r="L292" s="15" t="e">
        <f t="shared" si="301"/>
        <v>#REF!</v>
      </c>
      <c r="M292" s="15" t="e">
        <f t="shared" si="301"/>
        <v>#REF!</v>
      </c>
      <c r="N292" s="15" t="e">
        <f t="shared" si="301"/>
        <v>#REF!</v>
      </c>
      <c r="O292" s="15" t="e">
        <f t="shared" si="301"/>
        <v>#REF!</v>
      </c>
      <c r="P292" s="15" t="e">
        <f t="shared" si="301"/>
        <v>#REF!</v>
      </c>
      <c r="Q292" s="15" t="e">
        <f t="shared" si="301"/>
        <v>#REF!</v>
      </c>
      <c r="R292" s="15" t="e">
        <f t="shared" si="301"/>
        <v>#REF!</v>
      </c>
      <c r="S292" s="15" t="e">
        <f t="shared" si="301"/>
        <v>#REF!</v>
      </c>
      <c r="T292" s="15" t="e">
        <f t="shared" si="301"/>
        <v>#REF!</v>
      </c>
      <c r="U292" s="15" t="e">
        <f t="shared" si="301"/>
        <v>#REF!</v>
      </c>
      <c r="V292" s="15" t="e">
        <f t="shared" si="301"/>
        <v>#REF!</v>
      </c>
      <c r="W292" s="15" t="e">
        <f t="shared" si="301"/>
        <v>#REF!</v>
      </c>
      <c r="X292" s="15" t="e">
        <f t="shared" si="301"/>
        <v>#REF!</v>
      </c>
      <c r="Y292" s="15" t="e">
        <f t="shared" si="301"/>
        <v>#REF!</v>
      </c>
      <c r="Z292" s="15" t="e">
        <f t="shared" si="301"/>
        <v>#REF!</v>
      </c>
      <c r="AA292" s="15" t="e">
        <f t="shared" si="301"/>
        <v>#REF!</v>
      </c>
      <c r="AB292" s="15" t="e">
        <f t="shared" si="301"/>
        <v>#REF!</v>
      </c>
      <c r="AC292" s="15" t="e">
        <f t="shared" si="301"/>
        <v>#REF!</v>
      </c>
      <c r="AD292" s="15" t="e">
        <f t="shared" si="301"/>
        <v>#REF!</v>
      </c>
      <c r="AE292" s="16" t="e">
        <f t="array" ref="AE292">INDEX(#REF!,MATCH(B292,#REF!,0))</f>
        <v>#REF!</v>
      </c>
      <c r="AF292" s="18">
        <f>VLOOKUP(C292,'Apr 19 data'!A:C,3,0)</f>
        <v>6.7000000000000004E-2</v>
      </c>
      <c r="AG292" s="16"/>
      <c r="AH292" s="16"/>
    </row>
    <row r="293" spans="1:34" ht="15.6" x14ac:dyDescent="0.3">
      <c r="A293" s="14" t="s">
        <v>85</v>
      </c>
      <c r="B293" s="14" t="s">
        <v>664</v>
      </c>
      <c r="C293" s="14" t="s">
        <v>665</v>
      </c>
      <c r="D293" s="15">
        <v>1110000</v>
      </c>
      <c r="E293" s="16">
        <f t="shared" si="0"/>
        <v>31714.285714285714</v>
      </c>
      <c r="F293" s="17" t="e">
        <f t="shared" si="1"/>
        <v>#REF!</v>
      </c>
      <c r="G293" s="17"/>
      <c r="H293" s="15" t="e">
        <f t="shared" si="6"/>
        <v>#REF!</v>
      </c>
      <c r="I293" s="15" t="e">
        <f t="shared" si="113"/>
        <v>#REF!</v>
      </c>
      <c r="J293" s="15" t="e">
        <f t="shared" ref="J293:AD293" si="302">I293*1.05</f>
        <v>#REF!</v>
      </c>
      <c r="K293" s="15" t="e">
        <f t="shared" si="302"/>
        <v>#REF!</v>
      </c>
      <c r="L293" s="15" t="e">
        <f t="shared" si="302"/>
        <v>#REF!</v>
      </c>
      <c r="M293" s="15" t="e">
        <f t="shared" si="302"/>
        <v>#REF!</v>
      </c>
      <c r="N293" s="15" t="e">
        <f t="shared" si="302"/>
        <v>#REF!</v>
      </c>
      <c r="O293" s="15" t="e">
        <f t="shared" si="302"/>
        <v>#REF!</v>
      </c>
      <c r="P293" s="15" t="e">
        <f t="shared" si="302"/>
        <v>#REF!</v>
      </c>
      <c r="Q293" s="15" t="e">
        <f t="shared" si="302"/>
        <v>#REF!</v>
      </c>
      <c r="R293" s="15" t="e">
        <f t="shared" si="302"/>
        <v>#REF!</v>
      </c>
      <c r="S293" s="15" t="e">
        <f t="shared" si="302"/>
        <v>#REF!</v>
      </c>
      <c r="T293" s="15" t="e">
        <f t="shared" si="302"/>
        <v>#REF!</v>
      </c>
      <c r="U293" s="15" t="e">
        <f t="shared" si="302"/>
        <v>#REF!</v>
      </c>
      <c r="V293" s="15" t="e">
        <f t="shared" si="302"/>
        <v>#REF!</v>
      </c>
      <c r="W293" s="15" t="e">
        <f t="shared" si="302"/>
        <v>#REF!</v>
      </c>
      <c r="X293" s="15" t="e">
        <f t="shared" si="302"/>
        <v>#REF!</v>
      </c>
      <c r="Y293" s="15" t="e">
        <f t="shared" si="302"/>
        <v>#REF!</v>
      </c>
      <c r="Z293" s="15" t="e">
        <f t="shared" si="302"/>
        <v>#REF!</v>
      </c>
      <c r="AA293" s="15" t="e">
        <f t="shared" si="302"/>
        <v>#REF!</v>
      </c>
      <c r="AB293" s="15" t="e">
        <f t="shared" si="302"/>
        <v>#REF!</v>
      </c>
      <c r="AC293" s="15" t="e">
        <f t="shared" si="302"/>
        <v>#REF!</v>
      </c>
      <c r="AD293" s="15" t="e">
        <f t="shared" si="302"/>
        <v>#REF!</v>
      </c>
      <c r="AE293" s="16" t="e">
        <f t="array" ref="AE293">INDEX(#REF!,MATCH(B293,#REF!,0))</f>
        <v>#REF!</v>
      </c>
      <c r="AF293" s="18">
        <f>VLOOKUP(C293,'Apr 19 data'!A:C,3,0)</f>
        <v>4.4999999999999998E-2</v>
      </c>
      <c r="AG293" s="16"/>
      <c r="AH293" s="16"/>
    </row>
    <row r="294" spans="1:34" ht="15.6" x14ac:dyDescent="0.3">
      <c r="A294" s="14" t="s">
        <v>72</v>
      </c>
      <c r="B294" s="14" t="s">
        <v>666</v>
      </c>
      <c r="C294" s="14" t="s">
        <v>667</v>
      </c>
      <c r="D294" s="15">
        <v>16000000</v>
      </c>
      <c r="E294" s="16">
        <f t="shared" si="0"/>
        <v>136752.13675213675</v>
      </c>
      <c r="F294" s="17" t="e">
        <f t="shared" si="1"/>
        <v>#REF!</v>
      </c>
      <c r="G294" s="17"/>
      <c r="H294" s="15" t="e">
        <f t="shared" si="6"/>
        <v>#REF!</v>
      </c>
      <c r="I294" s="15" t="e">
        <f t="shared" si="113"/>
        <v>#REF!</v>
      </c>
      <c r="J294" s="15" t="e">
        <f t="shared" ref="J294:AD294" si="303">I294*1.05</f>
        <v>#REF!</v>
      </c>
      <c r="K294" s="15" t="e">
        <f t="shared" si="303"/>
        <v>#REF!</v>
      </c>
      <c r="L294" s="15" t="e">
        <f t="shared" si="303"/>
        <v>#REF!</v>
      </c>
      <c r="M294" s="15" t="e">
        <f t="shared" si="303"/>
        <v>#REF!</v>
      </c>
      <c r="N294" s="15" t="e">
        <f t="shared" si="303"/>
        <v>#REF!</v>
      </c>
      <c r="O294" s="15" t="e">
        <f t="shared" si="303"/>
        <v>#REF!</v>
      </c>
      <c r="P294" s="15" t="e">
        <f t="shared" si="303"/>
        <v>#REF!</v>
      </c>
      <c r="Q294" s="15" t="e">
        <f t="shared" si="303"/>
        <v>#REF!</v>
      </c>
      <c r="R294" s="15" t="e">
        <f t="shared" si="303"/>
        <v>#REF!</v>
      </c>
      <c r="S294" s="15" t="e">
        <f t="shared" si="303"/>
        <v>#REF!</v>
      </c>
      <c r="T294" s="15" t="e">
        <f t="shared" si="303"/>
        <v>#REF!</v>
      </c>
      <c r="U294" s="15" t="e">
        <f t="shared" si="303"/>
        <v>#REF!</v>
      </c>
      <c r="V294" s="15" t="e">
        <f t="shared" si="303"/>
        <v>#REF!</v>
      </c>
      <c r="W294" s="15" t="e">
        <f t="shared" si="303"/>
        <v>#REF!</v>
      </c>
      <c r="X294" s="15" t="e">
        <f t="shared" si="303"/>
        <v>#REF!</v>
      </c>
      <c r="Y294" s="15" t="e">
        <f t="shared" si="303"/>
        <v>#REF!</v>
      </c>
      <c r="Z294" s="15" t="e">
        <f t="shared" si="303"/>
        <v>#REF!</v>
      </c>
      <c r="AA294" s="15" t="e">
        <f t="shared" si="303"/>
        <v>#REF!</v>
      </c>
      <c r="AB294" s="15" t="e">
        <f t="shared" si="303"/>
        <v>#REF!</v>
      </c>
      <c r="AC294" s="15" t="e">
        <f t="shared" si="303"/>
        <v>#REF!</v>
      </c>
      <c r="AD294" s="15" t="e">
        <f t="shared" si="303"/>
        <v>#REF!</v>
      </c>
      <c r="AE294" s="16" t="e">
        <f t="array" ref="AE294">INDEX(#REF!,MATCH(B294,#REF!,0))</f>
        <v>#REF!</v>
      </c>
      <c r="AF294" s="18">
        <f>VLOOKUP(C294,'Apr 19 data'!A:C,3,0)</f>
        <v>5.0000000000000001E-3</v>
      </c>
      <c r="AG294" s="16"/>
      <c r="AH294" s="16"/>
    </row>
    <row r="295" spans="1:34" ht="15.6" x14ac:dyDescent="0.3">
      <c r="A295" s="14" t="s">
        <v>72</v>
      </c>
      <c r="B295" s="14" t="s">
        <v>668</v>
      </c>
      <c r="C295" s="14" t="s">
        <v>669</v>
      </c>
      <c r="D295" s="15">
        <v>44575000</v>
      </c>
      <c r="E295" s="16">
        <f t="shared" si="0"/>
        <v>380982.905982906</v>
      </c>
      <c r="F295" s="17" t="e">
        <f t="shared" si="1"/>
        <v>#REF!</v>
      </c>
      <c r="G295" s="17"/>
      <c r="H295" s="15" t="e">
        <f t="shared" si="6"/>
        <v>#REF!</v>
      </c>
      <c r="I295" s="15" t="e">
        <f t="shared" si="113"/>
        <v>#REF!</v>
      </c>
      <c r="J295" s="15" t="e">
        <f t="shared" ref="J295:AD295" si="304">I295*1.05</f>
        <v>#REF!</v>
      </c>
      <c r="K295" s="15" t="e">
        <f t="shared" si="304"/>
        <v>#REF!</v>
      </c>
      <c r="L295" s="15" t="e">
        <f t="shared" si="304"/>
        <v>#REF!</v>
      </c>
      <c r="M295" s="15" t="e">
        <f t="shared" si="304"/>
        <v>#REF!</v>
      </c>
      <c r="N295" s="15" t="e">
        <f t="shared" si="304"/>
        <v>#REF!</v>
      </c>
      <c r="O295" s="15" t="e">
        <f t="shared" si="304"/>
        <v>#REF!</v>
      </c>
      <c r="P295" s="15" t="e">
        <f t="shared" si="304"/>
        <v>#REF!</v>
      </c>
      <c r="Q295" s="15" t="e">
        <f t="shared" si="304"/>
        <v>#REF!</v>
      </c>
      <c r="R295" s="15" t="e">
        <f t="shared" si="304"/>
        <v>#REF!</v>
      </c>
      <c r="S295" s="15" t="e">
        <f t="shared" si="304"/>
        <v>#REF!</v>
      </c>
      <c r="T295" s="15" t="e">
        <f t="shared" si="304"/>
        <v>#REF!</v>
      </c>
      <c r="U295" s="15" t="e">
        <f t="shared" si="304"/>
        <v>#REF!</v>
      </c>
      <c r="V295" s="15" t="e">
        <f t="shared" si="304"/>
        <v>#REF!</v>
      </c>
      <c r="W295" s="15" t="e">
        <f t="shared" si="304"/>
        <v>#REF!</v>
      </c>
      <c r="X295" s="15" t="e">
        <f t="shared" si="304"/>
        <v>#REF!</v>
      </c>
      <c r="Y295" s="15" t="e">
        <f t="shared" si="304"/>
        <v>#REF!</v>
      </c>
      <c r="Z295" s="15" t="e">
        <f t="shared" si="304"/>
        <v>#REF!</v>
      </c>
      <c r="AA295" s="15" t="e">
        <f t="shared" si="304"/>
        <v>#REF!</v>
      </c>
      <c r="AB295" s="15" t="e">
        <f t="shared" si="304"/>
        <v>#REF!</v>
      </c>
      <c r="AC295" s="15" t="e">
        <f t="shared" si="304"/>
        <v>#REF!</v>
      </c>
      <c r="AD295" s="15" t="e">
        <f t="shared" si="304"/>
        <v>#REF!</v>
      </c>
      <c r="AE295" s="16" t="e">
        <f t="array" ref="AE295">INDEX(#REF!,MATCH(B295,#REF!,0))</f>
        <v>#REF!</v>
      </c>
      <c r="AF295" s="18">
        <f>VLOOKUP(C295,'Apr 19 data'!A:C,3,0)</f>
        <v>-4.2000000000000003E-2</v>
      </c>
      <c r="AG295" s="16"/>
      <c r="AH295" s="16"/>
    </row>
    <row r="296" spans="1:34" ht="15.6" x14ac:dyDescent="0.3">
      <c r="A296" s="14" t="s">
        <v>66</v>
      </c>
      <c r="B296" s="14" t="s">
        <v>670</v>
      </c>
      <c r="C296" s="14" t="s">
        <v>671</v>
      </c>
      <c r="D296" s="15">
        <v>1400000</v>
      </c>
      <c r="E296" s="16">
        <f t="shared" si="0"/>
        <v>40000</v>
      </c>
      <c r="F296" s="17" t="e">
        <f t="shared" si="1"/>
        <v>#REF!</v>
      </c>
      <c r="G296" s="17"/>
      <c r="H296" s="15" t="e">
        <f t="shared" si="6"/>
        <v>#REF!</v>
      </c>
      <c r="I296" s="15" t="e">
        <f t="shared" si="113"/>
        <v>#REF!</v>
      </c>
      <c r="J296" s="15" t="e">
        <f t="shared" ref="J296:AD296" si="305">I296*1.05</f>
        <v>#REF!</v>
      </c>
      <c r="K296" s="15" t="e">
        <f t="shared" si="305"/>
        <v>#REF!</v>
      </c>
      <c r="L296" s="15" t="e">
        <f t="shared" si="305"/>
        <v>#REF!</v>
      </c>
      <c r="M296" s="15" t="e">
        <f t="shared" si="305"/>
        <v>#REF!</v>
      </c>
      <c r="N296" s="15" t="e">
        <f t="shared" si="305"/>
        <v>#REF!</v>
      </c>
      <c r="O296" s="15" t="e">
        <f t="shared" si="305"/>
        <v>#REF!</v>
      </c>
      <c r="P296" s="15" t="e">
        <f t="shared" si="305"/>
        <v>#REF!</v>
      </c>
      <c r="Q296" s="15" t="e">
        <f t="shared" si="305"/>
        <v>#REF!</v>
      </c>
      <c r="R296" s="15" t="e">
        <f t="shared" si="305"/>
        <v>#REF!</v>
      </c>
      <c r="S296" s="15" t="e">
        <f t="shared" si="305"/>
        <v>#REF!</v>
      </c>
      <c r="T296" s="15" t="e">
        <f t="shared" si="305"/>
        <v>#REF!</v>
      </c>
      <c r="U296" s="15" t="e">
        <f t="shared" si="305"/>
        <v>#REF!</v>
      </c>
      <c r="V296" s="15" t="e">
        <f t="shared" si="305"/>
        <v>#REF!</v>
      </c>
      <c r="W296" s="15" t="e">
        <f t="shared" si="305"/>
        <v>#REF!</v>
      </c>
      <c r="X296" s="15" t="e">
        <f t="shared" si="305"/>
        <v>#REF!</v>
      </c>
      <c r="Y296" s="15" t="e">
        <f t="shared" si="305"/>
        <v>#REF!</v>
      </c>
      <c r="Z296" s="15" t="e">
        <f t="shared" si="305"/>
        <v>#REF!</v>
      </c>
      <c r="AA296" s="15" t="e">
        <f t="shared" si="305"/>
        <v>#REF!</v>
      </c>
      <c r="AB296" s="15" t="e">
        <f t="shared" si="305"/>
        <v>#REF!</v>
      </c>
      <c r="AC296" s="15" t="e">
        <f t="shared" si="305"/>
        <v>#REF!</v>
      </c>
      <c r="AD296" s="15" t="e">
        <f t="shared" si="305"/>
        <v>#REF!</v>
      </c>
      <c r="AE296" s="16" t="e">
        <f t="array" ref="AE296">INDEX(#REF!,MATCH(B296,#REF!,0))</f>
        <v>#REF!</v>
      </c>
      <c r="AF296" s="18">
        <f>VLOOKUP(C296,'Apr 19 data'!A:C,3,0)</f>
        <v>2.5000000000000001E-2</v>
      </c>
      <c r="AG296" s="16"/>
      <c r="AH296" s="16"/>
    </row>
    <row r="297" spans="1:34" ht="15.6" x14ac:dyDescent="0.3">
      <c r="A297" s="14" t="s">
        <v>85</v>
      </c>
      <c r="B297" s="14" t="s">
        <v>672</v>
      </c>
      <c r="C297" s="14" t="s">
        <v>673</v>
      </c>
      <c r="D297" s="15">
        <v>3850000</v>
      </c>
      <c r="E297" s="16">
        <f t="shared" si="0"/>
        <v>110000</v>
      </c>
      <c r="F297" s="17" t="e">
        <f t="shared" si="1"/>
        <v>#REF!</v>
      </c>
      <c r="G297" s="17"/>
      <c r="H297" s="15" t="e">
        <f t="shared" si="6"/>
        <v>#REF!</v>
      </c>
      <c r="I297" s="15" t="e">
        <f t="shared" si="113"/>
        <v>#REF!</v>
      </c>
      <c r="J297" s="15" t="e">
        <f t="shared" ref="J297:AD297" si="306">I297*1.05</f>
        <v>#REF!</v>
      </c>
      <c r="K297" s="15" t="e">
        <f t="shared" si="306"/>
        <v>#REF!</v>
      </c>
      <c r="L297" s="15" t="e">
        <f t="shared" si="306"/>
        <v>#REF!</v>
      </c>
      <c r="M297" s="15" t="e">
        <f t="shared" si="306"/>
        <v>#REF!</v>
      </c>
      <c r="N297" s="15" t="e">
        <f t="shared" si="306"/>
        <v>#REF!</v>
      </c>
      <c r="O297" s="15" t="e">
        <f t="shared" si="306"/>
        <v>#REF!</v>
      </c>
      <c r="P297" s="15" t="e">
        <f t="shared" si="306"/>
        <v>#REF!</v>
      </c>
      <c r="Q297" s="15" t="e">
        <f t="shared" si="306"/>
        <v>#REF!</v>
      </c>
      <c r="R297" s="15" t="e">
        <f t="shared" si="306"/>
        <v>#REF!</v>
      </c>
      <c r="S297" s="15" t="e">
        <f t="shared" si="306"/>
        <v>#REF!</v>
      </c>
      <c r="T297" s="15" t="e">
        <f t="shared" si="306"/>
        <v>#REF!</v>
      </c>
      <c r="U297" s="15" t="e">
        <f t="shared" si="306"/>
        <v>#REF!</v>
      </c>
      <c r="V297" s="15" t="e">
        <f t="shared" si="306"/>
        <v>#REF!</v>
      </c>
      <c r="W297" s="15" t="e">
        <f t="shared" si="306"/>
        <v>#REF!</v>
      </c>
      <c r="X297" s="15" t="e">
        <f t="shared" si="306"/>
        <v>#REF!</v>
      </c>
      <c r="Y297" s="15" t="e">
        <f t="shared" si="306"/>
        <v>#REF!</v>
      </c>
      <c r="Z297" s="15" t="e">
        <f t="shared" si="306"/>
        <v>#REF!</v>
      </c>
      <c r="AA297" s="15" t="e">
        <f t="shared" si="306"/>
        <v>#REF!</v>
      </c>
      <c r="AB297" s="15" t="e">
        <f t="shared" si="306"/>
        <v>#REF!</v>
      </c>
      <c r="AC297" s="15" t="e">
        <f t="shared" si="306"/>
        <v>#REF!</v>
      </c>
      <c r="AD297" s="15" t="e">
        <f t="shared" si="306"/>
        <v>#REF!</v>
      </c>
      <c r="AE297" s="16" t="e">
        <f t="array" ref="AE297">INDEX(#REF!,MATCH(B297,#REF!,0))</f>
        <v>#REF!</v>
      </c>
      <c r="AF297" s="18">
        <f>VLOOKUP(C297,'Apr 19 data'!A:C,3,0)</f>
        <v>1.4999999999999999E-2</v>
      </c>
      <c r="AG297" s="16"/>
      <c r="AH297" s="16"/>
    </row>
    <row r="298" spans="1:34" ht="15.6" x14ac:dyDescent="0.3">
      <c r="A298" s="14" t="s">
        <v>65</v>
      </c>
      <c r="B298" s="14" t="s">
        <v>674</v>
      </c>
      <c r="C298" s="14" t="s">
        <v>675</v>
      </c>
      <c r="D298" s="15">
        <v>6800000</v>
      </c>
      <c r="E298" s="16">
        <f t="shared" si="0"/>
        <v>194285.71428571429</v>
      </c>
      <c r="F298" s="17" t="e">
        <f t="shared" si="1"/>
        <v>#REF!</v>
      </c>
      <c r="G298" s="17"/>
      <c r="H298" s="15" t="e">
        <f t="shared" si="6"/>
        <v>#REF!</v>
      </c>
      <c r="I298" s="15" t="e">
        <f t="shared" si="113"/>
        <v>#REF!</v>
      </c>
      <c r="J298" s="15" t="e">
        <f t="shared" ref="J298:AD298" si="307">I298*1.05</f>
        <v>#REF!</v>
      </c>
      <c r="K298" s="15" t="e">
        <f t="shared" si="307"/>
        <v>#REF!</v>
      </c>
      <c r="L298" s="15" t="e">
        <f t="shared" si="307"/>
        <v>#REF!</v>
      </c>
      <c r="M298" s="15" t="e">
        <f t="shared" si="307"/>
        <v>#REF!</v>
      </c>
      <c r="N298" s="15" t="e">
        <f t="shared" si="307"/>
        <v>#REF!</v>
      </c>
      <c r="O298" s="15" t="e">
        <f t="shared" si="307"/>
        <v>#REF!</v>
      </c>
      <c r="P298" s="15" t="e">
        <f t="shared" si="307"/>
        <v>#REF!</v>
      </c>
      <c r="Q298" s="15" t="e">
        <f t="shared" si="307"/>
        <v>#REF!</v>
      </c>
      <c r="R298" s="15" t="e">
        <f t="shared" si="307"/>
        <v>#REF!</v>
      </c>
      <c r="S298" s="15" t="e">
        <f t="shared" si="307"/>
        <v>#REF!</v>
      </c>
      <c r="T298" s="15" t="e">
        <f t="shared" si="307"/>
        <v>#REF!</v>
      </c>
      <c r="U298" s="15" t="e">
        <f t="shared" si="307"/>
        <v>#REF!</v>
      </c>
      <c r="V298" s="15" t="e">
        <f t="shared" si="307"/>
        <v>#REF!</v>
      </c>
      <c r="W298" s="15" t="e">
        <f t="shared" si="307"/>
        <v>#REF!</v>
      </c>
      <c r="X298" s="15" t="e">
        <f t="shared" si="307"/>
        <v>#REF!</v>
      </c>
      <c r="Y298" s="15" t="e">
        <f t="shared" si="307"/>
        <v>#REF!</v>
      </c>
      <c r="Z298" s="15" t="e">
        <f t="shared" si="307"/>
        <v>#REF!</v>
      </c>
      <c r="AA298" s="15" t="e">
        <f t="shared" si="307"/>
        <v>#REF!</v>
      </c>
      <c r="AB298" s="15" t="e">
        <f t="shared" si="307"/>
        <v>#REF!</v>
      </c>
      <c r="AC298" s="15" t="e">
        <f t="shared" si="307"/>
        <v>#REF!</v>
      </c>
      <c r="AD298" s="15" t="e">
        <f t="shared" si="307"/>
        <v>#REF!</v>
      </c>
      <c r="AE298" s="16" t="e">
        <f t="array" ref="AE298">INDEX(#REF!,MATCH(B298,#REF!,0))</f>
        <v>#REF!</v>
      </c>
      <c r="AF298" s="18">
        <f>VLOOKUP(C298,'Apr 19 data'!A:C,3,0)</f>
        <v>-2.5999999999999999E-2</v>
      </c>
      <c r="AG298" s="16"/>
      <c r="AH298" s="16"/>
    </row>
    <row r="299" spans="1:34" ht="15.6" x14ac:dyDescent="0.3">
      <c r="A299" s="14" t="s">
        <v>65</v>
      </c>
      <c r="B299" s="14" t="s">
        <v>676</v>
      </c>
      <c r="C299" s="24" t="s">
        <v>675</v>
      </c>
      <c r="D299" s="15">
        <v>1150000</v>
      </c>
      <c r="E299" s="16">
        <f t="shared" si="0"/>
        <v>32857.142857142855</v>
      </c>
      <c r="F299" s="17" t="e">
        <f t="shared" si="1"/>
        <v>#REF!</v>
      </c>
      <c r="G299" s="17"/>
      <c r="H299" s="15" t="e">
        <f t="shared" si="6"/>
        <v>#REF!</v>
      </c>
      <c r="I299" s="15" t="e">
        <f t="shared" si="113"/>
        <v>#REF!</v>
      </c>
      <c r="J299" s="15" t="e">
        <f t="shared" ref="J299:AD299" si="308">I299*1.05</f>
        <v>#REF!</v>
      </c>
      <c r="K299" s="15" t="e">
        <f t="shared" si="308"/>
        <v>#REF!</v>
      </c>
      <c r="L299" s="15" t="e">
        <f t="shared" si="308"/>
        <v>#REF!</v>
      </c>
      <c r="M299" s="15" t="e">
        <f t="shared" si="308"/>
        <v>#REF!</v>
      </c>
      <c r="N299" s="15" t="e">
        <f t="shared" si="308"/>
        <v>#REF!</v>
      </c>
      <c r="O299" s="15" t="e">
        <f t="shared" si="308"/>
        <v>#REF!</v>
      </c>
      <c r="P299" s="15" t="e">
        <f t="shared" si="308"/>
        <v>#REF!</v>
      </c>
      <c r="Q299" s="15" t="e">
        <f t="shared" si="308"/>
        <v>#REF!</v>
      </c>
      <c r="R299" s="15" t="e">
        <f t="shared" si="308"/>
        <v>#REF!</v>
      </c>
      <c r="S299" s="15" t="e">
        <f t="shared" si="308"/>
        <v>#REF!</v>
      </c>
      <c r="T299" s="15" t="e">
        <f t="shared" si="308"/>
        <v>#REF!</v>
      </c>
      <c r="U299" s="15" t="e">
        <f t="shared" si="308"/>
        <v>#REF!</v>
      </c>
      <c r="V299" s="15" t="e">
        <f t="shared" si="308"/>
        <v>#REF!</v>
      </c>
      <c r="W299" s="15" t="e">
        <f t="shared" si="308"/>
        <v>#REF!</v>
      </c>
      <c r="X299" s="15" t="e">
        <f t="shared" si="308"/>
        <v>#REF!</v>
      </c>
      <c r="Y299" s="15" t="e">
        <f t="shared" si="308"/>
        <v>#REF!</v>
      </c>
      <c r="Z299" s="15" t="e">
        <f t="shared" si="308"/>
        <v>#REF!</v>
      </c>
      <c r="AA299" s="15" t="e">
        <f t="shared" si="308"/>
        <v>#REF!</v>
      </c>
      <c r="AB299" s="15" t="e">
        <f t="shared" si="308"/>
        <v>#REF!</v>
      </c>
      <c r="AC299" s="15" t="e">
        <f t="shared" si="308"/>
        <v>#REF!</v>
      </c>
      <c r="AD299" s="15" t="e">
        <f t="shared" si="308"/>
        <v>#REF!</v>
      </c>
      <c r="AE299" s="16" t="e">
        <f t="array" ref="AE299">INDEX(#REF!,MATCH(B299,#REF!,0))</f>
        <v>#REF!</v>
      </c>
      <c r="AF299" s="18">
        <f>VLOOKUP(C299,'Apr 19 data'!A:C,3,0)</f>
        <v>-2.5999999999999999E-2</v>
      </c>
      <c r="AG299" s="16"/>
      <c r="AH299" s="16"/>
    </row>
    <row r="300" spans="1:34" ht="15.6" x14ac:dyDescent="0.3">
      <c r="A300" s="14" t="s">
        <v>62</v>
      </c>
      <c r="B300" s="14" t="s">
        <v>677</v>
      </c>
      <c r="C300" s="14" t="s">
        <v>678</v>
      </c>
      <c r="D300" s="15">
        <v>6200000</v>
      </c>
      <c r="E300" s="16">
        <f t="shared" si="0"/>
        <v>177142.85714285713</v>
      </c>
      <c r="F300" s="17" t="e">
        <f t="shared" si="1"/>
        <v>#REF!</v>
      </c>
      <c r="G300" s="17"/>
      <c r="H300" s="15" t="e">
        <f t="shared" si="6"/>
        <v>#REF!</v>
      </c>
      <c r="I300" s="15" t="e">
        <f t="shared" si="113"/>
        <v>#REF!</v>
      </c>
      <c r="J300" s="15" t="e">
        <f t="shared" ref="J300:AD300" si="309">I300*1.05</f>
        <v>#REF!</v>
      </c>
      <c r="K300" s="15" t="e">
        <f t="shared" si="309"/>
        <v>#REF!</v>
      </c>
      <c r="L300" s="15" t="e">
        <f t="shared" si="309"/>
        <v>#REF!</v>
      </c>
      <c r="M300" s="15" t="e">
        <f t="shared" si="309"/>
        <v>#REF!</v>
      </c>
      <c r="N300" s="15" t="e">
        <f t="shared" si="309"/>
        <v>#REF!</v>
      </c>
      <c r="O300" s="15" t="e">
        <f t="shared" si="309"/>
        <v>#REF!</v>
      </c>
      <c r="P300" s="15" t="e">
        <f t="shared" si="309"/>
        <v>#REF!</v>
      </c>
      <c r="Q300" s="15" t="e">
        <f t="shared" si="309"/>
        <v>#REF!</v>
      </c>
      <c r="R300" s="15" t="e">
        <f t="shared" si="309"/>
        <v>#REF!</v>
      </c>
      <c r="S300" s="15" t="e">
        <f t="shared" si="309"/>
        <v>#REF!</v>
      </c>
      <c r="T300" s="15" t="e">
        <f t="shared" si="309"/>
        <v>#REF!</v>
      </c>
      <c r="U300" s="15" t="e">
        <f t="shared" si="309"/>
        <v>#REF!</v>
      </c>
      <c r="V300" s="15" t="e">
        <f t="shared" si="309"/>
        <v>#REF!</v>
      </c>
      <c r="W300" s="15" t="e">
        <f t="shared" si="309"/>
        <v>#REF!</v>
      </c>
      <c r="X300" s="15" t="e">
        <f t="shared" si="309"/>
        <v>#REF!</v>
      </c>
      <c r="Y300" s="15" t="e">
        <f t="shared" si="309"/>
        <v>#REF!</v>
      </c>
      <c r="Z300" s="15" t="e">
        <f t="shared" si="309"/>
        <v>#REF!</v>
      </c>
      <c r="AA300" s="15" t="e">
        <f t="shared" si="309"/>
        <v>#REF!</v>
      </c>
      <c r="AB300" s="15" t="e">
        <f t="shared" si="309"/>
        <v>#REF!</v>
      </c>
      <c r="AC300" s="15" t="e">
        <f t="shared" si="309"/>
        <v>#REF!</v>
      </c>
      <c r="AD300" s="15" t="e">
        <f t="shared" si="309"/>
        <v>#REF!</v>
      </c>
      <c r="AE300" s="16" t="e">
        <f t="array" ref="AE300">INDEX(#REF!,MATCH(B300,#REF!,0))</f>
        <v>#REF!</v>
      </c>
      <c r="AF300" s="18">
        <f>VLOOKUP(C300,'Apr 19 data'!A:C,3,0)</f>
        <v>-2.8000000000000001E-2</v>
      </c>
      <c r="AG300" s="16"/>
      <c r="AH300" s="16"/>
    </row>
    <row r="301" spans="1:34" ht="15.6" x14ac:dyDescent="0.3">
      <c r="A301" s="14" t="s">
        <v>62</v>
      </c>
      <c r="B301" s="14" t="s">
        <v>679</v>
      </c>
      <c r="C301" s="14" t="s">
        <v>680</v>
      </c>
      <c r="D301" s="15">
        <v>4380000</v>
      </c>
      <c r="E301" s="16">
        <f t="shared" si="0"/>
        <v>125142.85714285714</v>
      </c>
      <c r="F301" s="17" t="e">
        <f t="shared" si="1"/>
        <v>#REF!</v>
      </c>
      <c r="G301" s="17"/>
      <c r="H301" s="15" t="e">
        <f t="shared" si="6"/>
        <v>#REF!</v>
      </c>
      <c r="I301" s="15" t="e">
        <f t="shared" si="113"/>
        <v>#REF!</v>
      </c>
      <c r="J301" s="15" t="e">
        <f t="shared" ref="J301:AD301" si="310">I301*1.05</f>
        <v>#REF!</v>
      </c>
      <c r="K301" s="15" t="e">
        <f t="shared" si="310"/>
        <v>#REF!</v>
      </c>
      <c r="L301" s="15" t="e">
        <f t="shared" si="310"/>
        <v>#REF!</v>
      </c>
      <c r="M301" s="15" t="e">
        <f t="shared" si="310"/>
        <v>#REF!</v>
      </c>
      <c r="N301" s="15" t="e">
        <f t="shared" si="310"/>
        <v>#REF!</v>
      </c>
      <c r="O301" s="15" t="e">
        <f t="shared" si="310"/>
        <v>#REF!</v>
      </c>
      <c r="P301" s="15" t="e">
        <f t="shared" si="310"/>
        <v>#REF!</v>
      </c>
      <c r="Q301" s="15" t="e">
        <f t="shared" si="310"/>
        <v>#REF!</v>
      </c>
      <c r="R301" s="15" t="e">
        <f t="shared" si="310"/>
        <v>#REF!</v>
      </c>
      <c r="S301" s="15" t="e">
        <f t="shared" si="310"/>
        <v>#REF!</v>
      </c>
      <c r="T301" s="15" t="e">
        <f t="shared" si="310"/>
        <v>#REF!</v>
      </c>
      <c r="U301" s="15" t="e">
        <f t="shared" si="310"/>
        <v>#REF!</v>
      </c>
      <c r="V301" s="15" t="e">
        <f t="shared" si="310"/>
        <v>#REF!</v>
      </c>
      <c r="W301" s="15" t="e">
        <f t="shared" si="310"/>
        <v>#REF!</v>
      </c>
      <c r="X301" s="15" t="e">
        <f t="shared" si="310"/>
        <v>#REF!</v>
      </c>
      <c r="Y301" s="15" t="e">
        <f t="shared" si="310"/>
        <v>#REF!</v>
      </c>
      <c r="Z301" s="15" t="e">
        <f t="shared" si="310"/>
        <v>#REF!</v>
      </c>
      <c r="AA301" s="15" t="e">
        <f t="shared" si="310"/>
        <v>#REF!</v>
      </c>
      <c r="AB301" s="15" t="e">
        <f t="shared" si="310"/>
        <v>#REF!</v>
      </c>
      <c r="AC301" s="15" t="e">
        <f t="shared" si="310"/>
        <v>#REF!</v>
      </c>
      <c r="AD301" s="15" t="e">
        <f t="shared" si="310"/>
        <v>#REF!</v>
      </c>
      <c r="AE301" s="16" t="e">
        <f t="array" ref="AE301">INDEX(#REF!,MATCH(B301,#REF!,0))</f>
        <v>#REF!</v>
      </c>
      <c r="AF301" s="18">
        <f>VLOOKUP(C301,'Apr 19 data'!A:C,3,0)</f>
        <v>0.04</v>
      </c>
      <c r="AG301" s="16"/>
      <c r="AH301" s="16"/>
    </row>
    <row r="302" spans="1:34" ht="15.6" x14ac:dyDescent="0.3">
      <c r="A302" s="14" t="s">
        <v>69</v>
      </c>
      <c r="B302" s="14" t="s">
        <v>681</v>
      </c>
      <c r="C302" s="14" t="s">
        <v>682</v>
      </c>
      <c r="D302" s="15">
        <v>1700000</v>
      </c>
      <c r="E302" s="16">
        <f t="shared" si="0"/>
        <v>48571.428571428572</v>
      </c>
      <c r="F302" s="17" t="e">
        <f t="shared" si="1"/>
        <v>#REF!</v>
      </c>
      <c r="G302" s="17"/>
      <c r="H302" s="15" t="e">
        <f t="shared" si="6"/>
        <v>#REF!</v>
      </c>
      <c r="I302" s="15" t="e">
        <f t="shared" si="113"/>
        <v>#REF!</v>
      </c>
      <c r="J302" s="15" t="e">
        <f t="shared" ref="J302:AD302" si="311">I302*1.05</f>
        <v>#REF!</v>
      </c>
      <c r="K302" s="15" t="e">
        <f t="shared" si="311"/>
        <v>#REF!</v>
      </c>
      <c r="L302" s="15" t="e">
        <f t="shared" si="311"/>
        <v>#REF!</v>
      </c>
      <c r="M302" s="15" t="e">
        <f t="shared" si="311"/>
        <v>#REF!</v>
      </c>
      <c r="N302" s="15" t="e">
        <f t="shared" si="311"/>
        <v>#REF!</v>
      </c>
      <c r="O302" s="15" t="e">
        <f t="shared" si="311"/>
        <v>#REF!</v>
      </c>
      <c r="P302" s="15" t="e">
        <f t="shared" si="311"/>
        <v>#REF!</v>
      </c>
      <c r="Q302" s="15" t="e">
        <f t="shared" si="311"/>
        <v>#REF!</v>
      </c>
      <c r="R302" s="15" t="e">
        <f t="shared" si="311"/>
        <v>#REF!</v>
      </c>
      <c r="S302" s="15" t="e">
        <f t="shared" si="311"/>
        <v>#REF!</v>
      </c>
      <c r="T302" s="15" t="e">
        <f t="shared" si="311"/>
        <v>#REF!</v>
      </c>
      <c r="U302" s="15" t="e">
        <f t="shared" si="311"/>
        <v>#REF!</v>
      </c>
      <c r="V302" s="15" t="e">
        <f t="shared" si="311"/>
        <v>#REF!</v>
      </c>
      <c r="W302" s="15" t="e">
        <f t="shared" si="311"/>
        <v>#REF!</v>
      </c>
      <c r="X302" s="15" t="e">
        <f t="shared" si="311"/>
        <v>#REF!</v>
      </c>
      <c r="Y302" s="15" t="e">
        <f t="shared" si="311"/>
        <v>#REF!</v>
      </c>
      <c r="Z302" s="15" t="e">
        <f t="shared" si="311"/>
        <v>#REF!</v>
      </c>
      <c r="AA302" s="15" t="e">
        <f t="shared" si="311"/>
        <v>#REF!</v>
      </c>
      <c r="AB302" s="15" t="e">
        <f t="shared" si="311"/>
        <v>#REF!</v>
      </c>
      <c r="AC302" s="15" t="e">
        <f t="shared" si="311"/>
        <v>#REF!</v>
      </c>
      <c r="AD302" s="15" t="e">
        <f t="shared" si="311"/>
        <v>#REF!</v>
      </c>
      <c r="AE302" s="16" t="e">
        <f t="array" ref="AE302">INDEX(#REF!,MATCH(B302,#REF!,0))</f>
        <v>#REF!</v>
      </c>
      <c r="AF302" s="18">
        <f>VLOOKUP(C302,'Apr 19 data'!A:C,3,0)</f>
        <v>-2.9000000000000001E-2</v>
      </c>
      <c r="AG302" s="16"/>
      <c r="AH302" s="16"/>
    </row>
    <row r="303" spans="1:34" ht="15.6" x14ac:dyDescent="0.3">
      <c r="A303" s="14" t="s">
        <v>65</v>
      </c>
      <c r="B303" s="14" t="s">
        <v>683</v>
      </c>
      <c r="C303" s="14" t="s">
        <v>684</v>
      </c>
      <c r="D303" s="15">
        <v>6050000</v>
      </c>
      <c r="E303" s="16">
        <f t="shared" si="0"/>
        <v>172857.14285714287</v>
      </c>
      <c r="F303" s="17" t="e">
        <f t="shared" si="1"/>
        <v>#REF!</v>
      </c>
      <c r="G303" s="17"/>
      <c r="H303" s="15" t="e">
        <f t="shared" si="6"/>
        <v>#REF!</v>
      </c>
      <c r="I303" s="15" t="e">
        <f t="shared" si="113"/>
        <v>#REF!</v>
      </c>
      <c r="J303" s="15" t="e">
        <f t="shared" ref="J303:AD303" si="312">I303*1.05</f>
        <v>#REF!</v>
      </c>
      <c r="K303" s="15" t="e">
        <f t="shared" si="312"/>
        <v>#REF!</v>
      </c>
      <c r="L303" s="15" t="e">
        <f t="shared" si="312"/>
        <v>#REF!</v>
      </c>
      <c r="M303" s="15" t="e">
        <f t="shared" si="312"/>
        <v>#REF!</v>
      </c>
      <c r="N303" s="15" t="e">
        <f t="shared" si="312"/>
        <v>#REF!</v>
      </c>
      <c r="O303" s="15" t="e">
        <f t="shared" si="312"/>
        <v>#REF!</v>
      </c>
      <c r="P303" s="15" t="e">
        <f t="shared" si="312"/>
        <v>#REF!</v>
      </c>
      <c r="Q303" s="15" t="e">
        <f t="shared" si="312"/>
        <v>#REF!</v>
      </c>
      <c r="R303" s="15" t="e">
        <f t="shared" si="312"/>
        <v>#REF!</v>
      </c>
      <c r="S303" s="15" t="e">
        <f t="shared" si="312"/>
        <v>#REF!</v>
      </c>
      <c r="T303" s="15" t="e">
        <f t="shared" si="312"/>
        <v>#REF!</v>
      </c>
      <c r="U303" s="15" t="e">
        <f t="shared" si="312"/>
        <v>#REF!</v>
      </c>
      <c r="V303" s="15" t="e">
        <f t="shared" si="312"/>
        <v>#REF!</v>
      </c>
      <c r="W303" s="15" t="e">
        <f t="shared" si="312"/>
        <v>#REF!</v>
      </c>
      <c r="X303" s="15" t="e">
        <f t="shared" si="312"/>
        <v>#REF!</v>
      </c>
      <c r="Y303" s="15" t="e">
        <f t="shared" si="312"/>
        <v>#REF!</v>
      </c>
      <c r="Z303" s="15" t="e">
        <f t="shared" si="312"/>
        <v>#REF!</v>
      </c>
      <c r="AA303" s="15" t="e">
        <f t="shared" si="312"/>
        <v>#REF!</v>
      </c>
      <c r="AB303" s="15" t="e">
        <f t="shared" si="312"/>
        <v>#REF!</v>
      </c>
      <c r="AC303" s="15" t="e">
        <f t="shared" si="312"/>
        <v>#REF!</v>
      </c>
      <c r="AD303" s="15" t="e">
        <f t="shared" si="312"/>
        <v>#REF!</v>
      </c>
      <c r="AE303" s="16" t="e">
        <f t="array" ref="AE303">INDEX(#REF!,MATCH(B303,#REF!,0))</f>
        <v>#REF!</v>
      </c>
      <c r="AF303" s="18">
        <f>VLOOKUP(C303,'Apr 19 data'!A:C,3,0)</f>
        <v>1.4999999999999999E-2</v>
      </c>
      <c r="AG303" s="16"/>
      <c r="AH303" s="16"/>
    </row>
    <row r="304" spans="1:34" ht="15.6" x14ac:dyDescent="0.3">
      <c r="A304" s="14" t="s">
        <v>62</v>
      </c>
      <c r="B304" s="14" t="s">
        <v>685</v>
      </c>
      <c r="C304" s="14" t="s">
        <v>686</v>
      </c>
      <c r="D304" s="15">
        <v>4250000</v>
      </c>
      <c r="E304" s="16">
        <f t="shared" si="0"/>
        <v>121428.57142857143</v>
      </c>
      <c r="F304" s="17" t="e">
        <f t="shared" si="1"/>
        <v>#REF!</v>
      </c>
      <c r="G304" s="17"/>
      <c r="H304" s="15" t="e">
        <f t="shared" si="6"/>
        <v>#REF!</v>
      </c>
      <c r="I304" s="15" t="e">
        <f t="shared" si="113"/>
        <v>#REF!</v>
      </c>
      <c r="J304" s="15" t="e">
        <f t="shared" ref="J304:AD304" si="313">I304*1.05</f>
        <v>#REF!</v>
      </c>
      <c r="K304" s="15" t="e">
        <f t="shared" si="313"/>
        <v>#REF!</v>
      </c>
      <c r="L304" s="15" t="e">
        <f t="shared" si="313"/>
        <v>#REF!</v>
      </c>
      <c r="M304" s="15" t="e">
        <f t="shared" si="313"/>
        <v>#REF!</v>
      </c>
      <c r="N304" s="15" t="e">
        <f t="shared" si="313"/>
        <v>#REF!</v>
      </c>
      <c r="O304" s="15" t="e">
        <f t="shared" si="313"/>
        <v>#REF!</v>
      </c>
      <c r="P304" s="15" t="e">
        <f t="shared" si="313"/>
        <v>#REF!</v>
      </c>
      <c r="Q304" s="15" t="e">
        <f t="shared" si="313"/>
        <v>#REF!</v>
      </c>
      <c r="R304" s="15" t="e">
        <f t="shared" si="313"/>
        <v>#REF!</v>
      </c>
      <c r="S304" s="15" t="e">
        <f t="shared" si="313"/>
        <v>#REF!</v>
      </c>
      <c r="T304" s="15" t="e">
        <f t="shared" si="313"/>
        <v>#REF!</v>
      </c>
      <c r="U304" s="15" t="e">
        <f t="shared" si="313"/>
        <v>#REF!</v>
      </c>
      <c r="V304" s="15" t="e">
        <f t="shared" si="313"/>
        <v>#REF!</v>
      </c>
      <c r="W304" s="15" t="e">
        <f t="shared" si="313"/>
        <v>#REF!</v>
      </c>
      <c r="X304" s="15" t="e">
        <f t="shared" si="313"/>
        <v>#REF!</v>
      </c>
      <c r="Y304" s="15" t="e">
        <f t="shared" si="313"/>
        <v>#REF!</v>
      </c>
      <c r="Z304" s="15" t="e">
        <f t="shared" si="313"/>
        <v>#REF!</v>
      </c>
      <c r="AA304" s="15" t="e">
        <f t="shared" si="313"/>
        <v>#REF!</v>
      </c>
      <c r="AB304" s="15" t="e">
        <f t="shared" si="313"/>
        <v>#REF!</v>
      </c>
      <c r="AC304" s="15" t="e">
        <f t="shared" si="313"/>
        <v>#REF!</v>
      </c>
      <c r="AD304" s="15" t="e">
        <f t="shared" si="313"/>
        <v>#REF!</v>
      </c>
      <c r="AE304" s="16" t="e">
        <f t="array" ref="AE304">INDEX(#REF!,MATCH(B304,#REF!,0))</f>
        <v>#REF!</v>
      </c>
      <c r="AF304" s="18">
        <f>VLOOKUP(C304,'Apr 19 data'!A:C,3,0)</f>
        <v>8.0000000000000002E-3</v>
      </c>
      <c r="AG304" s="16"/>
      <c r="AH304" s="16"/>
    </row>
    <row r="305" spans="1:34" ht="15.6" x14ac:dyDescent="0.3">
      <c r="A305" s="14" t="s">
        <v>82</v>
      </c>
      <c r="B305" s="14" t="s">
        <v>687</v>
      </c>
      <c r="C305" s="14" t="s">
        <v>688</v>
      </c>
      <c r="D305" s="15">
        <v>3100000</v>
      </c>
      <c r="E305" s="16">
        <f t="shared" si="0"/>
        <v>88571.428571428565</v>
      </c>
      <c r="F305" s="17" t="e">
        <f t="shared" si="1"/>
        <v>#REF!</v>
      </c>
      <c r="G305" s="17"/>
      <c r="H305" s="15" t="e">
        <f t="shared" si="6"/>
        <v>#REF!</v>
      </c>
      <c r="I305" s="15" t="e">
        <f t="shared" si="113"/>
        <v>#REF!</v>
      </c>
      <c r="J305" s="15" t="e">
        <f t="shared" ref="J305:AD305" si="314">I305*1.05</f>
        <v>#REF!</v>
      </c>
      <c r="K305" s="15" t="e">
        <f t="shared" si="314"/>
        <v>#REF!</v>
      </c>
      <c r="L305" s="15" t="e">
        <f t="shared" si="314"/>
        <v>#REF!</v>
      </c>
      <c r="M305" s="15" t="e">
        <f t="shared" si="314"/>
        <v>#REF!</v>
      </c>
      <c r="N305" s="15" t="e">
        <f t="shared" si="314"/>
        <v>#REF!</v>
      </c>
      <c r="O305" s="15" t="e">
        <f t="shared" si="314"/>
        <v>#REF!</v>
      </c>
      <c r="P305" s="15" t="e">
        <f t="shared" si="314"/>
        <v>#REF!</v>
      </c>
      <c r="Q305" s="15" t="e">
        <f t="shared" si="314"/>
        <v>#REF!</v>
      </c>
      <c r="R305" s="15" t="e">
        <f t="shared" si="314"/>
        <v>#REF!</v>
      </c>
      <c r="S305" s="15" t="e">
        <f t="shared" si="314"/>
        <v>#REF!</v>
      </c>
      <c r="T305" s="15" t="e">
        <f t="shared" si="314"/>
        <v>#REF!</v>
      </c>
      <c r="U305" s="15" t="e">
        <f t="shared" si="314"/>
        <v>#REF!</v>
      </c>
      <c r="V305" s="15" t="e">
        <f t="shared" si="314"/>
        <v>#REF!</v>
      </c>
      <c r="W305" s="15" t="e">
        <f t="shared" si="314"/>
        <v>#REF!</v>
      </c>
      <c r="X305" s="15" t="e">
        <f t="shared" si="314"/>
        <v>#REF!</v>
      </c>
      <c r="Y305" s="15" t="e">
        <f t="shared" si="314"/>
        <v>#REF!</v>
      </c>
      <c r="Z305" s="15" t="e">
        <f t="shared" si="314"/>
        <v>#REF!</v>
      </c>
      <c r="AA305" s="15" t="e">
        <f t="shared" si="314"/>
        <v>#REF!</v>
      </c>
      <c r="AB305" s="15" t="e">
        <f t="shared" si="314"/>
        <v>#REF!</v>
      </c>
      <c r="AC305" s="15" t="e">
        <f t="shared" si="314"/>
        <v>#REF!</v>
      </c>
      <c r="AD305" s="15" t="e">
        <f t="shared" si="314"/>
        <v>#REF!</v>
      </c>
      <c r="AE305" s="16" t="e">
        <f t="array" ref="AE305">INDEX(#REF!,MATCH(B305,#REF!,0))</f>
        <v>#REF!</v>
      </c>
      <c r="AF305" s="18">
        <f>VLOOKUP(C305,'Apr 19 data'!A:C,3,0)</f>
        <v>5.8999999999999997E-2</v>
      </c>
      <c r="AG305" s="16"/>
      <c r="AH305" s="16"/>
    </row>
    <row r="306" spans="1:34" ht="15.6" x14ac:dyDescent="0.3">
      <c r="A306" s="14" t="s">
        <v>82</v>
      </c>
      <c r="B306" s="14" t="s">
        <v>689</v>
      </c>
      <c r="C306" s="14" t="s">
        <v>690</v>
      </c>
      <c r="D306" s="15">
        <v>2900000</v>
      </c>
      <c r="E306" s="16">
        <f t="shared" si="0"/>
        <v>82857.142857142855</v>
      </c>
      <c r="F306" s="17" t="e">
        <f t="shared" si="1"/>
        <v>#REF!</v>
      </c>
      <c r="G306" s="17"/>
      <c r="H306" s="15" t="e">
        <f t="shared" si="6"/>
        <v>#REF!</v>
      </c>
      <c r="I306" s="15" t="e">
        <f t="shared" si="113"/>
        <v>#REF!</v>
      </c>
      <c r="J306" s="15" t="e">
        <f t="shared" ref="J306:AD306" si="315">I306*1.05</f>
        <v>#REF!</v>
      </c>
      <c r="K306" s="15" t="e">
        <f t="shared" si="315"/>
        <v>#REF!</v>
      </c>
      <c r="L306" s="15" t="e">
        <f t="shared" si="315"/>
        <v>#REF!</v>
      </c>
      <c r="M306" s="15" t="e">
        <f t="shared" si="315"/>
        <v>#REF!</v>
      </c>
      <c r="N306" s="15" t="e">
        <f t="shared" si="315"/>
        <v>#REF!</v>
      </c>
      <c r="O306" s="15" t="e">
        <f t="shared" si="315"/>
        <v>#REF!</v>
      </c>
      <c r="P306" s="15" t="e">
        <f t="shared" si="315"/>
        <v>#REF!</v>
      </c>
      <c r="Q306" s="15" t="e">
        <f t="shared" si="315"/>
        <v>#REF!</v>
      </c>
      <c r="R306" s="15" t="e">
        <f t="shared" si="315"/>
        <v>#REF!</v>
      </c>
      <c r="S306" s="15" t="e">
        <f t="shared" si="315"/>
        <v>#REF!</v>
      </c>
      <c r="T306" s="15" t="e">
        <f t="shared" si="315"/>
        <v>#REF!</v>
      </c>
      <c r="U306" s="15" t="e">
        <f t="shared" si="315"/>
        <v>#REF!</v>
      </c>
      <c r="V306" s="15" t="e">
        <f t="shared" si="315"/>
        <v>#REF!</v>
      </c>
      <c r="W306" s="15" t="e">
        <f t="shared" si="315"/>
        <v>#REF!</v>
      </c>
      <c r="X306" s="15" t="e">
        <f t="shared" si="315"/>
        <v>#REF!</v>
      </c>
      <c r="Y306" s="15" t="e">
        <f t="shared" si="315"/>
        <v>#REF!</v>
      </c>
      <c r="Z306" s="15" t="e">
        <f t="shared" si="315"/>
        <v>#REF!</v>
      </c>
      <c r="AA306" s="15" t="e">
        <f t="shared" si="315"/>
        <v>#REF!</v>
      </c>
      <c r="AB306" s="15" t="e">
        <f t="shared" si="315"/>
        <v>#REF!</v>
      </c>
      <c r="AC306" s="15" t="e">
        <f t="shared" si="315"/>
        <v>#REF!</v>
      </c>
      <c r="AD306" s="15" t="e">
        <f t="shared" si="315"/>
        <v>#REF!</v>
      </c>
      <c r="AE306" s="16" t="e">
        <f t="array" ref="AE306">INDEX(#REF!,MATCH(B306,#REF!,0))</f>
        <v>#REF!</v>
      </c>
      <c r="AF306" s="18">
        <f>VLOOKUP(C306,'Apr 19 data'!A:C,3,0)</f>
        <v>2.1000000000000001E-2</v>
      </c>
      <c r="AG306" s="16"/>
      <c r="AH306" s="16"/>
    </row>
    <row r="307" spans="1:34" ht="15.6" x14ac:dyDescent="0.3">
      <c r="A307" s="14" t="s">
        <v>66</v>
      </c>
      <c r="B307" s="14" t="s">
        <v>691</v>
      </c>
      <c r="C307" s="14" t="s">
        <v>692</v>
      </c>
      <c r="D307" s="15">
        <v>1390000</v>
      </c>
      <c r="E307" s="16">
        <f t="shared" si="0"/>
        <v>39714.285714285717</v>
      </c>
      <c r="F307" s="17" t="e">
        <f t="shared" si="1"/>
        <v>#REF!</v>
      </c>
      <c r="G307" s="17"/>
      <c r="H307" s="15" t="e">
        <f t="shared" si="6"/>
        <v>#REF!</v>
      </c>
      <c r="I307" s="15" t="e">
        <f t="shared" si="113"/>
        <v>#REF!</v>
      </c>
      <c r="J307" s="15" t="e">
        <f t="shared" ref="J307:AD307" si="316">I307*1.05</f>
        <v>#REF!</v>
      </c>
      <c r="K307" s="15" t="e">
        <f t="shared" si="316"/>
        <v>#REF!</v>
      </c>
      <c r="L307" s="15" t="e">
        <f t="shared" si="316"/>
        <v>#REF!</v>
      </c>
      <c r="M307" s="15" t="e">
        <f t="shared" si="316"/>
        <v>#REF!</v>
      </c>
      <c r="N307" s="15" t="e">
        <f t="shared" si="316"/>
        <v>#REF!</v>
      </c>
      <c r="O307" s="15" t="e">
        <f t="shared" si="316"/>
        <v>#REF!</v>
      </c>
      <c r="P307" s="15" t="e">
        <f t="shared" si="316"/>
        <v>#REF!</v>
      </c>
      <c r="Q307" s="15" t="e">
        <f t="shared" si="316"/>
        <v>#REF!</v>
      </c>
      <c r="R307" s="15" t="e">
        <f t="shared" si="316"/>
        <v>#REF!</v>
      </c>
      <c r="S307" s="15" t="e">
        <f t="shared" si="316"/>
        <v>#REF!</v>
      </c>
      <c r="T307" s="15" t="e">
        <f t="shared" si="316"/>
        <v>#REF!</v>
      </c>
      <c r="U307" s="15" t="e">
        <f t="shared" si="316"/>
        <v>#REF!</v>
      </c>
      <c r="V307" s="15" t="e">
        <f t="shared" si="316"/>
        <v>#REF!</v>
      </c>
      <c r="W307" s="15" t="e">
        <f t="shared" si="316"/>
        <v>#REF!</v>
      </c>
      <c r="X307" s="15" t="e">
        <f t="shared" si="316"/>
        <v>#REF!</v>
      </c>
      <c r="Y307" s="15" t="e">
        <f t="shared" si="316"/>
        <v>#REF!</v>
      </c>
      <c r="Z307" s="15" t="e">
        <f t="shared" si="316"/>
        <v>#REF!</v>
      </c>
      <c r="AA307" s="15" t="e">
        <f t="shared" si="316"/>
        <v>#REF!</v>
      </c>
      <c r="AB307" s="15" t="e">
        <f t="shared" si="316"/>
        <v>#REF!</v>
      </c>
      <c r="AC307" s="15" t="e">
        <f t="shared" si="316"/>
        <v>#REF!</v>
      </c>
      <c r="AD307" s="15" t="e">
        <f t="shared" si="316"/>
        <v>#REF!</v>
      </c>
      <c r="AE307" s="16" t="e">
        <f t="array" ref="AE307">INDEX(#REF!,MATCH(B307,#REF!,0))</f>
        <v>#REF!</v>
      </c>
      <c r="AF307" s="18">
        <f>VLOOKUP(C307,'Apr 19 data'!A:C,3,0)</f>
        <v>8.0000000000000002E-3</v>
      </c>
      <c r="AG307" s="16"/>
      <c r="AH307" s="16"/>
    </row>
    <row r="308" spans="1:34" ht="15.6" x14ac:dyDescent="0.3">
      <c r="A308" s="14" t="s">
        <v>69</v>
      </c>
      <c r="B308" s="14" t="s">
        <v>693</v>
      </c>
      <c r="C308" s="14" t="s">
        <v>694</v>
      </c>
      <c r="D308" s="15">
        <v>370000</v>
      </c>
      <c r="E308" s="16">
        <f t="shared" si="0"/>
        <v>10571.428571428571</v>
      </c>
      <c r="F308" s="17" t="e">
        <f t="shared" si="1"/>
        <v>#REF!</v>
      </c>
      <c r="G308" s="17"/>
      <c r="H308" s="15" t="e">
        <f t="shared" si="6"/>
        <v>#REF!</v>
      </c>
      <c r="I308" s="15" t="e">
        <f t="shared" si="113"/>
        <v>#REF!</v>
      </c>
      <c r="J308" s="15" t="e">
        <f t="shared" ref="J308:AD308" si="317">I308*1.05</f>
        <v>#REF!</v>
      </c>
      <c r="K308" s="15" t="e">
        <f t="shared" si="317"/>
        <v>#REF!</v>
      </c>
      <c r="L308" s="15" t="e">
        <f t="shared" si="317"/>
        <v>#REF!</v>
      </c>
      <c r="M308" s="15" t="e">
        <f t="shared" si="317"/>
        <v>#REF!</v>
      </c>
      <c r="N308" s="15" t="e">
        <f t="shared" si="317"/>
        <v>#REF!</v>
      </c>
      <c r="O308" s="15" t="e">
        <f t="shared" si="317"/>
        <v>#REF!</v>
      </c>
      <c r="P308" s="15" t="e">
        <f t="shared" si="317"/>
        <v>#REF!</v>
      </c>
      <c r="Q308" s="15" t="e">
        <f t="shared" si="317"/>
        <v>#REF!</v>
      </c>
      <c r="R308" s="15" t="e">
        <f t="shared" si="317"/>
        <v>#REF!</v>
      </c>
      <c r="S308" s="15" t="e">
        <f t="shared" si="317"/>
        <v>#REF!</v>
      </c>
      <c r="T308" s="15" t="e">
        <f t="shared" si="317"/>
        <v>#REF!</v>
      </c>
      <c r="U308" s="15" t="e">
        <f t="shared" si="317"/>
        <v>#REF!</v>
      </c>
      <c r="V308" s="15" t="e">
        <f t="shared" si="317"/>
        <v>#REF!</v>
      </c>
      <c r="W308" s="15" t="e">
        <f t="shared" si="317"/>
        <v>#REF!</v>
      </c>
      <c r="X308" s="15" t="e">
        <f t="shared" si="317"/>
        <v>#REF!</v>
      </c>
      <c r="Y308" s="15" t="e">
        <f t="shared" si="317"/>
        <v>#REF!</v>
      </c>
      <c r="Z308" s="15" t="e">
        <f t="shared" si="317"/>
        <v>#REF!</v>
      </c>
      <c r="AA308" s="15" t="e">
        <f t="shared" si="317"/>
        <v>#REF!</v>
      </c>
      <c r="AB308" s="15" t="e">
        <f t="shared" si="317"/>
        <v>#REF!</v>
      </c>
      <c r="AC308" s="15" t="e">
        <f t="shared" si="317"/>
        <v>#REF!</v>
      </c>
      <c r="AD308" s="15" t="e">
        <f t="shared" si="317"/>
        <v>#REF!</v>
      </c>
      <c r="AE308" s="16" t="e">
        <f t="array" ref="AE308">INDEX(#REF!,MATCH(B308,#REF!,0))</f>
        <v>#REF!</v>
      </c>
      <c r="AF308" s="18">
        <f>VLOOKUP(C308,'Apr 19 data'!A:C,3,0)</f>
        <v>3.3000000000000002E-2</v>
      </c>
      <c r="AG308" s="16"/>
      <c r="AH308" s="16"/>
    </row>
    <row r="309" spans="1:34" ht="15.6" x14ac:dyDescent="0.3">
      <c r="A309" s="14" t="s">
        <v>62</v>
      </c>
      <c r="B309" s="14" t="s">
        <v>695</v>
      </c>
      <c r="C309" s="14" t="s">
        <v>696</v>
      </c>
      <c r="D309" s="15">
        <v>3070000</v>
      </c>
      <c r="E309" s="16">
        <f t="shared" si="0"/>
        <v>87714.28571428571</v>
      </c>
      <c r="F309" s="17" t="e">
        <f t="shared" si="1"/>
        <v>#REF!</v>
      </c>
      <c r="G309" s="17"/>
      <c r="H309" s="15" t="e">
        <f t="shared" si="6"/>
        <v>#REF!</v>
      </c>
      <c r="I309" s="15" t="e">
        <f t="shared" si="113"/>
        <v>#REF!</v>
      </c>
      <c r="J309" s="15" t="e">
        <f t="shared" ref="J309:AD309" si="318">I309*1.05</f>
        <v>#REF!</v>
      </c>
      <c r="K309" s="15" t="e">
        <f t="shared" si="318"/>
        <v>#REF!</v>
      </c>
      <c r="L309" s="15" t="e">
        <f t="shared" si="318"/>
        <v>#REF!</v>
      </c>
      <c r="M309" s="15" t="e">
        <f t="shared" si="318"/>
        <v>#REF!</v>
      </c>
      <c r="N309" s="15" t="e">
        <f t="shared" si="318"/>
        <v>#REF!</v>
      </c>
      <c r="O309" s="15" t="e">
        <f t="shared" si="318"/>
        <v>#REF!</v>
      </c>
      <c r="P309" s="15" t="e">
        <f t="shared" si="318"/>
        <v>#REF!</v>
      </c>
      <c r="Q309" s="15" t="e">
        <f t="shared" si="318"/>
        <v>#REF!</v>
      </c>
      <c r="R309" s="15" t="e">
        <f t="shared" si="318"/>
        <v>#REF!</v>
      </c>
      <c r="S309" s="15" t="e">
        <f t="shared" si="318"/>
        <v>#REF!</v>
      </c>
      <c r="T309" s="15" t="e">
        <f t="shared" si="318"/>
        <v>#REF!</v>
      </c>
      <c r="U309" s="15" t="e">
        <f t="shared" si="318"/>
        <v>#REF!</v>
      </c>
      <c r="V309" s="15" t="e">
        <f t="shared" si="318"/>
        <v>#REF!</v>
      </c>
      <c r="W309" s="15" t="e">
        <f t="shared" si="318"/>
        <v>#REF!</v>
      </c>
      <c r="X309" s="15" t="e">
        <f t="shared" si="318"/>
        <v>#REF!</v>
      </c>
      <c r="Y309" s="15" t="e">
        <f t="shared" si="318"/>
        <v>#REF!</v>
      </c>
      <c r="Z309" s="15" t="e">
        <f t="shared" si="318"/>
        <v>#REF!</v>
      </c>
      <c r="AA309" s="15" t="e">
        <f t="shared" si="318"/>
        <v>#REF!</v>
      </c>
      <c r="AB309" s="15" t="e">
        <f t="shared" si="318"/>
        <v>#REF!</v>
      </c>
      <c r="AC309" s="15" t="e">
        <f t="shared" si="318"/>
        <v>#REF!</v>
      </c>
      <c r="AD309" s="15" t="e">
        <f t="shared" si="318"/>
        <v>#REF!</v>
      </c>
      <c r="AE309" s="16" t="e">
        <f t="array" ref="AE309">INDEX(#REF!,MATCH(B309,#REF!,0))</f>
        <v>#REF!</v>
      </c>
      <c r="AF309" s="18">
        <f>VLOOKUP(C309,'Apr 19 data'!A:C,3,0)</f>
        <v>-4.7E-2</v>
      </c>
      <c r="AG309" s="16"/>
      <c r="AH309" s="16"/>
    </row>
    <row r="310" spans="1:34" ht="15.6" x14ac:dyDescent="0.3">
      <c r="A310" s="14" t="s">
        <v>82</v>
      </c>
      <c r="B310" s="14" t="s">
        <v>697</v>
      </c>
      <c r="C310" s="14" t="s">
        <v>698</v>
      </c>
      <c r="D310" s="15">
        <v>2350000</v>
      </c>
      <c r="E310" s="16">
        <f t="shared" si="0"/>
        <v>67142.857142857145</v>
      </c>
      <c r="F310" s="17" t="e">
        <f t="shared" si="1"/>
        <v>#REF!</v>
      </c>
      <c r="G310" s="17"/>
      <c r="H310" s="15" t="e">
        <f t="shared" si="6"/>
        <v>#REF!</v>
      </c>
      <c r="I310" s="15" t="e">
        <f t="shared" si="113"/>
        <v>#REF!</v>
      </c>
      <c r="J310" s="15" t="e">
        <f t="shared" ref="J310:AD310" si="319">I310*1.05</f>
        <v>#REF!</v>
      </c>
      <c r="K310" s="15" t="e">
        <f t="shared" si="319"/>
        <v>#REF!</v>
      </c>
      <c r="L310" s="15" t="e">
        <f t="shared" si="319"/>
        <v>#REF!</v>
      </c>
      <c r="M310" s="15" t="e">
        <f t="shared" si="319"/>
        <v>#REF!</v>
      </c>
      <c r="N310" s="15" t="e">
        <f t="shared" si="319"/>
        <v>#REF!</v>
      </c>
      <c r="O310" s="15" t="e">
        <f t="shared" si="319"/>
        <v>#REF!</v>
      </c>
      <c r="P310" s="15" t="e">
        <f t="shared" si="319"/>
        <v>#REF!</v>
      </c>
      <c r="Q310" s="15" t="e">
        <f t="shared" si="319"/>
        <v>#REF!</v>
      </c>
      <c r="R310" s="15" t="e">
        <f t="shared" si="319"/>
        <v>#REF!</v>
      </c>
      <c r="S310" s="15" t="e">
        <f t="shared" si="319"/>
        <v>#REF!</v>
      </c>
      <c r="T310" s="15" t="e">
        <f t="shared" si="319"/>
        <v>#REF!</v>
      </c>
      <c r="U310" s="15" t="e">
        <f t="shared" si="319"/>
        <v>#REF!</v>
      </c>
      <c r="V310" s="15" t="e">
        <f t="shared" si="319"/>
        <v>#REF!</v>
      </c>
      <c r="W310" s="15" t="e">
        <f t="shared" si="319"/>
        <v>#REF!</v>
      </c>
      <c r="X310" s="15" t="e">
        <f t="shared" si="319"/>
        <v>#REF!</v>
      </c>
      <c r="Y310" s="15" t="e">
        <f t="shared" si="319"/>
        <v>#REF!</v>
      </c>
      <c r="Z310" s="15" t="e">
        <f t="shared" si="319"/>
        <v>#REF!</v>
      </c>
      <c r="AA310" s="15" t="e">
        <f t="shared" si="319"/>
        <v>#REF!</v>
      </c>
      <c r="AB310" s="15" t="e">
        <f t="shared" si="319"/>
        <v>#REF!</v>
      </c>
      <c r="AC310" s="15" t="e">
        <f t="shared" si="319"/>
        <v>#REF!</v>
      </c>
      <c r="AD310" s="15" t="e">
        <f t="shared" si="319"/>
        <v>#REF!</v>
      </c>
      <c r="AE310" s="16" t="e">
        <f t="array" ref="AE310">INDEX(#REF!,MATCH(B310,#REF!,0))</f>
        <v>#REF!</v>
      </c>
      <c r="AF310" s="18">
        <f>VLOOKUP(C310,'Apr 19 data'!A:C,3,0)</f>
        <v>-3.5000000000000003E-2</v>
      </c>
      <c r="AG310" s="16"/>
      <c r="AH310" s="16"/>
    </row>
    <row r="311" spans="1:34" x14ac:dyDescent="0.25">
      <c r="A311" s="24" t="s">
        <v>65</v>
      </c>
      <c r="B311" s="24"/>
      <c r="C311" s="24" t="s">
        <v>699</v>
      </c>
      <c r="D311" s="15">
        <v>1700000</v>
      </c>
      <c r="E311" s="16">
        <f t="shared" si="0"/>
        <v>48571.428571428572</v>
      </c>
      <c r="F311" s="17" t="e">
        <f t="shared" si="1"/>
        <v>#REF!</v>
      </c>
      <c r="G311" s="17"/>
      <c r="H311" s="15" t="e">
        <f t="shared" si="6"/>
        <v>#REF!</v>
      </c>
      <c r="I311" s="15" t="e">
        <f t="shared" si="113"/>
        <v>#REF!</v>
      </c>
      <c r="J311" s="15" t="e">
        <f t="shared" ref="J311:AD311" si="320">I311*1.05</f>
        <v>#REF!</v>
      </c>
      <c r="K311" s="15" t="e">
        <f t="shared" si="320"/>
        <v>#REF!</v>
      </c>
      <c r="L311" s="15" t="e">
        <f t="shared" si="320"/>
        <v>#REF!</v>
      </c>
      <c r="M311" s="15" t="e">
        <f t="shared" si="320"/>
        <v>#REF!</v>
      </c>
      <c r="N311" s="15" t="e">
        <f t="shared" si="320"/>
        <v>#REF!</v>
      </c>
      <c r="O311" s="15" t="e">
        <f t="shared" si="320"/>
        <v>#REF!</v>
      </c>
      <c r="P311" s="15" t="e">
        <f t="shared" si="320"/>
        <v>#REF!</v>
      </c>
      <c r="Q311" s="15" t="e">
        <f t="shared" si="320"/>
        <v>#REF!</v>
      </c>
      <c r="R311" s="15" t="e">
        <f t="shared" si="320"/>
        <v>#REF!</v>
      </c>
      <c r="S311" s="15" t="e">
        <f t="shared" si="320"/>
        <v>#REF!</v>
      </c>
      <c r="T311" s="15" t="e">
        <f t="shared" si="320"/>
        <v>#REF!</v>
      </c>
      <c r="U311" s="15" t="e">
        <f t="shared" si="320"/>
        <v>#REF!</v>
      </c>
      <c r="V311" s="15" t="e">
        <f t="shared" si="320"/>
        <v>#REF!</v>
      </c>
      <c r="W311" s="15" t="e">
        <f t="shared" si="320"/>
        <v>#REF!</v>
      </c>
      <c r="X311" s="15" t="e">
        <f t="shared" si="320"/>
        <v>#REF!</v>
      </c>
      <c r="Y311" s="15" t="e">
        <f t="shared" si="320"/>
        <v>#REF!</v>
      </c>
      <c r="Z311" s="15" t="e">
        <f t="shared" si="320"/>
        <v>#REF!</v>
      </c>
      <c r="AA311" s="15" t="e">
        <f t="shared" si="320"/>
        <v>#REF!</v>
      </c>
      <c r="AB311" s="15" t="e">
        <f t="shared" si="320"/>
        <v>#REF!</v>
      </c>
      <c r="AC311" s="15" t="e">
        <f t="shared" si="320"/>
        <v>#REF!</v>
      </c>
      <c r="AD311" s="15" t="e">
        <f t="shared" si="320"/>
        <v>#REF!</v>
      </c>
      <c r="AE311" s="16" t="e">
        <f t="array" ref="AE311">INDEX(#REF!,MATCH(B311,#REF!,0))</f>
        <v>#REF!</v>
      </c>
      <c r="AF311" s="18" t="e">
        <f>VLOOKUP(C311,'Apr 19 data'!A:C,3,0)</f>
        <v>#N/A</v>
      </c>
      <c r="AG311" s="16"/>
      <c r="AH311" s="16"/>
    </row>
    <row r="312" spans="1:34" ht="15.6" x14ac:dyDescent="0.3">
      <c r="A312" s="14" t="s">
        <v>72</v>
      </c>
      <c r="B312" s="14" t="s">
        <v>700</v>
      </c>
      <c r="C312" s="14" t="s">
        <v>701</v>
      </c>
      <c r="D312" s="15">
        <v>135715000</v>
      </c>
      <c r="E312" s="16">
        <f t="shared" si="0"/>
        <v>1159957.264957265</v>
      </c>
      <c r="F312" s="17" t="e">
        <f t="shared" si="1"/>
        <v>#REF!</v>
      </c>
      <c r="G312" s="17"/>
      <c r="H312" s="15" t="e">
        <f t="shared" si="6"/>
        <v>#REF!</v>
      </c>
      <c r="I312" s="15" t="e">
        <f t="shared" si="113"/>
        <v>#REF!</v>
      </c>
      <c r="J312" s="15" t="e">
        <f t="shared" ref="J312:AD312" si="321">I312*1.05</f>
        <v>#REF!</v>
      </c>
      <c r="K312" s="15" t="e">
        <f t="shared" si="321"/>
        <v>#REF!</v>
      </c>
      <c r="L312" s="15" t="e">
        <f t="shared" si="321"/>
        <v>#REF!</v>
      </c>
      <c r="M312" s="15" t="e">
        <f t="shared" si="321"/>
        <v>#REF!</v>
      </c>
      <c r="N312" s="15" t="e">
        <f t="shared" si="321"/>
        <v>#REF!</v>
      </c>
      <c r="O312" s="15" t="e">
        <f t="shared" si="321"/>
        <v>#REF!</v>
      </c>
      <c r="P312" s="15" t="e">
        <f t="shared" si="321"/>
        <v>#REF!</v>
      </c>
      <c r="Q312" s="15" t="e">
        <f t="shared" si="321"/>
        <v>#REF!</v>
      </c>
      <c r="R312" s="15" t="e">
        <f t="shared" si="321"/>
        <v>#REF!</v>
      </c>
      <c r="S312" s="15" t="e">
        <f t="shared" si="321"/>
        <v>#REF!</v>
      </c>
      <c r="T312" s="15" t="e">
        <f t="shared" si="321"/>
        <v>#REF!</v>
      </c>
      <c r="U312" s="15" t="e">
        <f t="shared" si="321"/>
        <v>#REF!</v>
      </c>
      <c r="V312" s="15" t="e">
        <f t="shared" si="321"/>
        <v>#REF!</v>
      </c>
      <c r="W312" s="15" t="e">
        <f t="shared" si="321"/>
        <v>#REF!</v>
      </c>
      <c r="X312" s="15" t="e">
        <f t="shared" si="321"/>
        <v>#REF!</v>
      </c>
      <c r="Y312" s="15" t="e">
        <f t="shared" si="321"/>
        <v>#REF!</v>
      </c>
      <c r="Z312" s="15" t="e">
        <f t="shared" si="321"/>
        <v>#REF!</v>
      </c>
      <c r="AA312" s="15" t="e">
        <f t="shared" si="321"/>
        <v>#REF!</v>
      </c>
      <c r="AB312" s="15" t="e">
        <f t="shared" si="321"/>
        <v>#REF!</v>
      </c>
      <c r="AC312" s="15" t="e">
        <f t="shared" si="321"/>
        <v>#REF!</v>
      </c>
      <c r="AD312" s="15" t="e">
        <f t="shared" si="321"/>
        <v>#REF!</v>
      </c>
      <c r="AE312" s="16" t="e">
        <f t="array" ref="AE312">INDEX(#REF!,MATCH(B312,#REF!,0))</f>
        <v>#REF!</v>
      </c>
      <c r="AF312" s="18">
        <f>VLOOKUP(C312,'Apr 19 data'!A:C,3,0)</f>
        <v>-5.0000000000000001E-3</v>
      </c>
      <c r="AG312" s="16"/>
      <c r="AH312" s="16"/>
    </row>
    <row r="313" spans="1:34" ht="15.6" x14ac:dyDescent="0.3">
      <c r="A313" s="14" t="s">
        <v>82</v>
      </c>
      <c r="B313" s="14" t="s">
        <v>702</v>
      </c>
      <c r="C313" s="14" t="s">
        <v>703</v>
      </c>
      <c r="D313" s="15">
        <v>2200000</v>
      </c>
      <c r="E313" s="16">
        <f t="shared" si="0"/>
        <v>62857.142857142855</v>
      </c>
      <c r="F313" s="17" t="e">
        <f t="shared" si="1"/>
        <v>#REF!</v>
      </c>
      <c r="G313" s="17"/>
      <c r="H313" s="15" t="e">
        <f t="shared" si="6"/>
        <v>#REF!</v>
      </c>
      <c r="I313" s="15" t="e">
        <f t="shared" si="113"/>
        <v>#REF!</v>
      </c>
      <c r="J313" s="15" t="e">
        <f t="shared" ref="J313:AD313" si="322">I313*1.05</f>
        <v>#REF!</v>
      </c>
      <c r="K313" s="15" t="e">
        <f t="shared" si="322"/>
        <v>#REF!</v>
      </c>
      <c r="L313" s="15" t="e">
        <f t="shared" si="322"/>
        <v>#REF!</v>
      </c>
      <c r="M313" s="15" t="e">
        <f t="shared" si="322"/>
        <v>#REF!</v>
      </c>
      <c r="N313" s="15" t="e">
        <f t="shared" si="322"/>
        <v>#REF!</v>
      </c>
      <c r="O313" s="15" t="e">
        <f t="shared" si="322"/>
        <v>#REF!</v>
      </c>
      <c r="P313" s="15" t="e">
        <f t="shared" si="322"/>
        <v>#REF!</v>
      </c>
      <c r="Q313" s="15" t="e">
        <f t="shared" si="322"/>
        <v>#REF!</v>
      </c>
      <c r="R313" s="15" t="e">
        <f t="shared" si="322"/>
        <v>#REF!</v>
      </c>
      <c r="S313" s="15" t="e">
        <f t="shared" si="322"/>
        <v>#REF!</v>
      </c>
      <c r="T313" s="15" t="e">
        <f t="shared" si="322"/>
        <v>#REF!</v>
      </c>
      <c r="U313" s="15" t="e">
        <f t="shared" si="322"/>
        <v>#REF!</v>
      </c>
      <c r="V313" s="15" t="e">
        <f t="shared" si="322"/>
        <v>#REF!</v>
      </c>
      <c r="W313" s="15" t="e">
        <f t="shared" si="322"/>
        <v>#REF!</v>
      </c>
      <c r="X313" s="15" t="e">
        <f t="shared" si="322"/>
        <v>#REF!</v>
      </c>
      <c r="Y313" s="15" t="e">
        <f t="shared" si="322"/>
        <v>#REF!</v>
      </c>
      <c r="Z313" s="15" t="e">
        <f t="shared" si="322"/>
        <v>#REF!</v>
      </c>
      <c r="AA313" s="15" t="e">
        <f t="shared" si="322"/>
        <v>#REF!</v>
      </c>
      <c r="AB313" s="15" t="e">
        <f t="shared" si="322"/>
        <v>#REF!</v>
      </c>
      <c r="AC313" s="15" t="e">
        <f t="shared" si="322"/>
        <v>#REF!</v>
      </c>
      <c r="AD313" s="15" t="e">
        <f t="shared" si="322"/>
        <v>#REF!</v>
      </c>
      <c r="AE313" s="16" t="e">
        <f t="array" ref="AE313">INDEX(#REF!,MATCH(B313,#REF!,0))</f>
        <v>#REF!</v>
      </c>
      <c r="AF313" s="18">
        <f>VLOOKUP(C313,'Apr 19 data'!A:C,3,0)</f>
        <v>-2.9000000000000001E-2</v>
      </c>
      <c r="AG313" s="16"/>
      <c r="AH313" s="16"/>
    </row>
    <row r="314" spans="1:34" ht="15.6" x14ac:dyDescent="0.3">
      <c r="A314" s="14" t="s">
        <v>66</v>
      </c>
      <c r="B314" s="14" t="s">
        <v>704</v>
      </c>
      <c r="C314" s="14" t="s">
        <v>705</v>
      </c>
      <c r="D314" s="15">
        <v>900000</v>
      </c>
      <c r="E314" s="16">
        <f t="shared" si="0"/>
        <v>25714.285714285714</v>
      </c>
      <c r="F314" s="17" t="e">
        <f t="shared" si="1"/>
        <v>#REF!</v>
      </c>
      <c r="G314" s="17"/>
      <c r="H314" s="15" t="e">
        <f t="shared" si="6"/>
        <v>#REF!</v>
      </c>
      <c r="I314" s="15" t="e">
        <f t="shared" si="113"/>
        <v>#REF!</v>
      </c>
      <c r="J314" s="15" t="e">
        <f t="shared" ref="J314:AD314" si="323">I314*1.05</f>
        <v>#REF!</v>
      </c>
      <c r="K314" s="15" t="e">
        <f t="shared" si="323"/>
        <v>#REF!</v>
      </c>
      <c r="L314" s="15" t="e">
        <f t="shared" si="323"/>
        <v>#REF!</v>
      </c>
      <c r="M314" s="15" t="e">
        <f t="shared" si="323"/>
        <v>#REF!</v>
      </c>
      <c r="N314" s="15" t="e">
        <f t="shared" si="323"/>
        <v>#REF!</v>
      </c>
      <c r="O314" s="15" t="e">
        <f t="shared" si="323"/>
        <v>#REF!</v>
      </c>
      <c r="P314" s="15" t="e">
        <f t="shared" si="323"/>
        <v>#REF!</v>
      </c>
      <c r="Q314" s="15" t="e">
        <f t="shared" si="323"/>
        <v>#REF!</v>
      </c>
      <c r="R314" s="15" t="e">
        <f t="shared" si="323"/>
        <v>#REF!</v>
      </c>
      <c r="S314" s="15" t="e">
        <f t="shared" si="323"/>
        <v>#REF!</v>
      </c>
      <c r="T314" s="15" t="e">
        <f t="shared" si="323"/>
        <v>#REF!</v>
      </c>
      <c r="U314" s="15" t="e">
        <f t="shared" si="323"/>
        <v>#REF!</v>
      </c>
      <c r="V314" s="15" t="e">
        <f t="shared" si="323"/>
        <v>#REF!</v>
      </c>
      <c r="W314" s="15" t="e">
        <f t="shared" si="323"/>
        <v>#REF!</v>
      </c>
      <c r="X314" s="15" t="e">
        <f t="shared" si="323"/>
        <v>#REF!</v>
      </c>
      <c r="Y314" s="15" t="e">
        <f t="shared" si="323"/>
        <v>#REF!</v>
      </c>
      <c r="Z314" s="15" t="e">
        <f t="shared" si="323"/>
        <v>#REF!</v>
      </c>
      <c r="AA314" s="15" t="e">
        <f t="shared" si="323"/>
        <v>#REF!</v>
      </c>
      <c r="AB314" s="15" t="e">
        <f t="shared" si="323"/>
        <v>#REF!</v>
      </c>
      <c r="AC314" s="15" t="e">
        <f t="shared" si="323"/>
        <v>#REF!</v>
      </c>
      <c r="AD314" s="15" t="e">
        <f t="shared" si="323"/>
        <v>#REF!</v>
      </c>
      <c r="AE314" s="16" t="e">
        <f t="array" ref="AE314">INDEX(#REF!,MATCH(B314,#REF!,0))</f>
        <v>#REF!</v>
      </c>
      <c r="AF314" s="18">
        <f>VLOOKUP(C314,'Apr 19 data'!A:C,3,0)</f>
        <v>4.4999999999999998E-2</v>
      </c>
      <c r="AG314" s="16"/>
      <c r="AH314" s="16"/>
    </row>
    <row r="315" spans="1:34" ht="15.6" x14ac:dyDescent="0.3">
      <c r="A315" s="14" t="s">
        <v>82</v>
      </c>
      <c r="B315" s="14" t="s">
        <v>706</v>
      </c>
      <c r="C315" s="14" t="s">
        <v>707</v>
      </c>
      <c r="D315" s="15">
        <v>1920000</v>
      </c>
      <c r="E315" s="16">
        <f t="shared" si="0"/>
        <v>54857.142857142855</v>
      </c>
      <c r="F315" s="17" t="e">
        <f t="shared" si="1"/>
        <v>#REF!</v>
      </c>
      <c r="G315" s="17"/>
      <c r="H315" s="15" t="e">
        <f t="shared" si="6"/>
        <v>#REF!</v>
      </c>
      <c r="I315" s="15" t="e">
        <f t="shared" si="113"/>
        <v>#REF!</v>
      </c>
      <c r="J315" s="15" t="e">
        <f t="shared" ref="J315:AD315" si="324">I315*1.05</f>
        <v>#REF!</v>
      </c>
      <c r="K315" s="15" t="e">
        <f t="shared" si="324"/>
        <v>#REF!</v>
      </c>
      <c r="L315" s="15" t="e">
        <f t="shared" si="324"/>
        <v>#REF!</v>
      </c>
      <c r="M315" s="15" t="e">
        <f t="shared" si="324"/>
        <v>#REF!</v>
      </c>
      <c r="N315" s="15" t="e">
        <f t="shared" si="324"/>
        <v>#REF!</v>
      </c>
      <c r="O315" s="15" t="e">
        <f t="shared" si="324"/>
        <v>#REF!</v>
      </c>
      <c r="P315" s="15" t="e">
        <f t="shared" si="324"/>
        <v>#REF!</v>
      </c>
      <c r="Q315" s="15" t="e">
        <f t="shared" si="324"/>
        <v>#REF!</v>
      </c>
      <c r="R315" s="15" t="e">
        <f t="shared" si="324"/>
        <v>#REF!</v>
      </c>
      <c r="S315" s="15" t="e">
        <f t="shared" si="324"/>
        <v>#REF!</v>
      </c>
      <c r="T315" s="15" t="e">
        <f t="shared" si="324"/>
        <v>#REF!</v>
      </c>
      <c r="U315" s="15" t="e">
        <f t="shared" si="324"/>
        <v>#REF!</v>
      </c>
      <c r="V315" s="15" t="e">
        <f t="shared" si="324"/>
        <v>#REF!</v>
      </c>
      <c r="W315" s="15" t="e">
        <f t="shared" si="324"/>
        <v>#REF!</v>
      </c>
      <c r="X315" s="15" t="e">
        <f t="shared" si="324"/>
        <v>#REF!</v>
      </c>
      <c r="Y315" s="15" t="e">
        <f t="shared" si="324"/>
        <v>#REF!</v>
      </c>
      <c r="Z315" s="15" t="e">
        <f t="shared" si="324"/>
        <v>#REF!</v>
      </c>
      <c r="AA315" s="15" t="e">
        <f t="shared" si="324"/>
        <v>#REF!</v>
      </c>
      <c r="AB315" s="15" t="e">
        <f t="shared" si="324"/>
        <v>#REF!</v>
      </c>
      <c r="AC315" s="15" t="e">
        <f t="shared" si="324"/>
        <v>#REF!</v>
      </c>
      <c r="AD315" s="15" t="e">
        <f t="shared" si="324"/>
        <v>#REF!</v>
      </c>
      <c r="AE315" s="16" t="e">
        <f t="array" ref="AE315">INDEX(#REF!,MATCH(B315,#REF!,0))</f>
        <v>#REF!</v>
      </c>
      <c r="AF315" s="18">
        <f>VLOOKUP(C315,'Apr 19 data'!A:C,3,0)</f>
        <v>-1.7999999999999999E-2</v>
      </c>
      <c r="AG315" s="16"/>
      <c r="AH315" s="16"/>
    </row>
    <row r="316" spans="1:34" ht="15.6" x14ac:dyDescent="0.3">
      <c r="A316" s="14" t="s">
        <v>62</v>
      </c>
      <c r="B316" s="14" t="s">
        <v>708</v>
      </c>
      <c r="C316" s="14" t="s">
        <v>709</v>
      </c>
      <c r="D316" s="15">
        <v>6070000</v>
      </c>
      <c r="E316" s="16">
        <f t="shared" si="0"/>
        <v>173428.57142857142</v>
      </c>
      <c r="F316" s="17" t="e">
        <f t="shared" si="1"/>
        <v>#REF!</v>
      </c>
      <c r="G316" s="17"/>
      <c r="H316" s="15" t="e">
        <f t="shared" si="6"/>
        <v>#REF!</v>
      </c>
      <c r="I316" s="15" t="e">
        <f t="shared" si="113"/>
        <v>#REF!</v>
      </c>
      <c r="J316" s="15" t="e">
        <f t="shared" ref="J316:AD316" si="325">I316*1.05</f>
        <v>#REF!</v>
      </c>
      <c r="K316" s="15" t="e">
        <f t="shared" si="325"/>
        <v>#REF!</v>
      </c>
      <c r="L316" s="15" t="e">
        <f t="shared" si="325"/>
        <v>#REF!</v>
      </c>
      <c r="M316" s="15" t="e">
        <f t="shared" si="325"/>
        <v>#REF!</v>
      </c>
      <c r="N316" s="15" t="e">
        <f t="shared" si="325"/>
        <v>#REF!</v>
      </c>
      <c r="O316" s="15" t="e">
        <f t="shared" si="325"/>
        <v>#REF!</v>
      </c>
      <c r="P316" s="15" t="e">
        <f t="shared" si="325"/>
        <v>#REF!</v>
      </c>
      <c r="Q316" s="15" t="e">
        <f t="shared" si="325"/>
        <v>#REF!</v>
      </c>
      <c r="R316" s="15" t="e">
        <f t="shared" si="325"/>
        <v>#REF!</v>
      </c>
      <c r="S316" s="15" t="e">
        <f t="shared" si="325"/>
        <v>#REF!</v>
      </c>
      <c r="T316" s="15" t="e">
        <f t="shared" si="325"/>
        <v>#REF!</v>
      </c>
      <c r="U316" s="15" t="e">
        <f t="shared" si="325"/>
        <v>#REF!</v>
      </c>
      <c r="V316" s="15" t="e">
        <f t="shared" si="325"/>
        <v>#REF!</v>
      </c>
      <c r="W316" s="15" t="e">
        <f t="shared" si="325"/>
        <v>#REF!</v>
      </c>
      <c r="X316" s="15" t="e">
        <f t="shared" si="325"/>
        <v>#REF!</v>
      </c>
      <c r="Y316" s="15" t="e">
        <f t="shared" si="325"/>
        <v>#REF!</v>
      </c>
      <c r="Z316" s="15" t="e">
        <f t="shared" si="325"/>
        <v>#REF!</v>
      </c>
      <c r="AA316" s="15" t="e">
        <f t="shared" si="325"/>
        <v>#REF!</v>
      </c>
      <c r="AB316" s="15" t="e">
        <f t="shared" si="325"/>
        <v>#REF!</v>
      </c>
      <c r="AC316" s="15" t="e">
        <f t="shared" si="325"/>
        <v>#REF!</v>
      </c>
      <c r="AD316" s="15" t="e">
        <f t="shared" si="325"/>
        <v>#REF!</v>
      </c>
      <c r="AE316" s="16" t="e">
        <f t="array" ref="AE316">INDEX(#REF!,MATCH(B316,#REF!,0))</f>
        <v>#REF!</v>
      </c>
      <c r="AF316" s="18">
        <f>VLOOKUP(C316,'Apr 19 data'!A:C,3,0)</f>
        <v>-3.5999999999999997E-2</v>
      </c>
      <c r="AG316" s="16"/>
      <c r="AH316" s="16"/>
    </row>
    <row r="317" spans="1:34" ht="15.6" x14ac:dyDescent="0.3">
      <c r="A317" s="14" t="s">
        <v>62</v>
      </c>
      <c r="B317" s="14" t="s">
        <v>710</v>
      </c>
      <c r="C317" s="14" t="s">
        <v>711</v>
      </c>
      <c r="D317" s="15">
        <v>7050000</v>
      </c>
      <c r="E317" s="16">
        <f t="shared" si="0"/>
        <v>201428.57142857142</v>
      </c>
      <c r="F317" s="17" t="e">
        <f t="shared" si="1"/>
        <v>#REF!</v>
      </c>
      <c r="G317" s="17"/>
      <c r="H317" s="15" t="e">
        <f t="shared" si="6"/>
        <v>#REF!</v>
      </c>
      <c r="I317" s="15" t="e">
        <f t="shared" si="113"/>
        <v>#REF!</v>
      </c>
      <c r="J317" s="15" t="e">
        <f t="shared" ref="J317:AD317" si="326">I317*1.05</f>
        <v>#REF!</v>
      </c>
      <c r="K317" s="15" t="e">
        <f t="shared" si="326"/>
        <v>#REF!</v>
      </c>
      <c r="L317" s="15" t="e">
        <f t="shared" si="326"/>
        <v>#REF!</v>
      </c>
      <c r="M317" s="15" t="e">
        <f t="shared" si="326"/>
        <v>#REF!</v>
      </c>
      <c r="N317" s="15" t="e">
        <f t="shared" si="326"/>
        <v>#REF!</v>
      </c>
      <c r="O317" s="15" t="e">
        <f t="shared" si="326"/>
        <v>#REF!</v>
      </c>
      <c r="P317" s="15" t="e">
        <f t="shared" si="326"/>
        <v>#REF!</v>
      </c>
      <c r="Q317" s="15" t="e">
        <f t="shared" si="326"/>
        <v>#REF!</v>
      </c>
      <c r="R317" s="15" t="e">
        <f t="shared" si="326"/>
        <v>#REF!</v>
      </c>
      <c r="S317" s="15" t="e">
        <f t="shared" si="326"/>
        <v>#REF!</v>
      </c>
      <c r="T317" s="15" t="e">
        <f t="shared" si="326"/>
        <v>#REF!</v>
      </c>
      <c r="U317" s="15" t="e">
        <f t="shared" si="326"/>
        <v>#REF!</v>
      </c>
      <c r="V317" s="15" t="e">
        <f t="shared" si="326"/>
        <v>#REF!</v>
      </c>
      <c r="W317" s="15" t="e">
        <f t="shared" si="326"/>
        <v>#REF!</v>
      </c>
      <c r="X317" s="15" t="e">
        <f t="shared" si="326"/>
        <v>#REF!</v>
      </c>
      <c r="Y317" s="15" t="e">
        <f t="shared" si="326"/>
        <v>#REF!</v>
      </c>
      <c r="Z317" s="15" t="e">
        <f t="shared" si="326"/>
        <v>#REF!</v>
      </c>
      <c r="AA317" s="15" t="e">
        <f t="shared" si="326"/>
        <v>#REF!</v>
      </c>
      <c r="AB317" s="15" t="e">
        <f t="shared" si="326"/>
        <v>#REF!</v>
      </c>
      <c r="AC317" s="15" t="e">
        <f t="shared" si="326"/>
        <v>#REF!</v>
      </c>
      <c r="AD317" s="15" t="e">
        <f t="shared" si="326"/>
        <v>#REF!</v>
      </c>
      <c r="AE317" s="16" t="e">
        <f t="array" ref="AE317">INDEX(#REF!,MATCH(B317,#REF!,0))</f>
        <v>#REF!</v>
      </c>
      <c r="AF317" s="18">
        <f>VLOOKUP(C317,'Apr 19 data'!A:C,3,0)</f>
        <v>-3.7999999999999999E-2</v>
      </c>
      <c r="AG317" s="16"/>
      <c r="AH317" s="16"/>
    </row>
    <row r="318" spans="1:34" ht="15.6" x14ac:dyDescent="0.3">
      <c r="A318" s="14" t="s">
        <v>66</v>
      </c>
      <c r="B318" s="14" t="s">
        <v>712</v>
      </c>
      <c r="C318" s="14" t="s">
        <v>713</v>
      </c>
      <c r="D318" s="15">
        <v>1170000</v>
      </c>
      <c r="E318" s="16">
        <f t="shared" si="0"/>
        <v>33428.571428571428</v>
      </c>
      <c r="F318" s="17" t="e">
        <f t="shared" si="1"/>
        <v>#REF!</v>
      </c>
      <c r="G318" s="17"/>
      <c r="H318" s="15" t="e">
        <f t="shared" si="6"/>
        <v>#REF!</v>
      </c>
      <c r="I318" s="15" t="e">
        <f t="shared" si="113"/>
        <v>#REF!</v>
      </c>
      <c r="J318" s="15" t="e">
        <f t="shared" ref="J318:AD318" si="327">I318*1.05</f>
        <v>#REF!</v>
      </c>
      <c r="K318" s="15" t="e">
        <f t="shared" si="327"/>
        <v>#REF!</v>
      </c>
      <c r="L318" s="15" t="e">
        <f t="shared" si="327"/>
        <v>#REF!</v>
      </c>
      <c r="M318" s="15" t="e">
        <f t="shared" si="327"/>
        <v>#REF!</v>
      </c>
      <c r="N318" s="15" t="e">
        <f t="shared" si="327"/>
        <v>#REF!</v>
      </c>
      <c r="O318" s="15" t="e">
        <f t="shared" si="327"/>
        <v>#REF!</v>
      </c>
      <c r="P318" s="15" t="e">
        <f t="shared" si="327"/>
        <v>#REF!</v>
      </c>
      <c r="Q318" s="15" t="e">
        <f t="shared" si="327"/>
        <v>#REF!</v>
      </c>
      <c r="R318" s="15" t="e">
        <f t="shared" si="327"/>
        <v>#REF!</v>
      </c>
      <c r="S318" s="15" t="e">
        <f t="shared" si="327"/>
        <v>#REF!</v>
      </c>
      <c r="T318" s="15" t="e">
        <f t="shared" si="327"/>
        <v>#REF!</v>
      </c>
      <c r="U318" s="15" t="e">
        <f t="shared" si="327"/>
        <v>#REF!</v>
      </c>
      <c r="V318" s="15" t="e">
        <f t="shared" si="327"/>
        <v>#REF!</v>
      </c>
      <c r="W318" s="15" t="e">
        <f t="shared" si="327"/>
        <v>#REF!</v>
      </c>
      <c r="X318" s="15" t="e">
        <f t="shared" si="327"/>
        <v>#REF!</v>
      </c>
      <c r="Y318" s="15" t="e">
        <f t="shared" si="327"/>
        <v>#REF!</v>
      </c>
      <c r="Z318" s="15" t="e">
        <f t="shared" si="327"/>
        <v>#REF!</v>
      </c>
      <c r="AA318" s="15" t="e">
        <f t="shared" si="327"/>
        <v>#REF!</v>
      </c>
      <c r="AB318" s="15" t="e">
        <f t="shared" si="327"/>
        <v>#REF!</v>
      </c>
      <c r="AC318" s="15" t="e">
        <f t="shared" si="327"/>
        <v>#REF!</v>
      </c>
      <c r="AD318" s="15" t="e">
        <f t="shared" si="327"/>
        <v>#REF!</v>
      </c>
      <c r="AE318" s="16" t="e">
        <f t="array" ref="AE318">INDEX(#REF!,MATCH(B318,#REF!,0))</f>
        <v>#REF!</v>
      </c>
      <c r="AF318" s="18">
        <f>VLOOKUP(C318,'Apr 19 data'!A:C,3,0)</f>
        <v>2.4E-2</v>
      </c>
      <c r="AG318" s="16"/>
      <c r="AH318" s="16"/>
    </row>
    <row r="319" spans="1:34" ht="15.6" x14ac:dyDescent="0.3">
      <c r="A319" s="14" t="s">
        <v>62</v>
      </c>
      <c r="B319" s="14" t="s">
        <v>714</v>
      </c>
      <c r="C319" s="14" t="s">
        <v>715</v>
      </c>
      <c r="D319" s="15">
        <v>6850000</v>
      </c>
      <c r="E319" s="16">
        <f t="shared" si="0"/>
        <v>195714.28571428571</v>
      </c>
      <c r="F319" s="17" t="e">
        <f t="shared" si="1"/>
        <v>#REF!</v>
      </c>
      <c r="G319" s="17"/>
      <c r="H319" s="15" t="e">
        <f t="shared" si="6"/>
        <v>#REF!</v>
      </c>
      <c r="I319" s="15" t="e">
        <f t="shared" si="113"/>
        <v>#REF!</v>
      </c>
      <c r="J319" s="15" t="e">
        <f t="shared" ref="J319:AD319" si="328">I319*1.05</f>
        <v>#REF!</v>
      </c>
      <c r="K319" s="15" t="e">
        <f t="shared" si="328"/>
        <v>#REF!</v>
      </c>
      <c r="L319" s="15" t="e">
        <f t="shared" si="328"/>
        <v>#REF!</v>
      </c>
      <c r="M319" s="15" t="e">
        <f t="shared" si="328"/>
        <v>#REF!</v>
      </c>
      <c r="N319" s="15" t="e">
        <f t="shared" si="328"/>
        <v>#REF!</v>
      </c>
      <c r="O319" s="15" t="e">
        <f t="shared" si="328"/>
        <v>#REF!</v>
      </c>
      <c r="P319" s="15" t="e">
        <f t="shared" si="328"/>
        <v>#REF!</v>
      </c>
      <c r="Q319" s="15" t="e">
        <f t="shared" si="328"/>
        <v>#REF!</v>
      </c>
      <c r="R319" s="15" t="e">
        <f t="shared" si="328"/>
        <v>#REF!</v>
      </c>
      <c r="S319" s="15" t="e">
        <f t="shared" si="328"/>
        <v>#REF!</v>
      </c>
      <c r="T319" s="15" t="e">
        <f t="shared" si="328"/>
        <v>#REF!</v>
      </c>
      <c r="U319" s="15" t="e">
        <f t="shared" si="328"/>
        <v>#REF!</v>
      </c>
      <c r="V319" s="15" t="e">
        <f t="shared" si="328"/>
        <v>#REF!</v>
      </c>
      <c r="W319" s="15" t="e">
        <f t="shared" si="328"/>
        <v>#REF!</v>
      </c>
      <c r="X319" s="15" t="e">
        <f t="shared" si="328"/>
        <v>#REF!</v>
      </c>
      <c r="Y319" s="15" t="e">
        <f t="shared" si="328"/>
        <v>#REF!</v>
      </c>
      <c r="Z319" s="15" t="e">
        <f t="shared" si="328"/>
        <v>#REF!</v>
      </c>
      <c r="AA319" s="15" t="e">
        <f t="shared" si="328"/>
        <v>#REF!</v>
      </c>
      <c r="AB319" s="15" t="e">
        <f t="shared" si="328"/>
        <v>#REF!</v>
      </c>
      <c r="AC319" s="15" t="e">
        <f t="shared" si="328"/>
        <v>#REF!</v>
      </c>
      <c r="AD319" s="15" t="e">
        <f t="shared" si="328"/>
        <v>#REF!</v>
      </c>
      <c r="AE319" s="16" t="e">
        <f t="array" ref="AE319">INDEX(#REF!,MATCH(B319,#REF!,0))</f>
        <v>#REF!</v>
      </c>
      <c r="AF319" s="18">
        <f>VLOOKUP(C319,'Apr 19 data'!A:C,3,0)</f>
        <v>-3.3000000000000002E-2</v>
      </c>
      <c r="AG319" s="16"/>
      <c r="AH319" s="16"/>
    </row>
    <row r="320" spans="1:34" ht="15.6" x14ac:dyDescent="0.3">
      <c r="A320" s="14" t="s">
        <v>62</v>
      </c>
      <c r="B320" s="14" t="s">
        <v>716</v>
      </c>
      <c r="C320" s="14" t="s">
        <v>717</v>
      </c>
      <c r="D320" s="15">
        <v>5370000</v>
      </c>
      <c r="E320" s="16">
        <f t="shared" si="0"/>
        <v>153428.57142857142</v>
      </c>
      <c r="F320" s="17" t="e">
        <f t="shared" si="1"/>
        <v>#REF!</v>
      </c>
      <c r="G320" s="17"/>
      <c r="H320" s="15" t="e">
        <f t="shared" si="6"/>
        <v>#REF!</v>
      </c>
      <c r="I320" s="15" t="e">
        <f t="shared" si="113"/>
        <v>#REF!</v>
      </c>
      <c r="J320" s="15" t="e">
        <f t="shared" ref="J320:AD320" si="329">I320*1.05</f>
        <v>#REF!</v>
      </c>
      <c r="K320" s="15" t="e">
        <f t="shared" si="329"/>
        <v>#REF!</v>
      </c>
      <c r="L320" s="15" t="e">
        <f t="shared" si="329"/>
        <v>#REF!</v>
      </c>
      <c r="M320" s="15" t="e">
        <f t="shared" si="329"/>
        <v>#REF!</v>
      </c>
      <c r="N320" s="15" t="e">
        <f t="shared" si="329"/>
        <v>#REF!</v>
      </c>
      <c r="O320" s="15" t="e">
        <f t="shared" si="329"/>
        <v>#REF!</v>
      </c>
      <c r="P320" s="15" t="e">
        <f t="shared" si="329"/>
        <v>#REF!</v>
      </c>
      <c r="Q320" s="15" t="e">
        <f t="shared" si="329"/>
        <v>#REF!</v>
      </c>
      <c r="R320" s="15" t="e">
        <f t="shared" si="329"/>
        <v>#REF!</v>
      </c>
      <c r="S320" s="15" t="e">
        <f t="shared" si="329"/>
        <v>#REF!</v>
      </c>
      <c r="T320" s="15" t="e">
        <f t="shared" si="329"/>
        <v>#REF!</v>
      </c>
      <c r="U320" s="15" t="e">
        <f t="shared" si="329"/>
        <v>#REF!</v>
      </c>
      <c r="V320" s="15" t="e">
        <f t="shared" si="329"/>
        <v>#REF!</v>
      </c>
      <c r="W320" s="15" t="e">
        <f t="shared" si="329"/>
        <v>#REF!</v>
      </c>
      <c r="X320" s="15" t="e">
        <f t="shared" si="329"/>
        <v>#REF!</v>
      </c>
      <c r="Y320" s="15" t="e">
        <f t="shared" si="329"/>
        <v>#REF!</v>
      </c>
      <c r="Z320" s="15" t="e">
        <f t="shared" si="329"/>
        <v>#REF!</v>
      </c>
      <c r="AA320" s="15" t="e">
        <f t="shared" si="329"/>
        <v>#REF!</v>
      </c>
      <c r="AB320" s="15" t="e">
        <f t="shared" si="329"/>
        <v>#REF!</v>
      </c>
      <c r="AC320" s="15" t="e">
        <f t="shared" si="329"/>
        <v>#REF!</v>
      </c>
      <c r="AD320" s="15" t="e">
        <f t="shared" si="329"/>
        <v>#REF!</v>
      </c>
      <c r="AE320" s="16" t="e">
        <f t="array" ref="AE320">INDEX(#REF!,MATCH(B320,#REF!,0))</f>
        <v>#REF!</v>
      </c>
      <c r="AF320" s="18">
        <f>VLOOKUP(C320,'Apr 19 data'!A:C,3,0)</f>
        <v>2E-3</v>
      </c>
      <c r="AG320" s="16"/>
      <c r="AH320" s="16"/>
    </row>
    <row r="321" spans="1:36" ht="15.6" x14ac:dyDescent="0.3">
      <c r="A321" s="14" t="s">
        <v>85</v>
      </c>
      <c r="B321" s="14" t="s">
        <v>718</v>
      </c>
      <c r="C321" s="14" t="s">
        <v>719</v>
      </c>
      <c r="D321" s="15">
        <v>1165000</v>
      </c>
      <c r="E321" s="16">
        <f t="shared" si="0"/>
        <v>33285.714285714283</v>
      </c>
      <c r="F321" s="17" t="e">
        <f t="shared" si="1"/>
        <v>#REF!</v>
      </c>
      <c r="G321" s="17"/>
      <c r="H321" s="15" t="e">
        <f t="shared" si="6"/>
        <v>#REF!</v>
      </c>
      <c r="I321" s="15" t="e">
        <f t="shared" si="113"/>
        <v>#REF!</v>
      </c>
      <c r="J321" s="15" t="e">
        <f t="shared" ref="J321:AD321" si="330">I321*1.05</f>
        <v>#REF!</v>
      </c>
      <c r="K321" s="15" t="e">
        <f t="shared" si="330"/>
        <v>#REF!</v>
      </c>
      <c r="L321" s="15" t="e">
        <f t="shared" si="330"/>
        <v>#REF!</v>
      </c>
      <c r="M321" s="15" t="e">
        <f t="shared" si="330"/>
        <v>#REF!</v>
      </c>
      <c r="N321" s="15" t="e">
        <f t="shared" si="330"/>
        <v>#REF!</v>
      </c>
      <c r="O321" s="15" t="e">
        <f t="shared" si="330"/>
        <v>#REF!</v>
      </c>
      <c r="P321" s="15" t="e">
        <f t="shared" si="330"/>
        <v>#REF!</v>
      </c>
      <c r="Q321" s="15" t="e">
        <f t="shared" si="330"/>
        <v>#REF!</v>
      </c>
      <c r="R321" s="15" t="e">
        <f t="shared" si="330"/>
        <v>#REF!</v>
      </c>
      <c r="S321" s="15" t="e">
        <f t="shared" si="330"/>
        <v>#REF!</v>
      </c>
      <c r="T321" s="15" t="e">
        <f t="shared" si="330"/>
        <v>#REF!</v>
      </c>
      <c r="U321" s="15" t="e">
        <f t="shared" si="330"/>
        <v>#REF!</v>
      </c>
      <c r="V321" s="15" t="e">
        <f t="shared" si="330"/>
        <v>#REF!</v>
      </c>
      <c r="W321" s="15" t="e">
        <f t="shared" si="330"/>
        <v>#REF!</v>
      </c>
      <c r="X321" s="15" t="e">
        <f t="shared" si="330"/>
        <v>#REF!</v>
      </c>
      <c r="Y321" s="15" t="e">
        <f t="shared" si="330"/>
        <v>#REF!</v>
      </c>
      <c r="Z321" s="15" t="e">
        <f t="shared" si="330"/>
        <v>#REF!</v>
      </c>
      <c r="AA321" s="15" t="e">
        <f t="shared" si="330"/>
        <v>#REF!</v>
      </c>
      <c r="AB321" s="15" t="e">
        <f t="shared" si="330"/>
        <v>#REF!</v>
      </c>
      <c r="AC321" s="15" t="e">
        <f t="shared" si="330"/>
        <v>#REF!</v>
      </c>
      <c r="AD321" s="15" t="e">
        <f t="shared" si="330"/>
        <v>#REF!</v>
      </c>
      <c r="AE321" s="16" t="e">
        <f t="array" ref="AE321">INDEX(#REF!,MATCH(B321,#REF!,0))</f>
        <v>#REF!</v>
      </c>
      <c r="AF321" s="18">
        <f>VLOOKUP(C321,'Apr 19 data'!A:C,3,0)</f>
        <v>3.1E-2</v>
      </c>
      <c r="AG321" s="16"/>
      <c r="AH321" s="16"/>
    </row>
    <row r="322" spans="1:36" ht="15.6" x14ac:dyDescent="0.3">
      <c r="A322" s="14" t="s">
        <v>85</v>
      </c>
      <c r="B322" s="14" t="s">
        <v>720</v>
      </c>
      <c r="C322" s="14" t="s">
        <v>721</v>
      </c>
      <c r="D322" s="15">
        <v>2650000</v>
      </c>
      <c r="E322" s="16">
        <f t="shared" si="0"/>
        <v>75714.28571428571</v>
      </c>
      <c r="F322" s="17" t="e">
        <f t="shared" si="1"/>
        <v>#REF!</v>
      </c>
      <c r="G322" s="17"/>
      <c r="H322" s="15" t="e">
        <f t="shared" si="6"/>
        <v>#REF!</v>
      </c>
      <c r="I322" s="15" t="e">
        <f t="shared" si="113"/>
        <v>#REF!</v>
      </c>
      <c r="J322" s="15" t="e">
        <f t="shared" ref="J322:AD322" si="331">I322*1.05</f>
        <v>#REF!</v>
      </c>
      <c r="K322" s="15" t="e">
        <f t="shared" si="331"/>
        <v>#REF!</v>
      </c>
      <c r="L322" s="15" t="e">
        <f t="shared" si="331"/>
        <v>#REF!</v>
      </c>
      <c r="M322" s="15" t="e">
        <f t="shared" si="331"/>
        <v>#REF!</v>
      </c>
      <c r="N322" s="15" t="e">
        <f t="shared" si="331"/>
        <v>#REF!</v>
      </c>
      <c r="O322" s="15" t="e">
        <f t="shared" si="331"/>
        <v>#REF!</v>
      </c>
      <c r="P322" s="15" t="e">
        <f t="shared" si="331"/>
        <v>#REF!</v>
      </c>
      <c r="Q322" s="15" t="e">
        <f t="shared" si="331"/>
        <v>#REF!</v>
      </c>
      <c r="R322" s="15" t="e">
        <f t="shared" si="331"/>
        <v>#REF!</v>
      </c>
      <c r="S322" s="15" t="e">
        <f t="shared" si="331"/>
        <v>#REF!</v>
      </c>
      <c r="T322" s="15" t="e">
        <f t="shared" si="331"/>
        <v>#REF!</v>
      </c>
      <c r="U322" s="15" t="e">
        <f t="shared" si="331"/>
        <v>#REF!</v>
      </c>
      <c r="V322" s="15" t="e">
        <f t="shared" si="331"/>
        <v>#REF!</v>
      </c>
      <c r="W322" s="15" t="e">
        <f t="shared" si="331"/>
        <v>#REF!</v>
      </c>
      <c r="X322" s="15" t="e">
        <f t="shared" si="331"/>
        <v>#REF!</v>
      </c>
      <c r="Y322" s="15" t="e">
        <f t="shared" si="331"/>
        <v>#REF!</v>
      </c>
      <c r="Z322" s="15" t="e">
        <f t="shared" si="331"/>
        <v>#REF!</v>
      </c>
      <c r="AA322" s="15" t="e">
        <f t="shared" si="331"/>
        <v>#REF!</v>
      </c>
      <c r="AB322" s="15" t="e">
        <f t="shared" si="331"/>
        <v>#REF!</v>
      </c>
      <c r="AC322" s="15" t="e">
        <f t="shared" si="331"/>
        <v>#REF!</v>
      </c>
      <c r="AD322" s="15" t="e">
        <f t="shared" si="331"/>
        <v>#REF!</v>
      </c>
      <c r="AE322" s="16" t="e">
        <f t="array" ref="AE322">INDEX(#REF!,MATCH(B322,#REF!,0))</f>
        <v>#REF!</v>
      </c>
      <c r="AF322" s="18">
        <f>VLOOKUP(C322,'Apr 19 data'!A:C,3,0)</f>
        <v>-1.2999999999999999E-2</v>
      </c>
      <c r="AG322" s="16"/>
      <c r="AH322" s="16"/>
    </row>
    <row r="323" spans="1:36" ht="15.6" x14ac:dyDescent="0.3">
      <c r="A323" s="14" t="s">
        <v>62</v>
      </c>
      <c r="B323" s="14" t="s">
        <v>722</v>
      </c>
      <c r="C323" s="14" t="s">
        <v>723</v>
      </c>
      <c r="D323" s="15">
        <v>4500000</v>
      </c>
      <c r="E323" s="16">
        <f t="shared" si="0"/>
        <v>128571.42857142857</v>
      </c>
      <c r="F323" s="17" t="e">
        <f t="shared" si="1"/>
        <v>#REF!</v>
      </c>
      <c r="G323" s="17"/>
      <c r="H323" s="15" t="e">
        <f t="shared" si="6"/>
        <v>#REF!</v>
      </c>
      <c r="I323" s="15" t="e">
        <f t="shared" si="113"/>
        <v>#REF!</v>
      </c>
      <c r="J323" s="15" t="e">
        <f t="shared" ref="J323:AD323" si="332">I323*1.05</f>
        <v>#REF!</v>
      </c>
      <c r="K323" s="15" t="e">
        <f t="shared" si="332"/>
        <v>#REF!</v>
      </c>
      <c r="L323" s="15" t="e">
        <f t="shared" si="332"/>
        <v>#REF!</v>
      </c>
      <c r="M323" s="15" t="e">
        <f t="shared" si="332"/>
        <v>#REF!</v>
      </c>
      <c r="N323" s="15" t="e">
        <f t="shared" si="332"/>
        <v>#REF!</v>
      </c>
      <c r="O323" s="15" t="e">
        <f t="shared" si="332"/>
        <v>#REF!</v>
      </c>
      <c r="P323" s="15" t="e">
        <f t="shared" si="332"/>
        <v>#REF!</v>
      </c>
      <c r="Q323" s="15" t="e">
        <f t="shared" si="332"/>
        <v>#REF!</v>
      </c>
      <c r="R323" s="15" t="e">
        <f t="shared" si="332"/>
        <v>#REF!</v>
      </c>
      <c r="S323" s="15" t="e">
        <f t="shared" si="332"/>
        <v>#REF!</v>
      </c>
      <c r="T323" s="15" t="e">
        <f t="shared" si="332"/>
        <v>#REF!</v>
      </c>
      <c r="U323" s="15" t="e">
        <f t="shared" si="332"/>
        <v>#REF!</v>
      </c>
      <c r="V323" s="15" t="e">
        <f t="shared" si="332"/>
        <v>#REF!</v>
      </c>
      <c r="W323" s="15" t="e">
        <f t="shared" si="332"/>
        <v>#REF!</v>
      </c>
      <c r="X323" s="15" t="e">
        <f t="shared" si="332"/>
        <v>#REF!</v>
      </c>
      <c r="Y323" s="15" t="e">
        <f t="shared" si="332"/>
        <v>#REF!</v>
      </c>
      <c r="Z323" s="15" t="e">
        <f t="shared" si="332"/>
        <v>#REF!</v>
      </c>
      <c r="AA323" s="15" t="e">
        <f t="shared" si="332"/>
        <v>#REF!</v>
      </c>
      <c r="AB323" s="15" t="e">
        <f t="shared" si="332"/>
        <v>#REF!</v>
      </c>
      <c r="AC323" s="15" t="e">
        <f t="shared" si="332"/>
        <v>#REF!</v>
      </c>
      <c r="AD323" s="15" t="e">
        <f t="shared" si="332"/>
        <v>#REF!</v>
      </c>
      <c r="AE323" s="16" t="e">
        <f t="array" ref="AE323">INDEX(#REF!,MATCH(B323,#REF!,0))</f>
        <v>#REF!</v>
      </c>
      <c r="AF323" s="18">
        <f>VLOOKUP(C323,'Apr 19 data'!A:C,3,0)</f>
        <v>2.5999999999999999E-2</v>
      </c>
      <c r="AG323" s="16"/>
      <c r="AH323" s="16"/>
    </row>
    <row r="324" spans="1:36" ht="15.6" x14ac:dyDescent="0.3">
      <c r="A324" s="14" t="s">
        <v>85</v>
      </c>
      <c r="B324" s="14" t="s">
        <v>724</v>
      </c>
      <c r="C324" s="14" t="s">
        <v>725</v>
      </c>
      <c r="D324" s="15">
        <v>2230000</v>
      </c>
      <c r="E324" s="16">
        <f t="shared" si="0"/>
        <v>63714.285714285717</v>
      </c>
      <c r="F324" s="17" t="e">
        <f t="shared" si="1"/>
        <v>#REF!</v>
      </c>
      <c r="G324" s="17"/>
      <c r="H324" s="15" t="e">
        <f t="shared" si="6"/>
        <v>#REF!</v>
      </c>
      <c r="I324" s="15" t="e">
        <f t="shared" si="113"/>
        <v>#REF!</v>
      </c>
      <c r="J324" s="15" t="e">
        <f t="shared" ref="J324:AD324" si="333">I324*1.05</f>
        <v>#REF!</v>
      </c>
      <c r="K324" s="15" t="e">
        <f t="shared" si="333"/>
        <v>#REF!</v>
      </c>
      <c r="L324" s="15" t="e">
        <f t="shared" si="333"/>
        <v>#REF!</v>
      </c>
      <c r="M324" s="15" t="e">
        <f t="shared" si="333"/>
        <v>#REF!</v>
      </c>
      <c r="N324" s="15" t="e">
        <f t="shared" si="333"/>
        <v>#REF!</v>
      </c>
      <c r="O324" s="15" t="e">
        <f t="shared" si="333"/>
        <v>#REF!</v>
      </c>
      <c r="P324" s="15" t="e">
        <f t="shared" si="333"/>
        <v>#REF!</v>
      </c>
      <c r="Q324" s="15" t="e">
        <f t="shared" si="333"/>
        <v>#REF!</v>
      </c>
      <c r="R324" s="15" t="e">
        <f t="shared" si="333"/>
        <v>#REF!</v>
      </c>
      <c r="S324" s="15" t="e">
        <f t="shared" si="333"/>
        <v>#REF!</v>
      </c>
      <c r="T324" s="15" t="e">
        <f t="shared" si="333"/>
        <v>#REF!</v>
      </c>
      <c r="U324" s="15" t="e">
        <f t="shared" si="333"/>
        <v>#REF!</v>
      </c>
      <c r="V324" s="15" t="e">
        <f t="shared" si="333"/>
        <v>#REF!</v>
      </c>
      <c r="W324" s="15" t="e">
        <f t="shared" si="333"/>
        <v>#REF!</v>
      </c>
      <c r="X324" s="15" t="e">
        <f t="shared" si="333"/>
        <v>#REF!</v>
      </c>
      <c r="Y324" s="15" t="e">
        <f t="shared" si="333"/>
        <v>#REF!</v>
      </c>
      <c r="Z324" s="15" t="e">
        <f t="shared" si="333"/>
        <v>#REF!</v>
      </c>
      <c r="AA324" s="15" t="e">
        <f t="shared" si="333"/>
        <v>#REF!</v>
      </c>
      <c r="AB324" s="15" t="e">
        <f t="shared" si="333"/>
        <v>#REF!</v>
      </c>
      <c r="AC324" s="15" t="e">
        <f t="shared" si="333"/>
        <v>#REF!</v>
      </c>
      <c r="AD324" s="15" t="e">
        <f t="shared" si="333"/>
        <v>#REF!</v>
      </c>
      <c r="AE324" s="16" t="e">
        <f t="array" ref="AE324">INDEX(#REF!,MATCH(B324,#REF!,0))</f>
        <v>#REF!</v>
      </c>
      <c r="AF324" s="18">
        <f>VLOOKUP(C324,'Apr 19 data'!A:C,3,0)</f>
        <v>1.4999999999999999E-2</v>
      </c>
      <c r="AG324" s="16"/>
      <c r="AH324" s="16"/>
    </row>
    <row r="325" spans="1:36" ht="15.6" x14ac:dyDescent="0.3">
      <c r="A325" s="14" t="s">
        <v>62</v>
      </c>
      <c r="B325" s="14" t="s">
        <v>726</v>
      </c>
      <c r="C325" s="14" t="s">
        <v>727</v>
      </c>
      <c r="D325" s="15">
        <v>5540000</v>
      </c>
      <c r="E325" s="16">
        <f t="shared" si="0"/>
        <v>158285.71428571429</v>
      </c>
      <c r="F325" s="17" t="e">
        <f t="shared" si="1"/>
        <v>#REF!</v>
      </c>
      <c r="G325" s="17"/>
      <c r="H325" s="15" t="e">
        <f t="shared" si="6"/>
        <v>#REF!</v>
      </c>
      <c r="I325" s="15" t="e">
        <f t="shared" si="113"/>
        <v>#REF!</v>
      </c>
      <c r="J325" s="15" t="e">
        <f t="shared" ref="J325:AD325" si="334">I325*1.05</f>
        <v>#REF!</v>
      </c>
      <c r="K325" s="15" t="e">
        <f t="shared" si="334"/>
        <v>#REF!</v>
      </c>
      <c r="L325" s="15" t="e">
        <f t="shared" si="334"/>
        <v>#REF!</v>
      </c>
      <c r="M325" s="15" t="e">
        <f t="shared" si="334"/>
        <v>#REF!</v>
      </c>
      <c r="N325" s="15" t="e">
        <f t="shared" si="334"/>
        <v>#REF!</v>
      </c>
      <c r="O325" s="15" t="e">
        <f t="shared" si="334"/>
        <v>#REF!</v>
      </c>
      <c r="P325" s="15" t="e">
        <f t="shared" si="334"/>
        <v>#REF!</v>
      </c>
      <c r="Q325" s="15" t="e">
        <f t="shared" si="334"/>
        <v>#REF!</v>
      </c>
      <c r="R325" s="15" t="e">
        <f t="shared" si="334"/>
        <v>#REF!</v>
      </c>
      <c r="S325" s="15" t="e">
        <f t="shared" si="334"/>
        <v>#REF!</v>
      </c>
      <c r="T325" s="15" t="e">
        <f t="shared" si="334"/>
        <v>#REF!</v>
      </c>
      <c r="U325" s="15" t="e">
        <f t="shared" si="334"/>
        <v>#REF!</v>
      </c>
      <c r="V325" s="15" t="e">
        <f t="shared" si="334"/>
        <v>#REF!</v>
      </c>
      <c r="W325" s="15" t="e">
        <f t="shared" si="334"/>
        <v>#REF!</v>
      </c>
      <c r="X325" s="15" t="e">
        <f t="shared" si="334"/>
        <v>#REF!</v>
      </c>
      <c r="Y325" s="15" t="e">
        <f t="shared" si="334"/>
        <v>#REF!</v>
      </c>
      <c r="Z325" s="15" t="e">
        <f t="shared" si="334"/>
        <v>#REF!</v>
      </c>
      <c r="AA325" s="15" t="e">
        <f t="shared" si="334"/>
        <v>#REF!</v>
      </c>
      <c r="AB325" s="15" t="e">
        <f t="shared" si="334"/>
        <v>#REF!</v>
      </c>
      <c r="AC325" s="15" t="e">
        <f t="shared" si="334"/>
        <v>#REF!</v>
      </c>
      <c r="AD325" s="15" t="e">
        <f t="shared" si="334"/>
        <v>#REF!</v>
      </c>
      <c r="AE325" s="16" t="e">
        <f t="array" ref="AE325">INDEX(#REF!,MATCH(B325,#REF!,0))</f>
        <v>#REF!</v>
      </c>
      <c r="AF325" s="18">
        <f>VLOOKUP(C325,'Apr 19 data'!A:C,3,0)</f>
        <v>-1.7999999999999999E-2</v>
      </c>
      <c r="AG325" s="16"/>
      <c r="AH325" s="16"/>
    </row>
    <row r="326" spans="1:36" ht="15.6" x14ac:dyDescent="0.3">
      <c r="A326" s="14" t="s">
        <v>66</v>
      </c>
      <c r="B326" s="14" t="s">
        <v>728</v>
      </c>
      <c r="C326" s="14" t="s">
        <v>729</v>
      </c>
      <c r="D326" s="15">
        <v>1500000</v>
      </c>
      <c r="E326" s="16">
        <f t="shared" si="0"/>
        <v>42857.142857142855</v>
      </c>
      <c r="F326" s="17" t="e">
        <f t="shared" si="1"/>
        <v>#REF!</v>
      </c>
      <c r="G326" s="17"/>
      <c r="H326" s="15" t="e">
        <f t="shared" si="6"/>
        <v>#REF!</v>
      </c>
      <c r="I326" s="15" t="e">
        <f t="shared" si="113"/>
        <v>#REF!</v>
      </c>
      <c r="J326" s="15" t="e">
        <f t="shared" ref="J326:AD326" si="335">I326*1.05</f>
        <v>#REF!</v>
      </c>
      <c r="K326" s="15" t="e">
        <f t="shared" si="335"/>
        <v>#REF!</v>
      </c>
      <c r="L326" s="15" t="e">
        <f t="shared" si="335"/>
        <v>#REF!</v>
      </c>
      <c r="M326" s="15" t="e">
        <f t="shared" si="335"/>
        <v>#REF!</v>
      </c>
      <c r="N326" s="15" t="e">
        <f t="shared" si="335"/>
        <v>#REF!</v>
      </c>
      <c r="O326" s="15" t="e">
        <f t="shared" si="335"/>
        <v>#REF!</v>
      </c>
      <c r="P326" s="15" t="e">
        <f t="shared" si="335"/>
        <v>#REF!</v>
      </c>
      <c r="Q326" s="15" t="e">
        <f t="shared" si="335"/>
        <v>#REF!</v>
      </c>
      <c r="R326" s="15" t="e">
        <f t="shared" si="335"/>
        <v>#REF!</v>
      </c>
      <c r="S326" s="15" t="e">
        <f t="shared" si="335"/>
        <v>#REF!</v>
      </c>
      <c r="T326" s="15" t="e">
        <f t="shared" si="335"/>
        <v>#REF!</v>
      </c>
      <c r="U326" s="15" t="e">
        <f t="shared" si="335"/>
        <v>#REF!</v>
      </c>
      <c r="V326" s="15" t="e">
        <f t="shared" si="335"/>
        <v>#REF!</v>
      </c>
      <c r="W326" s="15" t="e">
        <f t="shared" si="335"/>
        <v>#REF!</v>
      </c>
      <c r="X326" s="15" t="e">
        <f t="shared" si="335"/>
        <v>#REF!</v>
      </c>
      <c r="Y326" s="15" t="e">
        <f t="shared" si="335"/>
        <v>#REF!</v>
      </c>
      <c r="Z326" s="15" t="e">
        <f t="shared" si="335"/>
        <v>#REF!</v>
      </c>
      <c r="AA326" s="15" t="e">
        <f t="shared" si="335"/>
        <v>#REF!</v>
      </c>
      <c r="AB326" s="15" t="e">
        <f t="shared" si="335"/>
        <v>#REF!</v>
      </c>
      <c r="AC326" s="15" t="e">
        <f t="shared" si="335"/>
        <v>#REF!</v>
      </c>
      <c r="AD326" s="15" t="e">
        <f t="shared" si="335"/>
        <v>#REF!</v>
      </c>
      <c r="AE326" s="16" t="e">
        <f t="array" ref="AE326">INDEX(#REF!,MATCH(B326,#REF!,0))</f>
        <v>#REF!</v>
      </c>
      <c r="AF326" s="18">
        <f>VLOOKUP(C326,'Apr 19 data'!A:C,3,0)</f>
        <v>2.3E-2</v>
      </c>
      <c r="AG326" s="16"/>
      <c r="AH326" s="16"/>
    </row>
    <row r="327" spans="1:36" ht="15.6" x14ac:dyDescent="0.3">
      <c r="A327" s="14" t="s">
        <v>85</v>
      </c>
      <c r="B327" s="14" t="s">
        <v>730</v>
      </c>
      <c r="C327" s="14" t="s">
        <v>731</v>
      </c>
      <c r="D327" s="15">
        <v>1450000</v>
      </c>
      <c r="E327" s="16">
        <f t="shared" si="0"/>
        <v>41428.571428571428</v>
      </c>
      <c r="F327" s="17" t="e">
        <f t="shared" si="1"/>
        <v>#REF!</v>
      </c>
      <c r="G327" s="17"/>
      <c r="H327" s="15" t="e">
        <f t="shared" si="6"/>
        <v>#REF!</v>
      </c>
      <c r="I327" s="15" t="e">
        <f t="shared" si="113"/>
        <v>#REF!</v>
      </c>
      <c r="J327" s="15" t="e">
        <f t="shared" ref="J327:AD327" si="336">I327*1.05</f>
        <v>#REF!</v>
      </c>
      <c r="K327" s="15" t="e">
        <f t="shared" si="336"/>
        <v>#REF!</v>
      </c>
      <c r="L327" s="15" t="e">
        <f t="shared" si="336"/>
        <v>#REF!</v>
      </c>
      <c r="M327" s="15" t="e">
        <f t="shared" si="336"/>
        <v>#REF!</v>
      </c>
      <c r="N327" s="15" t="e">
        <f t="shared" si="336"/>
        <v>#REF!</v>
      </c>
      <c r="O327" s="15" t="e">
        <f t="shared" si="336"/>
        <v>#REF!</v>
      </c>
      <c r="P327" s="15" t="e">
        <f t="shared" si="336"/>
        <v>#REF!</v>
      </c>
      <c r="Q327" s="15" t="e">
        <f t="shared" si="336"/>
        <v>#REF!</v>
      </c>
      <c r="R327" s="15" t="e">
        <f t="shared" si="336"/>
        <v>#REF!</v>
      </c>
      <c r="S327" s="15" t="e">
        <f t="shared" si="336"/>
        <v>#REF!</v>
      </c>
      <c r="T327" s="15" t="e">
        <f t="shared" si="336"/>
        <v>#REF!</v>
      </c>
      <c r="U327" s="15" t="e">
        <f t="shared" si="336"/>
        <v>#REF!</v>
      </c>
      <c r="V327" s="15" t="e">
        <f t="shared" si="336"/>
        <v>#REF!</v>
      </c>
      <c r="W327" s="15" t="e">
        <f t="shared" si="336"/>
        <v>#REF!</v>
      </c>
      <c r="X327" s="15" t="e">
        <f t="shared" si="336"/>
        <v>#REF!</v>
      </c>
      <c r="Y327" s="15" t="e">
        <f t="shared" si="336"/>
        <v>#REF!</v>
      </c>
      <c r="Z327" s="15" t="e">
        <f t="shared" si="336"/>
        <v>#REF!</v>
      </c>
      <c r="AA327" s="15" t="e">
        <f t="shared" si="336"/>
        <v>#REF!</v>
      </c>
      <c r="AB327" s="15" t="e">
        <f t="shared" si="336"/>
        <v>#REF!</v>
      </c>
      <c r="AC327" s="15" t="e">
        <f t="shared" si="336"/>
        <v>#REF!</v>
      </c>
      <c r="AD327" s="15" t="e">
        <f t="shared" si="336"/>
        <v>#REF!</v>
      </c>
      <c r="AE327" s="16" t="e">
        <f t="array" ref="AE327">INDEX(#REF!,MATCH(B327,#REF!,0))</f>
        <v>#REF!</v>
      </c>
      <c r="AF327" s="18">
        <f>VLOOKUP(C327,'Apr 19 data'!A:C,3,0)</f>
        <v>8.2000000000000003E-2</v>
      </c>
      <c r="AG327" s="16"/>
      <c r="AH327" s="16"/>
    </row>
    <row r="328" spans="1:36" ht="15.6" x14ac:dyDescent="0.3">
      <c r="A328" s="14" t="s">
        <v>88</v>
      </c>
      <c r="B328" s="14" t="s">
        <v>732</v>
      </c>
      <c r="C328" s="14" t="s">
        <v>733</v>
      </c>
      <c r="D328" s="15">
        <v>2750000</v>
      </c>
      <c r="E328" s="16">
        <f t="shared" si="0"/>
        <v>78571.428571428565</v>
      </c>
      <c r="F328" s="17" t="e">
        <f t="shared" si="1"/>
        <v>#REF!</v>
      </c>
      <c r="G328" s="17"/>
      <c r="H328" s="15" t="e">
        <f t="shared" si="6"/>
        <v>#REF!</v>
      </c>
      <c r="I328" s="15" t="e">
        <f t="shared" si="113"/>
        <v>#REF!</v>
      </c>
      <c r="J328" s="15" t="e">
        <f t="shared" ref="J328:AD328" si="337">I328*1.05</f>
        <v>#REF!</v>
      </c>
      <c r="K328" s="15" t="e">
        <f t="shared" si="337"/>
        <v>#REF!</v>
      </c>
      <c r="L328" s="15" t="e">
        <f t="shared" si="337"/>
        <v>#REF!</v>
      </c>
      <c r="M328" s="15" t="e">
        <f t="shared" si="337"/>
        <v>#REF!</v>
      </c>
      <c r="N328" s="15" t="e">
        <f t="shared" si="337"/>
        <v>#REF!</v>
      </c>
      <c r="O328" s="15" t="e">
        <f t="shared" si="337"/>
        <v>#REF!</v>
      </c>
      <c r="P328" s="15" t="e">
        <f t="shared" si="337"/>
        <v>#REF!</v>
      </c>
      <c r="Q328" s="15" t="e">
        <f t="shared" si="337"/>
        <v>#REF!</v>
      </c>
      <c r="R328" s="15" t="e">
        <f t="shared" si="337"/>
        <v>#REF!</v>
      </c>
      <c r="S328" s="15" t="e">
        <f t="shared" si="337"/>
        <v>#REF!</v>
      </c>
      <c r="T328" s="15" t="e">
        <f t="shared" si="337"/>
        <v>#REF!</v>
      </c>
      <c r="U328" s="15" t="e">
        <f t="shared" si="337"/>
        <v>#REF!</v>
      </c>
      <c r="V328" s="15" t="e">
        <f t="shared" si="337"/>
        <v>#REF!</v>
      </c>
      <c r="W328" s="15" t="e">
        <f t="shared" si="337"/>
        <v>#REF!</v>
      </c>
      <c r="X328" s="15" t="e">
        <f t="shared" si="337"/>
        <v>#REF!</v>
      </c>
      <c r="Y328" s="15" t="e">
        <f t="shared" si="337"/>
        <v>#REF!</v>
      </c>
      <c r="Z328" s="15" t="e">
        <f t="shared" si="337"/>
        <v>#REF!</v>
      </c>
      <c r="AA328" s="15" t="e">
        <f t="shared" si="337"/>
        <v>#REF!</v>
      </c>
      <c r="AB328" s="15" t="e">
        <f t="shared" si="337"/>
        <v>#REF!</v>
      </c>
      <c r="AC328" s="15" t="e">
        <f t="shared" si="337"/>
        <v>#REF!</v>
      </c>
      <c r="AD328" s="15" t="e">
        <f t="shared" si="337"/>
        <v>#REF!</v>
      </c>
      <c r="AE328" s="16" t="e">
        <f t="array" ref="AE328">INDEX(#REF!,MATCH(B328,#REF!,0))</f>
        <v>#REF!</v>
      </c>
      <c r="AF328" s="18">
        <f>VLOOKUP(C328,'Apr 19 data'!A:C,3,0)</f>
        <v>5.8000000000000003E-2</v>
      </c>
      <c r="AG328" s="16"/>
      <c r="AH328" s="16"/>
    </row>
    <row r="329" spans="1:36" x14ac:dyDescent="0.25">
      <c r="E329" s="16"/>
      <c r="F329" s="4"/>
      <c r="G329" s="4"/>
      <c r="I329" s="24"/>
      <c r="J329" s="24"/>
      <c r="K329" s="24"/>
      <c r="L329" s="24"/>
      <c r="M329" s="24"/>
      <c r="N329" s="24"/>
      <c r="O329" s="24"/>
      <c r="P329" s="24"/>
      <c r="Q329" s="24"/>
      <c r="R329" s="24"/>
      <c r="S329" s="24"/>
      <c r="T329" s="24"/>
      <c r="U329" s="24"/>
      <c r="V329" s="24"/>
      <c r="W329" s="24"/>
      <c r="X329" s="24"/>
      <c r="Y329" s="24"/>
      <c r="Z329" s="24"/>
      <c r="AA329" s="24"/>
      <c r="AB329" s="24"/>
      <c r="AC329" s="24"/>
      <c r="AD329" s="24"/>
      <c r="AG329" s="16"/>
      <c r="AH329" s="16"/>
    </row>
    <row r="330" spans="1:36" x14ac:dyDescent="0.25">
      <c r="F330" s="4"/>
      <c r="G330" s="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53">
        <v>234793.61499999999</v>
      </c>
      <c r="AF330" s="54">
        <f>6.549735796/100</f>
        <v>6.5497357960000002E-2</v>
      </c>
    </row>
    <row r="331" spans="1:36" x14ac:dyDescent="0.25">
      <c r="F331" s="4"/>
      <c r="G331" s="4"/>
      <c r="I331" s="24"/>
      <c r="J331" s="24"/>
      <c r="K331" s="24"/>
      <c r="L331" s="24"/>
      <c r="M331" s="24"/>
      <c r="N331" s="24"/>
      <c r="O331" s="24"/>
      <c r="P331" s="24"/>
      <c r="Q331" s="24"/>
      <c r="R331" s="24"/>
      <c r="S331" s="24"/>
      <c r="T331" s="24"/>
      <c r="U331" s="24"/>
      <c r="V331" s="24"/>
      <c r="W331" s="24"/>
      <c r="X331" s="24"/>
      <c r="Y331" s="24"/>
      <c r="Z331" s="24"/>
      <c r="AA331" s="24"/>
      <c r="AB331" s="24"/>
      <c r="AC331" s="24"/>
      <c r="AD331" s="24"/>
    </row>
    <row r="332" spans="1:36" x14ac:dyDescent="0.25">
      <c r="F332" s="4"/>
      <c r="G332" s="4"/>
      <c r="I332" s="24"/>
      <c r="J332" s="24"/>
      <c r="K332" s="24"/>
      <c r="L332" s="24"/>
      <c r="M332" s="24"/>
      <c r="N332" s="24"/>
      <c r="O332" s="24"/>
      <c r="P332" s="24"/>
      <c r="Q332" s="24"/>
      <c r="R332" s="24"/>
      <c r="S332" s="24"/>
      <c r="T332" s="24"/>
      <c r="U332" s="24"/>
      <c r="V332" s="24"/>
      <c r="W332" s="24"/>
      <c r="X332" s="24"/>
      <c r="Y332" s="24"/>
      <c r="Z332" s="24"/>
      <c r="AA332" s="24"/>
      <c r="AB332" s="24"/>
      <c r="AC332" s="24"/>
      <c r="AD332" s="24"/>
      <c r="AI332" s="15"/>
    </row>
    <row r="333" spans="1:36" x14ac:dyDescent="0.25">
      <c r="F333" s="4"/>
      <c r="G333" s="4"/>
      <c r="I333" s="24"/>
      <c r="J333" s="24"/>
      <c r="K333" s="24"/>
      <c r="L333" s="24"/>
      <c r="M333" s="24"/>
      <c r="N333" s="24"/>
      <c r="O333" s="24"/>
      <c r="P333" s="24"/>
      <c r="Q333" s="24"/>
      <c r="R333" s="24"/>
      <c r="S333" s="24"/>
      <c r="T333" s="24"/>
      <c r="U333" s="24"/>
      <c r="V333" s="24"/>
      <c r="W333" s="24"/>
      <c r="X333" s="24"/>
      <c r="Y333" s="24"/>
      <c r="Z333" s="24"/>
      <c r="AA333" s="24"/>
      <c r="AB333" s="24"/>
      <c r="AC333" s="24"/>
      <c r="AD333" s="24"/>
      <c r="AI333" s="15"/>
    </row>
    <row r="334" spans="1:36" x14ac:dyDescent="0.25">
      <c r="F334" s="4"/>
      <c r="G334" s="4"/>
      <c r="I334" s="24"/>
      <c r="J334" s="24"/>
      <c r="K334" s="24"/>
      <c r="L334" s="24"/>
      <c r="M334" s="24"/>
      <c r="N334" s="24"/>
      <c r="O334" s="24"/>
      <c r="P334" s="24"/>
      <c r="Q334" s="24"/>
      <c r="R334" s="24"/>
      <c r="S334" s="24"/>
      <c r="T334" s="24"/>
      <c r="U334" s="24"/>
      <c r="V334" s="24"/>
      <c r="W334" s="24"/>
      <c r="X334" s="24"/>
      <c r="Y334" s="24"/>
      <c r="Z334" s="24"/>
      <c r="AA334" s="24"/>
      <c r="AB334" s="24"/>
      <c r="AC334" s="24"/>
      <c r="AD334" s="24"/>
      <c r="AI334" s="15"/>
      <c r="AJ334" s="15"/>
    </row>
    <row r="335" spans="1:36" x14ac:dyDescent="0.25">
      <c r="F335" s="4"/>
      <c r="G335" s="4"/>
      <c r="I335" s="24"/>
      <c r="J335" s="24"/>
      <c r="K335" s="24"/>
      <c r="L335" s="24"/>
      <c r="M335" s="24"/>
      <c r="N335" s="24"/>
      <c r="O335" s="24"/>
      <c r="P335" s="24"/>
      <c r="Q335" s="24"/>
      <c r="R335" s="24"/>
      <c r="S335" s="24"/>
      <c r="T335" s="24"/>
      <c r="U335" s="24"/>
      <c r="V335" s="24"/>
      <c r="W335" s="24"/>
      <c r="X335" s="24"/>
      <c r="Y335" s="24"/>
      <c r="Z335" s="24"/>
      <c r="AA335" s="24"/>
      <c r="AB335" s="24"/>
      <c r="AC335" s="24"/>
      <c r="AD335" s="24"/>
      <c r="AI335" s="15"/>
      <c r="AJ335" s="15"/>
    </row>
    <row r="336" spans="1:36" x14ac:dyDescent="0.25">
      <c r="F336" s="4"/>
      <c r="G336" s="4"/>
      <c r="I336" s="24"/>
      <c r="J336" s="24"/>
      <c r="K336" s="24"/>
      <c r="L336" s="24"/>
      <c r="M336" s="24"/>
      <c r="N336" s="24"/>
      <c r="O336" s="24"/>
      <c r="P336" s="24"/>
      <c r="Q336" s="24"/>
      <c r="R336" s="24"/>
      <c r="S336" s="24"/>
      <c r="T336" s="24"/>
      <c r="U336" s="24"/>
      <c r="V336" s="24"/>
      <c r="W336" s="24"/>
      <c r="X336" s="24"/>
      <c r="Y336" s="24"/>
      <c r="Z336" s="24"/>
      <c r="AA336" s="24"/>
      <c r="AB336" s="24"/>
      <c r="AC336" s="24"/>
      <c r="AD336" s="24"/>
      <c r="AI336" s="15"/>
    </row>
    <row r="337" spans="3:35" x14ac:dyDescent="0.25">
      <c r="F337" s="4"/>
      <c r="G337" s="4"/>
      <c r="I337" s="24"/>
      <c r="J337" s="24"/>
      <c r="K337" s="24"/>
      <c r="L337" s="24"/>
      <c r="M337" s="24"/>
      <c r="N337" s="24"/>
      <c r="O337" s="24"/>
      <c r="P337" s="24"/>
      <c r="Q337" s="24"/>
      <c r="R337" s="24"/>
      <c r="S337" s="24"/>
      <c r="T337" s="24"/>
      <c r="U337" s="24"/>
      <c r="V337" s="24"/>
      <c r="W337" s="24"/>
      <c r="X337" s="24"/>
      <c r="Y337" s="24"/>
      <c r="Z337" s="24"/>
      <c r="AA337" s="24"/>
      <c r="AB337" s="24"/>
      <c r="AC337" s="24"/>
      <c r="AD337" s="24"/>
      <c r="AI337" s="15"/>
    </row>
    <row r="338" spans="3:35" x14ac:dyDescent="0.25">
      <c r="F338" s="4"/>
      <c r="G338" s="4"/>
      <c r="I338" s="24"/>
      <c r="J338" s="24"/>
      <c r="K338" s="24"/>
      <c r="L338" s="24"/>
      <c r="M338" s="24"/>
      <c r="N338" s="24"/>
      <c r="O338" s="24"/>
      <c r="P338" s="24"/>
      <c r="Q338" s="24"/>
      <c r="R338" s="24"/>
      <c r="S338" s="24"/>
      <c r="T338" s="24"/>
      <c r="U338" s="24"/>
      <c r="V338" s="24"/>
      <c r="W338" s="24"/>
      <c r="X338" s="24"/>
      <c r="Y338" s="24"/>
      <c r="Z338" s="24"/>
      <c r="AA338" s="24"/>
      <c r="AB338" s="24"/>
      <c r="AC338" s="24"/>
      <c r="AD338" s="24"/>
      <c r="AI338" s="15"/>
    </row>
    <row r="339" spans="3:35" x14ac:dyDescent="0.25">
      <c r="F339" s="4"/>
      <c r="G339" s="4"/>
      <c r="I339" s="24"/>
      <c r="J339" s="24"/>
      <c r="K339" s="24"/>
      <c r="L339" s="24"/>
      <c r="M339" s="24"/>
      <c r="N339" s="24"/>
      <c r="O339" s="24"/>
      <c r="P339" s="24"/>
      <c r="Q339" s="24"/>
      <c r="R339" s="24"/>
      <c r="S339" s="24"/>
      <c r="T339" s="24"/>
      <c r="U339" s="24"/>
      <c r="V339" s="24"/>
      <c r="W339" s="24"/>
      <c r="X339" s="24"/>
      <c r="Y339" s="24"/>
      <c r="Z339" s="24"/>
      <c r="AA339" s="24"/>
      <c r="AB339" s="24"/>
      <c r="AC339" s="24"/>
      <c r="AD339" s="24"/>
      <c r="AI339" s="15"/>
    </row>
    <row r="340" spans="3:35" x14ac:dyDescent="0.25">
      <c r="F340" s="4"/>
      <c r="G340" s="4"/>
      <c r="I340" s="24"/>
      <c r="J340" s="24"/>
      <c r="K340" s="24"/>
      <c r="L340" s="24"/>
      <c r="M340" s="24"/>
      <c r="N340" s="24"/>
      <c r="O340" s="24"/>
      <c r="P340" s="24"/>
      <c r="Q340" s="24"/>
      <c r="R340" s="24"/>
      <c r="S340" s="24"/>
      <c r="T340" s="24"/>
      <c r="U340" s="24"/>
      <c r="V340" s="24"/>
      <c r="W340" s="24"/>
      <c r="X340" s="24"/>
      <c r="Y340" s="24"/>
      <c r="Z340" s="24"/>
      <c r="AA340" s="24"/>
      <c r="AB340" s="24"/>
      <c r="AC340" s="24"/>
      <c r="AD340" s="24"/>
      <c r="AI340" s="15"/>
    </row>
    <row r="341" spans="3:35" x14ac:dyDescent="0.25">
      <c r="E341" s="55"/>
      <c r="F341" s="4"/>
      <c r="G341" s="4"/>
      <c r="I341" s="24"/>
      <c r="J341" s="24"/>
      <c r="K341" s="24"/>
      <c r="L341" s="24"/>
      <c r="M341" s="24"/>
      <c r="N341" s="24"/>
      <c r="O341" s="24"/>
      <c r="P341" s="24"/>
      <c r="Q341" s="24"/>
      <c r="R341" s="24"/>
      <c r="S341" s="24"/>
      <c r="T341" s="24"/>
      <c r="U341" s="24"/>
      <c r="V341" s="24"/>
      <c r="W341" s="24"/>
      <c r="X341" s="24"/>
      <c r="Y341" s="24"/>
      <c r="Z341" s="24"/>
      <c r="AA341" s="24"/>
      <c r="AB341" s="24"/>
      <c r="AC341" s="24"/>
      <c r="AD341" s="24"/>
    </row>
    <row r="342" spans="3:35" x14ac:dyDescent="0.25">
      <c r="E342" s="55"/>
      <c r="F342" s="4"/>
      <c r="G342" s="4"/>
      <c r="I342" s="24"/>
      <c r="J342" s="24"/>
      <c r="K342" s="24"/>
      <c r="L342" s="24"/>
      <c r="M342" s="24"/>
      <c r="N342" s="24"/>
      <c r="O342" s="24"/>
      <c r="P342" s="24"/>
      <c r="Q342" s="24"/>
      <c r="R342" s="24"/>
      <c r="S342" s="24"/>
      <c r="T342" s="24"/>
      <c r="U342" s="24"/>
      <c r="V342" s="24"/>
      <c r="W342" s="24"/>
      <c r="X342" s="24"/>
      <c r="Y342" s="24"/>
      <c r="Z342" s="24"/>
      <c r="AA342" s="24"/>
      <c r="AB342" s="24"/>
      <c r="AC342" s="24"/>
      <c r="AD342" s="24"/>
    </row>
    <row r="343" spans="3:35" x14ac:dyDescent="0.25">
      <c r="F343" s="4"/>
      <c r="G343" s="4"/>
      <c r="I343" s="24"/>
      <c r="J343" s="24"/>
      <c r="K343" s="24"/>
      <c r="L343" s="24"/>
      <c r="M343" s="24"/>
      <c r="N343" s="24"/>
      <c r="O343" s="24"/>
      <c r="P343" s="24"/>
      <c r="Q343" s="24"/>
      <c r="R343" s="24"/>
      <c r="S343" s="24"/>
      <c r="T343" s="24"/>
      <c r="U343" s="24"/>
      <c r="V343" s="24"/>
      <c r="W343" s="24"/>
      <c r="X343" s="24"/>
      <c r="Y343" s="24"/>
      <c r="Z343" s="24"/>
      <c r="AA343" s="24"/>
      <c r="AB343" s="24"/>
      <c r="AC343" s="24"/>
      <c r="AD343" s="24"/>
    </row>
    <row r="344" spans="3:35" x14ac:dyDescent="0.25">
      <c r="F344" s="4"/>
      <c r="G344" s="4"/>
      <c r="I344" s="24"/>
      <c r="J344" s="24"/>
      <c r="K344" s="24"/>
      <c r="L344" s="24"/>
      <c r="M344" s="24"/>
      <c r="N344" s="24"/>
      <c r="O344" s="24"/>
      <c r="P344" s="24"/>
      <c r="Q344" s="24"/>
      <c r="R344" s="24"/>
      <c r="S344" s="24"/>
      <c r="T344" s="24"/>
      <c r="U344" s="24"/>
      <c r="V344" s="24"/>
      <c r="W344" s="24"/>
      <c r="X344" s="24"/>
      <c r="Y344" s="24"/>
      <c r="Z344" s="24"/>
      <c r="AA344" s="24"/>
      <c r="AB344" s="24"/>
      <c r="AC344" s="24"/>
      <c r="AD344" s="24"/>
    </row>
    <row r="345" spans="3:35" x14ac:dyDescent="0.25">
      <c r="C345" s="56"/>
      <c r="D345" s="57"/>
      <c r="E345" s="58"/>
      <c r="F345" s="59"/>
      <c r="G345" s="59"/>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58"/>
      <c r="AF345" s="58"/>
    </row>
    <row r="346" spans="3:35" x14ac:dyDescent="0.25">
      <c r="C346" s="61"/>
      <c r="D346" s="62"/>
      <c r="E346" s="63"/>
      <c r="F346" s="64"/>
      <c r="G346" s="64"/>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58"/>
      <c r="AH346" s="58"/>
      <c r="AI346" s="58"/>
    </row>
    <row r="347" spans="3:35" x14ac:dyDescent="0.25">
      <c r="C347" s="61"/>
      <c r="D347" s="62"/>
      <c r="E347" s="63"/>
      <c r="F347" s="64"/>
      <c r="G347" s="64"/>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6"/>
      <c r="AI347" s="65"/>
    </row>
    <row r="348" spans="3:35" x14ac:dyDescent="0.25">
      <c r="F348" s="4"/>
      <c r="G348" s="4"/>
      <c r="I348" s="24"/>
      <c r="J348" s="24"/>
      <c r="K348" s="24"/>
      <c r="L348" s="24"/>
      <c r="M348" s="24"/>
      <c r="N348" s="24"/>
      <c r="O348" s="24"/>
      <c r="P348" s="24"/>
      <c r="Q348" s="24"/>
      <c r="R348" s="24"/>
      <c r="S348" s="24"/>
      <c r="T348" s="24"/>
      <c r="U348" s="24"/>
      <c r="V348" s="24"/>
      <c r="W348" s="24"/>
      <c r="X348" s="24"/>
      <c r="Y348" s="24"/>
      <c r="Z348" s="24"/>
      <c r="AA348" s="24"/>
      <c r="AB348" s="24"/>
      <c r="AC348" s="24"/>
      <c r="AD348" s="24"/>
      <c r="AG348" s="65"/>
      <c r="AH348" s="66"/>
      <c r="AI348" s="65"/>
    </row>
    <row r="349" spans="3:35" x14ac:dyDescent="0.25">
      <c r="F349" s="4"/>
      <c r="G349" s="4"/>
      <c r="I349" s="24"/>
      <c r="J349" s="24"/>
      <c r="K349" s="24"/>
      <c r="L349" s="24"/>
      <c r="M349" s="24"/>
      <c r="N349" s="24"/>
      <c r="O349" s="24"/>
      <c r="P349" s="24"/>
      <c r="Q349" s="24"/>
      <c r="R349" s="24"/>
      <c r="S349" s="24"/>
      <c r="T349" s="24"/>
      <c r="U349" s="24"/>
      <c r="V349" s="24"/>
      <c r="W349" s="24"/>
      <c r="X349" s="24"/>
      <c r="Y349" s="24"/>
      <c r="Z349" s="24"/>
      <c r="AA349" s="24"/>
      <c r="AB349" s="24"/>
      <c r="AC349" s="24"/>
      <c r="AD349" s="24"/>
    </row>
    <row r="350" spans="3:35" x14ac:dyDescent="0.25">
      <c r="F350" s="4"/>
      <c r="G350" s="4"/>
      <c r="I350" s="24"/>
      <c r="J350" s="24"/>
      <c r="K350" s="24"/>
      <c r="L350" s="24"/>
      <c r="M350" s="24"/>
      <c r="N350" s="24"/>
      <c r="O350" s="24"/>
      <c r="P350" s="24"/>
      <c r="Q350" s="24"/>
      <c r="R350" s="24"/>
      <c r="S350" s="24"/>
      <c r="T350" s="24"/>
      <c r="U350" s="24"/>
      <c r="V350" s="24"/>
      <c r="W350" s="24"/>
      <c r="X350" s="24"/>
      <c r="Y350" s="24"/>
      <c r="Z350" s="24"/>
      <c r="AA350" s="24"/>
      <c r="AB350" s="24"/>
      <c r="AC350" s="24"/>
      <c r="AD350" s="24"/>
    </row>
    <row r="351" spans="3:35" x14ac:dyDescent="0.25">
      <c r="C351" s="67"/>
      <c r="D351" s="60"/>
      <c r="E351" s="68"/>
      <c r="F351" s="69"/>
      <c r="G351" s="203"/>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row>
    <row r="352" spans="3:35" x14ac:dyDescent="0.25">
      <c r="C352" s="71"/>
      <c r="D352" s="72"/>
      <c r="E352" s="70"/>
      <c r="F352" s="73"/>
      <c r="G352" s="73"/>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row>
    <row r="353" spans="3:30" x14ac:dyDescent="0.25">
      <c r="C353" s="74"/>
      <c r="D353" s="75"/>
      <c r="E353" s="76"/>
      <c r="F353" s="77"/>
      <c r="G353" s="77"/>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row>
    <row r="354" spans="3:30" x14ac:dyDescent="0.25">
      <c r="C354" s="71"/>
      <c r="D354" s="72"/>
      <c r="E354" s="76"/>
      <c r="F354" s="77"/>
      <c r="G354" s="77"/>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row>
    <row r="355" spans="3:30" x14ac:dyDescent="0.25">
      <c r="C355" s="78"/>
      <c r="D355" s="79"/>
      <c r="E355" s="80"/>
      <c r="F355" s="81"/>
      <c r="G355" s="204"/>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row>
    <row r="356" spans="3:30" x14ac:dyDescent="0.25">
      <c r="C356" s="71"/>
      <c r="D356" s="72"/>
      <c r="E356" s="76"/>
      <c r="F356" s="77"/>
      <c r="G356" s="77"/>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row>
    <row r="357" spans="3:30" x14ac:dyDescent="0.25">
      <c r="F357" s="4"/>
      <c r="G357" s="4"/>
      <c r="I357" s="24"/>
      <c r="J357" s="24"/>
      <c r="K357" s="24"/>
      <c r="L357" s="24"/>
      <c r="M357" s="24"/>
      <c r="N357" s="24"/>
      <c r="O357" s="24"/>
      <c r="P357" s="24"/>
      <c r="Q357" s="24"/>
      <c r="R357" s="24"/>
      <c r="S357" s="24"/>
      <c r="T357" s="24"/>
      <c r="U357" s="24"/>
      <c r="V357" s="24"/>
      <c r="W357" s="24"/>
      <c r="X357" s="24"/>
      <c r="Y357" s="24"/>
      <c r="Z357" s="24"/>
      <c r="AA357" s="24"/>
      <c r="AB357" s="24"/>
      <c r="AC357" s="24"/>
      <c r="AD357" s="24"/>
    </row>
    <row r="358" spans="3:30" x14ac:dyDescent="0.25">
      <c r="F358" s="4"/>
      <c r="G358" s="4"/>
      <c r="I358" s="24"/>
      <c r="J358" s="24"/>
      <c r="K358" s="24"/>
      <c r="L358" s="24"/>
      <c r="M358" s="24"/>
      <c r="N358" s="24"/>
      <c r="O358" s="24"/>
      <c r="P358" s="24"/>
      <c r="Q358" s="24"/>
      <c r="R358" s="24"/>
      <c r="S358" s="24"/>
      <c r="T358" s="24"/>
      <c r="U358" s="24"/>
      <c r="V358" s="24"/>
      <c r="W358" s="24"/>
      <c r="X358" s="24"/>
      <c r="Y358" s="24"/>
      <c r="Z358" s="24"/>
      <c r="AA358" s="24"/>
      <c r="AB358" s="24"/>
      <c r="AC358" s="24"/>
      <c r="AD358" s="24"/>
    </row>
    <row r="359" spans="3:30" x14ac:dyDescent="0.25">
      <c r="F359" s="4"/>
      <c r="G359" s="4"/>
      <c r="I359" s="24"/>
      <c r="J359" s="24"/>
      <c r="K359" s="24"/>
      <c r="L359" s="24"/>
      <c r="M359" s="24"/>
      <c r="N359" s="24"/>
      <c r="O359" s="24"/>
      <c r="P359" s="24"/>
      <c r="Q359" s="24"/>
      <c r="R359" s="24"/>
      <c r="S359" s="24"/>
      <c r="T359" s="24"/>
      <c r="U359" s="24"/>
      <c r="V359" s="24"/>
      <c r="W359" s="24"/>
      <c r="X359" s="24"/>
      <c r="Y359" s="24"/>
      <c r="Z359" s="24"/>
      <c r="AA359" s="24"/>
      <c r="AB359" s="24"/>
      <c r="AC359" s="24"/>
      <c r="AD359" s="24"/>
    </row>
    <row r="360" spans="3:30" x14ac:dyDescent="0.25">
      <c r="F360" s="4"/>
      <c r="G360" s="4"/>
      <c r="I360" s="24"/>
      <c r="J360" s="24"/>
      <c r="K360" s="24"/>
      <c r="L360" s="24"/>
      <c r="M360" s="24"/>
      <c r="N360" s="24"/>
      <c r="O360" s="24"/>
      <c r="P360" s="24"/>
      <c r="Q360" s="24"/>
      <c r="R360" s="24"/>
      <c r="S360" s="24"/>
      <c r="T360" s="24"/>
      <c r="U360" s="24"/>
      <c r="V360" s="24"/>
      <c r="W360" s="24"/>
      <c r="X360" s="24"/>
      <c r="Y360" s="24"/>
      <c r="Z360" s="24"/>
      <c r="AA360" s="24"/>
      <c r="AB360" s="24"/>
      <c r="AC360" s="24"/>
      <c r="AD360" s="24"/>
    </row>
    <row r="361" spans="3:30" x14ac:dyDescent="0.25">
      <c r="F361" s="4"/>
      <c r="G361" s="4"/>
      <c r="I361" s="24"/>
      <c r="J361" s="24"/>
      <c r="K361" s="24"/>
      <c r="L361" s="24"/>
      <c r="M361" s="24"/>
      <c r="N361" s="24"/>
      <c r="O361" s="24"/>
      <c r="P361" s="24"/>
      <c r="Q361" s="24"/>
      <c r="R361" s="24"/>
      <c r="S361" s="24"/>
      <c r="T361" s="24"/>
      <c r="U361" s="24"/>
      <c r="V361" s="24"/>
      <c r="W361" s="24"/>
      <c r="X361" s="24"/>
      <c r="Y361" s="24"/>
      <c r="Z361" s="24"/>
      <c r="AA361" s="24"/>
      <c r="AB361" s="24"/>
      <c r="AC361" s="24"/>
      <c r="AD361" s="24"/>
    </row>
    <row r="362" spans="3:30" x14ac:dyDescent="0.25">
      <c r="F362" s="4"/>
      <c r="G362" s="4"/>
      <c r="I362" s="24"/>
      <c r="J362" s="24"/>
      <c r="K362" s="24"/>
      <c r="L362" s="24"/>
      <c r="M362" s="24"/>
      <c r="N362" s="24"/>
      <c r="O362" s="24"/>
      <c r="P362" s="24"/>
      <c r="Q362" s="24"/>
      <c r="R362" s="24"/>
      <c r="S362" s="24"/>
      <c r="T362" s="24"/>
      <c r="U362" s="24"/>
      <c r="V362" s="24"/>
      <c r="W362" s="24"/>
      <c r="X362" s="24"/>
      <c r="Y362" s="24"/>
      <c r="Z362" s="24"/>
      <c r="AA362" s="24"/>
      <c r="AB362" s="24"/>
      <c r="AC362" s="24"/>
      <c r="AD362" s="24"/>
    </row>
    <row r="363" spans="3:30" x14ac:dyDescent="0.25">
      <c r="F363" s="4"/>
      <c r="G363" s="4"/>
      <c r="I363" s="24"/>
      <c r="J363" s="24"/>
      <c r="K363" s="24"/>
      <c r="L363" s="24"/>
      <c r="M363" s="24"/>
      <c r="N363" s="24"/>
      <c r="O363" s="24"/>
      <c r="P363" s="24"/>
      <c r="Q363" s="24"/>
      <c r="R363" s="24"/>
      <c r="S363" s="24"/>
      <c r="T363" s="24"/>
      <c r="U363" s="24"/>
      <c r="V363" s="24"/>
      <c r="W363" s="24"/>
      <c r="X363" s="24"/>
      <c r="Y363" s="24"/>
      <c r="Z363" s="24"/>
      <c r="AA363" s="24"/>
      <c r="AB363" s="24"/>
      <c r="AC363" s="24"/>
      <c r="AD363" s="24"/>
    </row>
    <row r="364" spans="3:30" x14ac:dyDescent="0.25">
      <c r="F364" s="4"/>
      <c r="G364" s="4"/>
      <c r="I364" s="24"/>
      <c r="J364" s="24"/>
      <c r="K364" s="24"/>
      <c r="L364" s="24"/>
      <c r="M364" s="24"/>
      <c r="N364" s="24"/>
      <c r="O364" s="24"/>
      <c r="P364" s="24"/>
      <c r="Q364" s="24"/>
      <c r="R364" s="24"/>
      <c r="S364" s="24"/>
      <c r="T364" s="24"/>
      <c r="U364" s="24"/>
      <c r="V364" s="24"/>
      <c r="W364" s="24"/>
      <c r="X364" s="24"/>
      <c r="Y364" s="24"/>
      <c r="Z364" s="24"/>
      <c r="AA364" s="24"/>
      <c r="AB364" s="24"/>
      <c r="AC364" s="24"/>
      <c r="AD364" s="24"/>
    </row>
    <row r="365" spans="3:30" x14ac:dyDescent="0.25">
      <c r="F365" s="4"/>
      <c r="G365" s="4"/>
      <c r="I365" s="24"/>
      <c r="J365" s="24"/>
      <c r="K365" s="24"/>
      <c r="L365" s="24"/>
      <c r="M365" s="24"/>
      <c r="N365" s="24"/>
      <c r="O365" s="24"/>
      <c r="P365" s="24"/>
      <c r="Q365" s="24"/>
      <c r="R365" s="24"/>
      <c r="S365" s="24"/>
      <c r="T365" s="24"/>
      <c r="U365" s="24"/>
      <c r="V365" s="24"/>
      <c r="W365" s="24"/>
      <c r="X365" s="24"/>
      <c r="Y365" s="24"/>
      <c r="Z365" s="24"/>
      <c r="AA365" s="24"/>
      <c r="AB365" s="24"/>
      <c r="AC365" s="24"/>
      <c r="AD365" s="24"/>
    </row>
    <row r="366" spans="3:30" x14ac:dyDescent="0.25">
      <c r="F366" s="4"/>
      <c r="G366" s="4"/>
      <c r="I366" s="24"/>
      <c r="J366" s="24"/>
      <c r="K366" s="24"/>
      <c r="L366" s="24"/>
      <c r="M366" s="24"/>
      <c r="N366" s="24"/>
      <c r="O366" s="24"/>
      <c r="P366" s="24"/>
      <c r="Q366" s="24"/>
      <c r="R366" s="24"/>
      <c r="S366" s="24"/>
      <c r="T366" s="24"/>
      <c r="U366" s="24"/>
      <c r="V366" s="24"/>
      <c r="W366" s="24"/>
      <c r="X366" s="24"/>
      <c r="Y366" s="24"/>
      <c r="Z366" s="24"/>
      <c r="AA366" s="24"/>
      <c r="AB366" s="24"/>
      <c r="AC366" s="24"/>
      <c r="AD366" s="24"/>
    </row>
    <row r="367" spans="3:30" x14ac:dyDescent="0.25">
      <c r="F367" s="4"/>
      <c r="G367" s="4"/>
      <c r="I367" s="24"/>
      <c r="J367" s="24"/>
      <c r="K367" s="24"/>
      <c r="L367" s="24"/>
      <c r="M367" s="24"/>
      <c r="N367" s="24"/>
      <c r="O367" s="24"/>
      <c r="P367" s="24"/>
      <c r="Q367" s="24"/>
      <c r="R367" s="24"/>
      <c r="S367" s="24"/>
      <c r="T367" s="24"/>
      <c r="U367" s="24"/>
      <c r="V367" s="24"/>
      <c r="W367" s="24"/>
      <c r="X367" s="24"/>
      <c r="Y367" s="24"/>
      <c r="Z367" s="24"/>
      <c r="AA367" s="24"/>
      <c r="AB367" s="24"/>
      <c r="AC367" s="24"/>
      <c r="AD367" s="24"/>
    </row>
    <row r="368" spans="3:30" x14ac:dyDescent="0.25">
      <c r="F368" s="4"/>
      <c r="G368" s="4"/>
      <c r="I368" s="24"/>
      <c r="J368" s="24"/>
      <c r="K368" s="24"/>
      <c r="L368" s="24"/>
      <c r="M368" s="24"/>
      <c r="N368" s="24"/>
      <c r="O368" s="24"/>
      <c r="P368" s="24"/>
      <c r="Q368" s="24"/>
      <c r="R368" s="24"/>
      <c r="S368" s="24"/>
      <c r="T368" s="24"/>
      <c r="U368" s="24"/>
      <c r="V368" s="24"/>
      <c r="W368" s="24"/>
      <c r="X368" s="24"/>
      <c r="Y368" s="24"/>
      <c r="Z368" s="24"/>
      <c r="AA368" s="24"/>
      <c r="AB368" s="24"/>
      <c r="AC368" s="24"/>
      <c r="AD368" s="24"/>
    </row>
    <row r="369" spans="6:30" x14ac:dyDescent="0.25">
      <c r="F369" s="4"/>
      <c r="G369" s="4"/>
      <c r="I369" s="24"/>
      <c r="J369" s="24"/>
      <c r="K369" s="24"/>
      <c r="L369" s="24"/>
      <c r="M369" s="24"/>
      <c r="N369" s="24"/>
      <c r="O369" s="24"/>
      <c r="P369" s="24"/>
      <c r="Q369" s="24"/>
      <c r="R369" s="24"/>
      <c r="S369" s="24"/>
      <c r="T369" s="24"/>
      <c r="U369" s="24"/>
      <c r="V369" s="24"/>
      <c r="W369" s="24"/>
      <c r="X369" s="24"/>
      <c r="Y369" s="24"/>
      <c r="Z369" s="24"/>
      <c r="AA369" s="24"/>
      <c r="AB369" s="24"/>
      <c r="AC369" s="24"/>
      <c r="AD369" s="24"/>
    </row>
    <row r="370" spans="6:30" x14ac:dyDescent="0.25">
      <c r="F370" s="4"/>
      <c r="G370" s="4"/>
      <c r="I370" s="24"/>
      <c r="J370" s="24"/>
      <c r="K370" s="24"/>
      <c r="L370" s="24"/>
      <c r="M370" s="24"/>
      <c r="N370" s="24"/>
      <c r="O370" s="24"/>
      <c r="P370" s="24"/>
      <c r="Q370" s="24"/>
      <c r="R370" s="24"/>
      <c r="S370" s="24"/>
      <c r="T370" s="24"/>
      <c r="U370" s="24"/>
      <c r="V370" s="24"/>
      <c r="W370" s="24"/>
      <c r="X370" s="24"/>
      <c r="Y370" s="24"/>
      <c r="Z370" s="24"/>
      <c r="AA370" s="24"/>
      <c r="AB370" s="24"/>
      <c r="AC370" s="24"/>
      <c r="AD370" s="24"/>
    </row>
    <row r="371" spans="6:30" x14ac:dyDescent="0.25">
      <c r="F371" s="4"/>
      <c r="G371" s="4"/>
      <c r="I371" s="24"/>
      <c r="J371" s="24"/>
      <c r="K371" s="24"/>
      <c r="L371" s="24"/>
      <c r="M371" s="24"/>
      <c r="N371" s="24"/>
      <c r="O371" s="24"/>
      <c r="P371" s="24"/>
      <c r="Q371" s="24"/>
      <c r="R371" s="24"/>
      <c r="S371" s="24"/>
      <c r="T371" s="24"/>
      <c r="U371" s="24"/>
      <c r="V371" s="24"/>
      <c r="W371" s="24"/>
      <c r="X371" s="24"/>
      <c r="Y371" s="24"/>
      <c r="Z371" s="24"/>
      <c r="AA371" s="24"/>
      <c r="AB371" s="24"/>
      <c r="AC371" s="24"/>
      <c r="AD371" s="24"/>
    </row>
    <row r="372" spans="6:30" x14ac:dyDescent="0.25">
      <c r="F372" s="4"/>
      <c r="G372" s="4"/>
      <c r="I372" s="24"/>
      <c r="J372" s="24"/>
      <c r="K372" s="24"/>
      <c r="L372" s="24"/>
      <c r="M372" s="24"/>
      <c r="N372" s="24"/>
      <c r="O372" s="24"/>
      <c r="P372" s="24"/>
      <c r="Q372" s="24"/>
      <c r="R372" s="24"/>
      <c r="S372" s="24"/>
      <c r="T372" s="24"/>
      <c r="U372" s="24"/>
      <c r="V372" s="24"/>
      <c r="W372" s="24"/>
      <c r="X372" s="24"/>
      <c r="Y372" s="24"/>
      <c r="Z372" s="24"/>
      <c r="AA372" s="24"/>
      <c r="AB372" s="24"/>
      <c r="AC372" s="24"/>
      <c r="AD372" s="24"/>
    </row>
    <row r="373" spans="6:30" x14ac:dyDescent="0.25">
      <c r="F373" s="4"/>
      <c r="G373" s="4"/>
      <c r="I373" s="24"/>
      <c r="J373" s="24"/>
      <c r="K373" s="24"/>
      <c r="L373" s="24"/>
      <c r="M373" s="24"/>
      <c r="N373" s="24"/>
      <c r="O373" s="24"/>
      <c r="P373" s="24"/>
      <c r="Q373" s="24"/>
      <c r="R373" s="24"/>
      <c r="S373" s="24"/>
      <c r="T373" s="24"/>
      <c r="U373" s="24"/>
      <c r="V373" s="24"/>
      <c r="W373" s="24"/>
      <c r="X373" s="24"/>
      <c r="Y373" s="24"/>
      <c r="Z373" s="24"/>
      <c r="AA373" s="24"/>
      <c r="AB373" s="24"/>
      <c r="AC373" s="24"/>
      <c r="AD373" s="24"/>
    </row>
    <row r="374" spans="6:30" x14ac:dyDescent="0.25">
      <c r="F374" s="4"/>
      <c r="G374" s="4"/>
      <c r="I374" s="24"/>
      <c r="J374" s="24"/>
      <c r="K374" s="24"/>
      <c r="L374" s="24"/>
      <c r="M374" s="24"/>
      <c r="N374" s="24"/>
      <c r="O374" s="24"/>
      <c r="P374" s="24"/>
      <c r="Q374" s="24"/>
      <c r="R374" s="24"/>
      <c r="S374" s="24"/>
      <c r="T374" s="24"/>
      <c r="U374" s="24"/>
      <c r="V374" s="24"/>
      <c r="W374" s="24"/>
      <c r="X374" s="24"/>
      <c r="Y374" s="24"/>
      <c r="Z374" s="24"/>
      <c r="AA374" s="24"/>
      <c r="AB374" s="24"/>
      <c r="AC374" s="24"/>
      <c r="AD374" s="24"/>
    </row>
    <row r="375" spans="6:30" x14ac:dyDescent="0.25">
      <c r="F375" s="4"/>
      <c r="G375" s="4"/>
      <c r="I375" s="24"/>
      <c r="J375" s="24"/>
      <c r="K375" s="24"/>
      <c r="L375" s="24"/>
      <c r="M375" s="24"/>
      <c r="N375" s="24"/>
      <c r="O375" s="24"/>
      <c r="P375" s="24"/>
      <c r="Q375" s="24"/>
      <c r="R375" s="24"/>
      <c r="S375" s="24"/>
      <c r="T375" s="24"/>
      <c r="U375" s="24"/>
      <c r="V375" s="24"/>
      <c r="W375" s="24"/>
      <c r="X375" s="24"/>
      <c r="Y375" s="24"/>
      <c r="Z375" s="24"/>
      <c r="AA375" s="24"/>
      <c r="AB375" s="24"/>
      <c r="AC375" s="24"/>
      <c r="AD375" s="24"/>
    </row>
    <row r="376" spans="6:30" x14ac:dyDescent="0.25">
      <c r="F376" s="4"/>
      <c r="G376" s="4"/>
      <c r="I376" s="24"/>
      <c r="J376" s="24"/>
      <c r="K376" s="24"/>
      <c r="L376" s="24"/>
      <c r="M376" s="24"/>
      <c r="N376" s="24"/>
      <c r="O376" s="24"/>
      <c r="P376" s="24"/>
      <c r="Q376" s="24"/>
      <c r="R376" s="24"/>
      <c r="S376" s="24"/>
      <c r="T376" s="24"/>
      <c r="U376" s="24"/>
      <c r="V376" s="24"/>
      <c r="W376" s="24"/>
      <c r="X376" s="24"/>
      <c r="Y376" s="24"/>
      <c r="Z376" s="24"/>
      <c r="AA376" s="24"/>
      <c r="AB376" s="24"/>
      <c r="AC376" s="24"/>
      <c r="AD376" s="24"/>
    </row>
    <row r="377" spans="6:30" x14ac:dyDescent="0.25">
      <c r="F377" s="4"/>
      <c r="G377" s="4"/>
      <c r="I377" s="24"/>
      <c r="J377" s="24"/>
      <c r="K377" s="24"/>
      <c r="L377" s="24"/>
      <c r="M377" s="24"/>
      <c r="N377" s="24"/>
      <c r="O377" s="24"/>
      <c r="P377" s="24"/>
      <c r="Q377" s="24"/>
      <c r="R377" s="24"/>
      <c r="S377" s="24"/>
      <c r="T377" s="24"/>
      <c r="U377" s="24"/>
      <c r="V377" s="24"/>
      <c r="W377" s="24"/>
      <c r="X377" s="24"/>
      <c r="Y377" s="24"/>
      <c r="Z377" s="24"/>
      <c r="AA377" s="24"/>
      <c r="AB377" s="24"/>
      <c r="AC377" s="24"/>
      <c r="AD377" s="24"/>
    </row>
    <row r="378" spans="6:30" x14ac:dyDescent="0.25">
      <c r="F378" s="4"/>
      <c r="G378" s="4"/>
      <c r="I378" s="24"/>
      <c r="J378" s="24"/>
      <c r="K378" s="24"/>
      <c r="L378" s="24"/>
      <c r="M378" s="24"/>
      <c r="N378" s="24"/>
      <c r="O378" s="24"/>
      <c r="P378" s="24"/>
      <c r="Q378" s="24"/>
      <c r="R378" s="24"/>
      <c r="S378" s="24"/>
      <c r="T378" s="24"/>
      <c r="U378" s="24"/>
      <c r="V378" s="24"/>
      <c r="W378" s="24"/>
      <c r="X378" s="24"/>
      <c r="Y378" s="24"/>
      <c r="Z378" s="24"/>
      <c r="AA378" s="24"/>
      <c r="AB378" s="24"/>
      <c r="AC378" s="24"/>
      <c r="AD378" s="24"/>
    </row>
    <row r="379" spans="6:30" x14ac:dyDescent="0.25">
      <c r="F379" s="4"/>
      <c r="G379" s="4"/>
      <c r="I379" s="24"/>
      <c r="J379" s="24"/>
      <c r="K379" s="24"/>
      <c r="L379" s="24"/>
      <c r="M379" s="24"/>
      <c r="N379" s="24"/>
      <c r="O379" s="24"/>
      <c r="P379" s="24"/>
      <c r="Q379" s="24"/>
      <c r="R379" s="24"/>
      <c r="S379" s="24"/>
      <c r="T379" s="24"/>
      <c r="U379" s="24"/>
      <c r="V379" s="24"/>
      <c r="W379" s="24"/>
      <c r="X379" s="24"/>
      <c r="Y379" s="24"/>
      <c r="Z379" s="24"/>
      <c r="AA379" s="24"/>
      <c r="AB379" s="24"/>
      <c r="AC379" s="24"/>
      <c r="AD379" s="24"/>
    </row>
    <row r="380" spans="6:30" x14ac:dyDescent="0.25">
      <c r="F380" s="4"/>
      <c r="G380" s="4"/>
      <c r="I380" s="24"/>
      <c r="J380" s="24"/>
      <c r="K380" s="24"/>
      <c r="L380" s="24"/>
      <c r="M380" s="24"/>
      <c r="N380" s="24"/>
      <c r="O380" s="24"/>
      <c r="P380" s="24"/>
      <c r="Q380" s="24"/>
      <c r="R380" s="24"/>
      <c r="S380" s="24"/>
      <c r="T380" s="24"/>
      <c r="U380" s="24"/>
      <c r="V380" s="24"/>
      <c r="W380" s="24"/>
      <c r="X380" s="24"/>
      <c r="Y380" s="24"/>
      <c r="Z380" s="24"/>
      <c r="AA380" s="24"/>
      <c r="AB380" s="24"/>
      <c r="AC380" s="24"/>
      <c r="AD380" s="24"/>
    </row>
    <row r="381" spans="6:30" x14ac:dyDescent="0.25">
      <c r="F381" s="4"/>
      <c r="G381" s="4"/>
      <c r="I381" s="24"/>
      <c r="J381" s="24"/>
      <c r="K381" s="24"/>
      <c r="L381" s="24"/>
      <c r="M381" s="24"/>
      <c r="N381" s="24"/>
      <c r="O381" s="24"/>
      <c r="P381" s="24"/>
      <c r="Q381" s="24"/>
      <c r="R381" s="24"/>
      <c r="S381" s="24"/>
      <c r="T381" s="24"/>
      <c r="U381" s="24"/>
      <c r="V381" s="24"/>
      <c r="W381" s="24"/>
      <c r="X381" s="24"/>
      <c r="Y381" s="24"/>
      <c r="Z381" s="24"/>
      <c r="AA381" s="24"/>
      <c r="AB381" s="24"/>
      <c r="AC381" s="24"/>
      <c r="AD381" s="24"/>
    </row>
    <row r="382" spans="6:30" x14ac:dyDescent="0.25">
      <c r="F382" s="4"/>
      <c r="G382" s="4"/>
      <c r="I382" s="24"/>
      <c r="J382" s="24"/>
      <c r="K382" s="24"/>
      <c r="L382" s="24"/>
      <c r="M382" s="24"/>
      <c r="N382" s="24"/>
      <c r="O382" s="24"/>
      <c r="P382" s="24"/>
      <c r="Q382" s="24"/>
      <c r="R382" s="24"/>
      <c r="S382" s="24"/>
      <c r="T382" s="24"/>
      <c r="U382" s="24"/>
      <c r="V382" s="24"/>
      <c r="W382" s="24"/>
      <c r="X382" s="24"/>
      <c r="Y382" s="24"/>
      <c r="Z382" s="24"/>
      <c r="AA382" s="24"/>
      <c r="AB382" s="24"/>
      <c r="AC382" s="24"/>
      <c r="AD382" s="24"/>
    </row>
    <row r="383" spans="6:30" x14ac:dyDescent="0.25">
      <c r="F383" s="4"/>
      <c r="G383" s="4"/>
      <c r="I383" s="24"/>
      <c r="J383" s="24"/>
      <c r="K383" s="24"/>
      <c r="L383" s="24"/>
      <c r="M383" s="24"/>
      <c r="N383" s="24"/>
      <c r="O383" s="24"/>
      <c r="P383" s="24"/>
      <c r="Q383" s="24"/>
      <c r="R383" s="24"/>
      <c r="S383" s="24"/>
      <c r="T383" s="24"/>
      <c r="U383" s="24"/>
      <c r="V383" s="24"/>
      <c r="W383" s="24"/>
      <c r="X383" s="24"/>
      <c r="Y383" s="24"/>
      <c r="Z383" s="24"/>
      <c r="AA383" s="24"/>
      <c r="AB383" s="24"/>
      <c r="AC383" s="24"/>
      <c r="AD383" s="24"/>
    </row>
    <row r="384" spans="6:30" x14ac:dyDescent="0.25">
      <c r="F384" s="4"/>
      <c r="G384" s="4"/>
      <c r="I384" s="24"/>
      <c r="J384" s="24"/>
      <c r="K384" s="24"/>
      <c r="L384" s="24"/>
      <c r="M384" s="24"/>
      <c r="N384" s="24"/>
      <c r="O384" s="24"/>
      <c r="P384" s="24"/>
      <c r="Q384" s="24"/>
      <c r="R384" s="24"/>
      <c r="S384" s="24"/>
      <c r="T384" s="24"/>
      <c r="U384" s="24"/>
      <c r="V384" s="24"/>
      <c r="W384" s="24"/>
      <c r="X384" s="24"/>
      <c r="Y384" s="24"/>
      <c r="Z384" s="24"/>
      <c r="AA384" s="24"/>
      <c r="AB384" s="24"/>
      <c r="AC384" s="24"/>
      <c r="AD384" s="24"/>
    </row>
    <row r="385" spans="6:30" x14ac:dyDescent="0.25">
      <c r="F385" s="4"/>
      <c r="G385" s="4"/>
      <c r="I385" s="24"/>
      <c r="J385" s="24"/>
      <c r="K385" s="24"/>
      <c r="L385" s="24"/>
      <c r="M385" s="24"/>
      <c r="N385" s="24"/>
      <c r="O385" s="24"/>
      <c r="P385" s="24"/>
      <c r="Q385" s="24"/>
      <c r="R385" s="24"/>
      <c r="S385" s="24"/>
      <c r="T385" s="24"/>
      <c r="U385" s="24"/>
      <c r="V385" s="24"/>
      <c r="W385" s="24"/>
      <c r="X385" s="24"/>
      <c r="Y385" s="24"/>
      <c r="Z385" s="24"/>
      <c r="AA385" s="24"/>
      <c r="AB385" s="24"/>
      <c r="AC385" s="24"/>
      <c r="AD385" s="24"/>
    </row>
    <row r="386" spans="6:30" x14ac:dyDescent="0.25">
      <c r="F386" s="4"/>
      <c r="G386" s="4"/>
      <c r="I386" s="24"/>
      <c r="J386" s="24"/>
      <c r="K386" s="24"/>
      <c r="L386" s="24"/>
      <c r="M386" s="24"/>
      <c r="N386" s="24"/>
      <c r="O386" s="24"/>
      <c r="P386" s="24"/>
      <c r="Q386" s="24"/>
      <c r="R386" s="24"/>
      <c r="S386" s="24"/>
      <c r="T386" s="24"/>
      <c r="U386" s="24"/>
      <c r="V386" s="24"/>
      <c r="W386" s="24"/>
      <c r="X386" s="24"/>
      <c r="Y386" s="24"/>
      <c r="Z386" s="24"/>
      <c r="AA386" s="24"/>
      <c r="AB386" s="24"/>
      <c r="AC386" s="24"/>
      <c r="AD386" s="24"/>
    </row>
    <row r="387" spans="6:30" x14ac:dyDescent="0.25">
      <c r="F387" s="4"/>
      <c r="G387" s="4"/>
      <c r="I387" s="24"/>
      <c r="J387" s="24"/>
      <c r="K387" s="24"/>
      <c r="L387" s="24"/>
      <c r="M387" s="24"/>
      <c r="N387" s="24"/>
      <c r="O387" s="24"/>
      <c r="P387" s="24"/>
      <c r="Q387" s="24"/>
      <c r="R387" s="24"/>
      <c r="S387" s="24"/>
      <c r="T387" s="24"/>
      <c r="U387" s="24"/>
      <c r="V387" s="24"/>
      <c r="W387" s="24"/>
      <c r="X387" s="24"/>
      <c r="Y387" s="24"/>
      <c r="Z387" s="24"/>
      <c r="AA387" s="24"/>
      <c r="AB387" s="24"/>
      <c r="AC387" s="24"/>
      <c r="AD387" s="24"/>
    </row>
    <row r="388" spans="6:30" x14ac:dyDescent="0.25">
      <c r="F388" s="4"/>
      <c r="G388" s="4"/>
      <c r="I388" s="24"/>
      <c r="J388" s="24"/>
      <c r="K388" s="24"/>
      <c r="L388" s="24"/>
      <c r="M388" s="24"/>
      <c r="N388" s="24"/>
      <c r="O388" s="24"/>
      <c r="P388" s="24"/>
      <c r="Q388" s="24"/>
      <c r="R388" s="24"/>
      <c r="S388" s="24"/>
      <c r="T388" s="24"/>
      <c r="U388" s="24"/>
      <c r="V388" s="24"/>
      <c r="W388" s="24"/>
      <c r="X388" s="24"/>
      <c r="Y388" s="24"/>
      <c r="Z388" s="24"/>
      <c r="AA388" s="24"/>
      <c r="AB388" s="24"/>
      <c r="AC388" s="24"/>
      <c r="AD388" s="24"/>
    </row>
    <row r="389" spans="6:30" x14ac:dyDescent="0.25">
      <c r="F389" s="4"/>
      <c r="G389" s="4"/>
      <c r="I389" s="24"/>
      <c r="J389" s="24"/>
      <c r="K389" s="24"/>
      <c r="L389" s="24"/>
      <c r="M389" s="24"/>
      <c r="N389" s="24"/>
      <c r="O389" s="24"/>
      <c r="P389" s="24"/>
      <c r="Q389" s="24"/>
      <c r="R389" s="24"/>
      <c r="S389" s="24"/>
      <c r="T389" s="24"/>
      <c r="U389" s="24"/>
      <c r="V389" s="24"/>
      <c r="W389" s="24"/>
      <c r="X389" s="24"/>
      <c r="Y389" s="24"/>
      <c r="Z389" s="24"/>
      <c r="AA389" s="24"/>
      <c r="AB389" s="24"/>
      <c r="AC389" s="24"/>
      <c r="AD389" s="24"/>
    </row>
    <row r="390" spans="6:30" x14ac:dyDescent="0.25">
      <c r="F390" s="4"/>
      <c r="G390" s="4"/>
      <c r="I390" s="24"/>
      <c r="J390" s="24"/>
      <c r="K390" s="24"/>
      <c r="L390" s="24"/>
      <c r="M390" s="24"/>
      <c r="N390" s="24"/>
      <c r="O390" s="24"/>
      <c r="P390" s="24"/>
      <c r="Q390" s="24"/>
      <c r="R390" s="24"/>
      <c r="S390" s="24"/>
      <c r="T390" s="24"/>
      <c r="U390" s="24"/>
      <c r="V390" s="24"/>
      <c r="W390" s="24"/>
      <c r="X390" s="24"/>
      <c r="Y390" s="24"/>
      <c r="Z390" s="24"/>
      <c r="AA390" s="24"/>
      <c r="AB390" s="24"/>
      <c r="AC390" s="24"/>
      <c r="AD390" s="24"/>
    </row>
    <row r="391" spans="6:30" x14ac:dyDescent="0.25">
      <c r="F391" s="4"/>
      <c r="G391" s="4"/>
      <c r="I391" s="24"/>
      <c r="J391" s="24"/>
      <c r="K391" s="24"/>
      <c r="L391" s="24"/>
      <c r="M391" s="24"/>
      <c r="N391" s="24"/>
      <c r="O391" s="24"/>
      <c r="P391" s="24"/>
      <c r="Q391" s="24"/>
      <c r="R391" s="24"/>
      <c r="S391" s="24"/>
      <c r="T391" s="24"/>
      <c r="U391" s="24"/>
      <c r="V391" s="24"/>
      <c r="W391" s="24"/>
      <c r="X391" s="24"/>
      <c r="Y391" s="24"/>
      <c r="Z391" s="24"/>
      <c r="AA391" s="24"/>
      <c r="AB391" s="24"/>
      <c r="AC391" s="24"/>
      <c r="AD391" s="24"/>
    </row>
    <row r="392" spans="6:30" x14ac:dyDescent="0.25">
      <c r="F392" s="4"/>
      <c r="G392" s="4"/>
      <c r="I392" s="24"/>
      <c r="J392" s="24"/>
      <c r="K392" s="24"/>
      <c r="L392" s="24"/>
      <c r="M392" s="24"/>
      <c r="N392" s="24"/>
      <c r="O392" s="24"/>
      <c r="P392" s="24"/>
      <c r="Q392" s="24"/>
      <c r="R392" s="24"/>
      <c r="S392" s="24"/>
      <c r="T392" s="24"/>
      <c r="U392" s="24"/>
      <c r="V392" s="24"/>
      <c r="W392" s="24"/>
      <c r="X392" s="24"/>
      <c r="Y392" s="24"/>
      <c r="Z392" s="24"/>
      <c r="AA392" s="24"/>
      <c r="AB392" s="24"/>
      <c r="AC392" s="24"/>
      <c r="AD392" s="24"/>
    </row>
    <row r="393" spans="6:30" x14ac:dyDescent="0.25">
      <c r="F393" s="4"/>
      <c r="G393" s="4"/>
      <c r="I393" s="24"/>
      <c r="J393" s="24"/>
      <c r="K393" s="24"/>
      <c r="L393" s="24"/>
      <c r="M393" s="24"/>
      <c r="N393" s="24"/>
      <c r="O393" s="24"/>
      <c r="P393" s="24"/>
      <c r="Q393" s="24"/>
      <c r="R393" s="24"/>
      <c r="S393" s="24"/>
      <c r="T393" s="24"/>
      <c r="U393" s="24"/>
      <c r="V393" s="24"/>
      <c r="W393" s="24"/>
      <c r="X393" s="24"/>
      <c r="Y393" s="24"/>
      <c r="Z393" s="24"/>
      <c r="AA393" s="24"/>
      <c r="AB393" s="24"/>
      <c r="AC393" s="24"/>
      <c r="AD393" s="24"/>
    </row>
    <row r="394" spans="6:30" x14ac:dyDescent="0.25">
      <c r="F394" s="4"/>
      <c r="G394" s="4"/>
      <c r="I394" s="24"/>
      <c r="J394" s="24"/>
      <c r="K394" s="24"/>
      <c r="L394" s="24"/>
      <c r="M394" s="24"/>
      <c r="N394" s="24"/>
      <c r="O394" s="24"/>
      <c r="P394" s="24"/>
      <c r="Q394" s="24"/>
      <c r="R394" s="24"/>
      <c r="S394" s="24"/>
      <c r="T394" s="24"/>
      <c r="U394" s="24"/>
      <c r="V394" s="24"/>
      <c r="W394" s="24"/>
      <c r="X394" s="24"/>
      <c r="Y394" s="24"/>
      <c r="Z394" s="24"/>
      <c r="AA394" s="24"/>
      <c r="AB394" s="24"/>
      <c r="AC394" s="24"/>
      <c r="AD394" s="24"/>
    </row>
    <row r="395" spans="6:30" x14ac:dyDescent="0.25">
      <c r="F395" s="4"/>
      <c r="G395" s="4"/>
      <c r="I395" s="24"/>
      <c r="J395" s="24"/>
      <c r="K395" s="24"/>
      <c r="L395" s="24"/>
      <c r="M395" s="24"/>
      <c r="N395" s="24"/>
      <c r="O395" s="24"/>
      <c r="P395" s="24"/>
      <c r="Q395" s="24"/>
      <c r="R395" s="24"/>
      <c r="S395" s="24"/>
      <c r="T395" s="24"/>
      <c r="U395" s="24"/>
      <c r="V395" s="24"/>
      <c r="W395" s="24"/>
      <c r="X395" s="24"/>
      <c r="Y395" s="24"/>
      <c r="Z395" s="24"/>
      <c r="AA395" s="24"/>
      <c r="AB395" s="24"/>
      <c r="AC395" s="24"/>
      <c r="AD395" s="24"/>
    </row>
    <row r="396" spans="6:30" x14ac:dyDescent="0.25">
      <c r="F396" s="4"/>
      <c r="G396" s="4"/>
      <c r="I396" s="24"/>
      <c r="J396" s="24"/>
      <c r="K396" s="24"/>
      <c r="L396" s="24"/>
      <c r="M396" s="24"/>
      <c r="N396" s="24"/>
      <c r="O396" s="24"/>
      <c r="P396" s="24"/>
      <c r="Q396" s="24"/>
      <c r="R396" s="24"/>
      <c r="S396" s="24"/>
      <c r="T396" s="24"/>
      <c r="U396" s="24"/>
      <c r="V396" s="24"/>
      <c r="W396" s="24"/>
      <c r="X396" s="24"/>
      <c r="Y396" s="24"/>
      <c r="Z396" s="24"/>
      <c r="AA396" s="24"/>
      <c r="AB396" s="24"/>
      <c r="AC396" s="24"/>
      <c r="AD396" s="24"/>
    </row>
    <row r="397" spans="6:30" x14ac:dyDescent="0.25">
      <c r="F397" s="4"/>
      <c r="G397" s="4"/>
      <c r="I397" s="24"/>
      <c r="J397" s="24"/>
      <c r="K397" s="24"/>
      <c r="L397" s="24"/>
      <c r="M397" s="24"/>
      <c r="N397" s="24"/>
      <c r="O397" s="24"/>
      <c r="P397" s="24"/>
      <c r="Q397" s="24"/>
      <c r="R397" s="24"/>
      <c r="S397" s="24"/>
      <c r="T397" s="24"/>
      <c r="U397" s="24"/>
      <c r="V397" s="24"/>
      <c r="W397" s="24"/>
      <c r="X397" s="24"/>
      <c r="Y397" s="24"/>
      <c r="Z397" s="24"/>
      <c r="AA397" s="24"/>
      <c r="AB397" s="24"/>
      <c r="AC397" s="24"/>
      <c r="AD397" s="24"/>
    </row>
    <row r="398" spans="6:30" x14ac:dyDescent="0.25">
      <c r="F398" s="4"/>
      <c r="G398" s="4"/>
      <c r="I398" s="24"/>
      <c r="J398" s="24"/>
      <c r="K398" s="24"/>
      <c r="L398" s="24"/>
      <c r="M398" s="24"/>
      <c r="N398" s="24"/>
      <c r="O398" s="24"/>
      <c r="P398" s="24"/>
      <c r="Q398" s="24"/>
      <c r="R398" s="24"/>
      <c r="S398" s="24"/>
      <c r="T398" s="24"/>
      <c r="U398" s="24"/>
      <c r="V398" s="24"/>
      <c r="W398" s="24"/>
      <c r="X398" s="24"/>
      <c r="Y398" s="24"/>
      <c r="Z398" s="24"/>
      <c r="AA398" s="24"/>
      <c r="AB398" s="24"/>
      <c r="AC398" s="24"/>
      <c r="AD398" s="24"/>
    </row>
    <row r="399" spans="6:30" x14ac:dyDescent="0.25">
      <c r="F399" s="4"/>
      <c r="G399" s="4"/>
      <c r="I399" s="24"/>
      <c r="J399" s="24"/>
      <c r="K399" s="24"/>
      <c r="L399" s="24"/>
      <c r="M399" s="24"/>
      <c r="N399" s="24"/>
      <c r="O399" s="24"/>
      <c r="P399" s="24"/>
      <c r="Q399" s="24"/>
      <c r="R399" s="24"/>
      <c r="S399" s="24"/>
      <c r="T399" s="24"/>
      <c r="U399" s="24"/>
      <c r="V399" s="24"/>
      <c r="W399" s="24"/>
      <c r="X399" s="24"/>
      <c r="Y399" s="24"/>
      <c r="Z399" s="24"/>
      <c r="AA399" s="24"/>
      <c r="AB399" s="24"/>
      <c r="AC399" s="24"/>
      <c r="AD399" s="24"/>
    </row>
    <row r="400" spans="6:30" x14ac:dyDescent="0.25">
      <c r="F400" s="4"/>
      <c r="G400" s="4"/>
      <c r="I400" s="24"/>
      <c r="J400" s="24"/>
      <c r="K400" s="24"/>
      <c r="L400" s="24"/>
      <c r="M400" s="24"/>
      <c r="N400" s="24"/>
      <c r="O400" s="24"/>
      <c r="P400" s="24"/>
      <c r="Q400" s="24"/>
      <c r="R400" s="24"/>
      <c r="S400" s="24"/>
      <c r="T400" s="24"/>
      <c r="U400" s="24"/>
      <c r="V400" s="24"/>
      <c r="W400" s="24"/>
      <c r="X400" s="24"/>
      <c r="Y400" s="24"/>
      <c r="Z400" s="24"/>
      <c r="AA400" s="24"/>
      <c r="AB400" s="24"/>
      <c r="AC400" s="24"/>
      <c r="AD400" s="24"/>
    </row>
    <row r="401" spans="6:30" x14ac:dyDescent="0.25">
      <c r="F401" s="4"/>
      <c r="G401" s="4"/>
      <c r="I401" s="24"/>
      <c r="J401" s="24"/>
      <c r="K401" s="24"/>
      <c r="L401" s="24"/>
      <c r="M401" s="24"/>
      <c r="N401" s="24"/>
      <c r="O401" s="24"/>
      <c r="P401" s="24"/>
      <c r="Q401" s="24"/>
      <c r="R401" s="24"/>
      <c r="S401" s="24"/>
      <c r="T401" s="24"/>
      <c r="U401" s="24"/>
      <c r="V401" s="24"/>
      <c r="W401" s="24"/>
      <c r="X401" s="24"/>
      <c r="Y401" s="24"/>
      <c r="Z401" s="24"/>
      <c r="AA401" s="24"/>
      <c r="AB401" s="24"/>
      <c r="AC401" s="24"/>
      <c r="AD401" s="24"/>
    </row>
    <row r="402" spans="6:30" x14ac:dyDescent="0.25">
      <c r="F402" s="4"/>
      <c r="G402" s="4"/>
      <c r="I402" s="24"/>
      <c r="J402" s="24"/>
      <c r="K402" s="24"/>
      <c r="L402" s="24"/>
      <c r="M402" s="24"/>
      <c r="N402" s="24"/>
      <c r="O402" s="24"/>
      <c r="P402" s="24"/>
      <c r="Q402" s="24"/>
      <c r="R402" s="24"/>
      <c r="S402" s="24"/>
      <c r="T402" s="24"/>
      <c r="U402" s="24"/>
      <c r="V402" s="24"/>
      <c r="W402" s="24"/>
      <c r="X402" s="24"/>
      <c r="Y402" s="24"/>
      <c r="Z402" s="24"/>
      <c r="AA402" s="24"/>
      <c r="AB402" s="24"/>
      <c r="AC402" s="24"/>
      <c r="AD402" s="24"/>
    </row>
    <row r="403" spans="6:30" x14ac:dyDescent="0.25">
      <c r="F403" s="4"/>
      <c r="G403" s="4"/>
      <c r="I403" s="24"/>
      <c r="J403" s="24"/>
      <c r="K403" s="24"/>
      <c r="L403" s="24"/>
      <c r="M403" s="24"/>
      <c r="N403" s="24"/>
      <c r="O403" s="24"/>
      <c r="P403" s="24"/>
      <c r="Q403" s="24"/>
      <c r="R403" s="24"/>
      <c r="S403" s="24"/>
      <c r="T403" s="24"/>
      <c r="U403" s="24"/>
      <c r="V403" s="24"/>
      <c r="W403" s="24"/>
      <c r="X403" s="24"/>
      <c r="Y403" s="24"/>
      <c r="Z403" s="24"/>
      <c r="AA403" s="24"/>
      <c r="AB403" s="24"/>
      <c r="AC403" s="24"/>
      <c r="AD403" s="24"/>
    </row>
    <row r="404" spans="6:30" x14ac:dyDescent="0.25">
      <c r="F404" s="4"/>
      <c r="G404" s="4"/>
      <c r="I404" s="24"/>
      <c r="J404" s="24"/>
      <c r="K404" s="24"/>
      <c r="L404" s="24"/>
      <c r="M404" s="24"/>
      <c r="N404" s="24"/>
      <c r="O404" s="24"/>
      <c r="P404" s="24"/>
      <c r="Q404" s="24"/>
      <c r="R404" s="24"/>
      <c r="S404" s="24"/>
      <c r="T404" s="24"/>
      <c r="U404" s="24"/>
      <c r="V404" s="24"/>
      <c r="W404" s="24"/>
      <c r="X404" s="24"/>
      <c r="Y404" s="24"/>
      <c r="Z404" s="24"/>
      <c r="AA404" s="24"/>
      <c r="AB404" s="24"/>
      <c r="AC404" s="24"/>
      <c r="AD404" s="24"/>
    </row>
    <row r="405" spans="6:30" x14ac:dyDescent="0.25">
      <c r="F405" s="4"/>
      <c r="G405" s="4"/>
      <c r="I405" s="24"/>
      <c r="J405" s="24"/>
      <c r="K405" s="24"/>
      <c r="L405" s="24"/>
      <c r="M405" s="24"/>
      <c r="N405" s="24"/>
      <c r="O405" s="24"/>
      <c r="P405" s="24"/>
      <c r="Q405" s="24"/>
      <c r="R405" s="24"/>
      <c r="S405" s="24"/>
      <c r="T405" s="24"/>
      <c r="U405" s="24"/>
      <c r="V405" s="24"/>
      <c r="W405" s="24"/>
      <c r="X405" s="24"/>
      <c r="Y405" s="24"/>
      <c r="Z405" s="24"/>
      <c r="AA405" s="24"/>
      <c r="AB405" s="24"/>
      <c r="AC405" s="24"/>
      <c r="AD405" s="24"/>
    </row>
    <row r="406" spans="6:30" x14ac:dyDescent="0.25">
      <c r="F406" s="4"/>
      <c r="G406" s="4"/>
      <c r="I406" s="24"/>
      <c r="J406" s="24"/>
      <c r="K406" s="24"/>
      <c r="L406" s="24"/>
      <c r="M406" s="24"/>
      <c r="N406" s="24"/>
      <c r="O406" s="24"/>
      <c r="P406" s="24"/>
      <c r="Q406" s="24"/>
      <c r="R406" s="24"/>
      <c r="S406" s="24"/>
      <c r="T406" s="24"/>
      <c r="U406" s="24"/>
      <c r="V406" s="24"/>
      <c r="W406" s="24"/>
      <c r="X406" s="24"/>
      <c r="Y406" s="24"/>
      <c r="Z406" s="24"/>
      <c r="AA406" s="24"/>
      <c r="AB406" s="24"/>
      <c r="AC406" s="24"/>
      <c r="AD406" s="24"/>
    </row>
    <row r="407" spans="6:30" x14ac:dyDescent="0.25">
      <c r="F407" s="4"/>
      <c r="G407" s="4"/>
      <c r="I407" s="24"/>
      <c r="J407" s="24"/>
      <c r="K407" s="24"/>
      <c r="L407" s="24"/>
      <c r="M407" s="24"/>
      <c r="N407" s="24"/>
      <c r="O407" s="24"/>
      <c r="P407" s="24"/>
      <c r="Q407" s="24"/>
      <c r="R407" s="24"/>
      <c r="S407" s="24"/>
      <c r="T407" s="24"/>
      <c r="U407" s="24"/>
      <c r="V407" s="24"/>
      <c r="W407" s="24"/>
      <c r="X407" s="24"/>
      <c r="Y407" s="24"/>
      <c r="Z407" s="24"/>
      <c r="AA407" s="24"/>
      <c r="AB407" s="24"/>
      <c r="AC407" s="24"/>
      <c r="AD407" s="24"/>
    </row>
    <row r="408" spans="6:30" x14ac:dyDescent="0.25">
      <c r="F408" s="4"/>
      <c r="G408" s="4"/>
      <c r="I408" s="24"/>
      <c r="J408" s="24"/>
      <c r="K408" s="24"/>
      <c r="L408" s="24"/>
      <c r="M408" s="24"/>
      <c r="N408" s="24"/>
      <c r="O408" s="24"/>
      <c r="P408" s="24"/>
      <c r="Q408" s="24"/>
      <c r="R408" s="24"/>
      <c r="S408" s="24"/>
      <c r="T408" s="24"/>
      <c r="U408" s="24"/>
      <c r="V408" s="24"/>
      <c r="W408" s="24"/>
      <c r="X408" s="24"/>
      <c r="Y408" s="24"/>
      <c r="Z408" s="24"/>
      <c r="AA408" s="24"/>
      <c r="AB408" s="24"/>
      <c r="AC408" s="24"/>
      <c r="AD408" s="24"/>
    </row>
    <row r="409" spans="6:30" x14ac:dyDescent="0.25">
      <c r="F409" s="4"/>
      <c r="G409" s="4"/>
      <c r="I409" s="24"/>
      <c r="J409" s="24"/>
      <c r="K409" s="24"/>
      <c r="L409" s="24"/>
      <c r="M409" s="24"/>
      <c r="N409" s="24"/>
      <c r="O409" s="24"/>
      <c r="P409" s="24"/>
      <c r="Q409" s="24"/>
      <c r="R409" s="24"/>
      <c r="S409" s="24"/>
      <c r="T409" s="24"/>
      <c r="U409" s="24"/>
      <c r="V409" s="24"/>
      <c r="W409" s="24"/>
      <c r="X409" s="24"/>
      <c r="Y409" s="24"/>
      <c r="Z409" s="24"/>
      <c r="AA409" s="24"/>
      <c r="AB409" s="24"/>
      <c r="AC409" s="24"/>
      <c r="AD409" s="24"/>
    </row>
    <row r="410" spans="6:30" x14ac:dyDescent="0.25">
      <c r="F410" s="4"/>
      <c r="G410" s="4"/>
      <c r="I410" s="24"/>
      <c r="J410" s="24"/>
      <c r="K410" s="24"/>
      <c r="L410" s="24"/>
      <c r="M410" s="24"/>
      <c r="N410" s="24"/>
      <c r="O410" s="24"/>
      <c r="P410" s="24"/>
      <c r="Q410" s="24"/>
      <c r="R410" s="24"/>
      <c r="S410" s="24"/>
      <c r="T410" s="24"/>
      <c r="U410" s="24"/>
      <c r="V410" s="24"/>
      <c r="W410" s="24"/>
      <c r="X410" s="24"/>
      <c r="Y410" s="24"/>
      <c r="Z410" s="24"/>
      <c r="AA410" s="24"/>
      <c r="AB410" s="24"/>
      <c r="AC410" s="24"/>
      <c r="AD410" s="24"/>
    </row>
    <row r="411" spans="6:30" x14ac:dyDescent="0.25">
      <c r="F411" s="4"/>
      <c r="G411" s="4"/>
      <c r="I411" s="24"/>
      <c r="J411" s="24"/>
      <c r="K411" s="24"/>
      <c r="L411" s="24"/>
      <c r="M411" s="24"/>
      <c r="N411" s="24"/>
      <c r="O411" s="24"/>
      <c r="P411" s="24"/>
      <c r="Q411" s="24"/>
      <c r="R411" s="24"/>
      <c r="S411" s="24"/>
      <c r="T411" s="24"/>
      <c r="U411" s="24"/>
      <c r="V411" s="24"/>
      <c r="W411" s="24"/>
      <c r="X411" s="24"/>
      <c r="Y411" s="24"/>
      <c r="Z411" s="24"/>
      <c r="AA411" s="24"/>
      <c r="AB411" s="24"/>
      <c r="AC411" s="24"/>
      <c r="AD411" s="24"/>
    </row>
    <row r="412" spans="6:30" x14ac:dyDescent="0.25">
      <c r="F412" s="4"/>
      <c r="G412" s="4"/>
      <c r="I412" s="24"/>
      <c r="J412" s="24"/>
      <c r="K412" s="24"/>
      <c r="L412" s="24"/>
      <c r="M412" s="24"/>
      <c r="N412" s="24"/>
      <c r="O412" s="24"/>
      <c r="P412" s="24"/>
      <c r="Q412" s="24"/>
      <c r="R412" s="24"/>
      <c r="S412" s="24"/>
      <c r="T412" s="24"/>
      <c r="U412" s="24"/>
      <c r="V412" s="24"/>
      <c r="W412" s="24"/>
      <c r="X412" s="24"/>
      <c r="Y412" s="24"/>
      <c r="Z412" s="24"/>
      <c r="AA412" s="24"/>
      <c r="AB412" s="24"/>
      <c r="AC412" s="24"/>
      <c r="AD412" s="24"/>
    </row>
    <row r="413" spans="6:30" x14ac:dyDescent="0.25">
      <c r="F413" s="4"/>
      <c r="G413" s="4"/>
      <c r="I413" s="24"/>
      <c r="J413" s="24"/>
      <c r="K413" s="24"/>
      <c r="L413" s="24"/>
      <c r="M413" s="24"/>
      <c r="N413" s="24"/>
      <c r="O413" s="24"/>
      <c r="P413" s="24"/>
      <c r="Q413" s="24"/>
      <c r="R413" s="24"/>
      <c r="S413" s="24"/>
      <c r="T413" s="24"/>
      <c r="U413" s="24"/>
      <c r="V413" s="24"/>
      <c r="W413" s="24"/>
      <c r="X413" s="24"/>
      <c r="Y413" s="24"/>
      <c r="Z413" s="24"/>
      <c r="AA413" s="24"/>
      <c r="AB413" s="24"/>
      <c r="AC413" s="24"/>
      <c r="AD413" s="24"/>
    </row>
    <row r="414" spans="6:30" x14ac:dyDescent="0.25">
      <c r="F414" s="4"/>
      <c r="G414" s="4"/>
      <c r="I414" s="24"/>
      <c r="J414" s="24"/>
      <c r="K414" s="24"/>
      <c r="L414" s="24"/>
      <c r="M414" s="24"/>
      <c r="N414" s="24"/>
      <c r="O414" s="24"/>
      <c r="P414" s="24"/>
      <c r="Q414" s="24"/>
      <c r="R414" s="24"/>
      <c r="S414" s="24"/>
      <c r="T414" s="24"/>
      <c r="U414" s="24"/>
      <c r="V414" s="24"/>
      <c r="W414" s="24"/>
      <c r="X414" s="24"/>
      <c r="Y414" s="24"/>
      <c r="Z414" s="24"/>
      <c r="AA414" s="24"/>
      <c r="AB414" s="24"/>
      <c r="AC414" s="24"/>
      <c r="AD414" s="24"/>
    </row>
    <row r="415" spans="6:30" x14ac:dyDescent="0.25">
      <c r="F415" s="4"/>
      <c r="G415" s="4"/>
      <c r="I415" s="24"/>
      <c r="J415" s="24"/>
      <c r="K415" s="24"/>
      <c r="L415" s="24"/>
      <c r="M415" s="24"/>
      <c r="N415" s="24"/>
      <c r="O415" s="24"/>
      <c r="P415" s="24"/>
      <c r="Q415" s="24"/>
      <c r="R415" s="24"/>
      <c r="S415" s="24"/>
      <c r="T415" s="24"/>
      <c r="U415" s="24"/>
      <c r="V415" s="24"/>
      <c r="W415" s="24"/>
      <c r="X415" s="24"/>
      <c r="Y415" s="24"/>
      <c r="Z415" s="24"/>
      <c r="AA415" s="24"/>
      <c r="AB415" s="24"/>
      <c r="AC415" s="24"/>
      <c r="AD415" s="24"/>
    </row>
    <row r="416" spans="6:30" x14ac:dyDescent="0.25">
      <c r="F416" s="4"/>
      <c r="G416" s="4"/>
      <c r="I416" s="24"/>
      <c r="J416" s="24"/>
      <c r="K416" s="24"/>
      <c r="L416" s="24"/>
      <c r="M416" s="24"/>
      <c r="N416" s="24"/>
      <c r="O416" s="24"/>
      <c r="P416" s="24"/>
      <c r="Q416" s="24"/>
      <c r="R416" s="24"/>
      <c r="S416" s="24"/>
      <c r="T416" s="24"/>
      <c r="U416" s="24"/>
      <c r="V416" s="24"/>
      <c r="W416" s="24"/>
      <c r="X416" s="24"/>
      <c r="Y416" s="24"/>
      <c r="Z416" s="24"/>
      <c r="AA416" s="24"/>
      <c r="AB416" s="24"/>
      <c r="AC416" s="24"/>
      <c r="AD416" s="24"/>
    </row>
    <row r="417" spans="6:30" x14ac:dyDescent="0.25">
      <c r="F417" s="4"/>
      <c r="G417" s="4"/>
      <c r="I417" s="24"/>
      <c r="J417" s="24"/>
      <c r="K417" s="24"/>
      <c r="L417" s="24"/>
      <c r="M417" s="24"/>
      <c r="N417" s="24"/>
      <c r="O417" s="24"/>
      <c r="P417" s="24"/>
      <c r="Q417" s="24"/>
      <c r="R417" s="24"/>
      <c r="S417" s="24"/>
      <c r="T417" s="24"/>
      <c r="U417" s="24"/>
      <c r="V417" s="24"/>
      <c r="W417" s="24"/>
      <c r="X417" s="24"/>
      <c r="Y417" s="24"/>
      <c r="Z417" s="24"/>
      <c r="AA417" s="24"/>
      <c r="AB417" s="24"/>
      <c r="AC417" s="24"/>
      <c r="AD417" s="24"/>
    </row>
    <row r="418" spans="6:30" x14ac:dyDescent="0.25">
      <c r="F418" s="4"/>
      <c r="G418" s="4"/>
      <c r="I418" s="24"/>
      <c r="J418" s="24"/>
      <c r="K418" s="24"/>
      <c r="L418" s="24"/>
      <c r="M418" s="24"/>
      <c r="N418" s="24"/>
      <c r="O418" s="24"/>
      <c r="P418" s="24"/>
      <c r="Q418" s="24"/>
      <c r="R418" s="24"/>
      <c r="S418" s="24"/>
      <c r="T418" s="24"/>
      <c r="U418" s="24"/>
      <c r="V418" s="24"/>
      <c r="W418" s="24"/>
      <c r="X418" s="24"/>
      <c r="Y418" s="24"/>
      <c r="Z418" s="24"/>
      <c r="AA418" s="24"/>
      <c r="AB418" s="24"/>
      <c r="AC418" s="24"/>
      <c r="AD418" s="24"/>
    </row>
    <row r="419" spans="6:30" x14ac:dyDescent="0.25">
      <c r="F419" s="4"/>
      <c r="G419" s="4"/>
      <c r="I419" s="24"/>
      <c r="J419" s="24"/>
      <c r="K419" s="24"/>
      <c r="L419" s="24"/>
      <c r="M419" s="24"/>
      <c r="N419" s="24"/>
      <c r="O419" s="24"/>
      <c r="P419" s="24"/>
      <c r="Q419" s="24"/>
      <c r="R419" s="24"/>
      <c r="S419" s="24"/>
      <c r="T419" s="24"/>
      <c r="U419" s="24"/>
      <c r="V419" s="24"/>
      <c r="W419" s="24"/>
      <c r="X419" s="24"/>
      <c r="Y419" s="24"/>
      <c r="Z419" s="24"/>
      <c r="AA419" s="24"/>
      <c r="AB419" s="24"/>
      <c r="AC419" s="24"/>
      <c r="AD419" s="24"/>
    </row>
    <row r="420" spans="6:30" x14ac:dyDescent="0.25">
      <c r="F420" s="4"/>
      <c r="G420" s="4"/>
      <c r="I420" s="24"/>
      <c r="J420" s="24"/>
      <c r="K420" s="24"/>
      <c r="L420" s="24"/>
      <c r="M420" s="24"/>
      <c r="N420" s="24"/>
      <c r="O420" s="24"/>
      <c r="P420" s="24"/>
      <c r="Q420" s="24"/>
      <c r="R420" s="24"/>
      <c r="S420" s="24"/>
      <c r="T420" s="24"/>
      <c r="U420" s="24"/>
      <c r="V420" s="24"/>
      <c r="W420" s="24"/>
      <c r="X420" s="24"/>
      <c r="Y420" s="24"/>
      <c r="Z420" s="24"/>
      <c r="AA420" s="24"/>
      <c r="AB420" s="24"/>
      <c r="AC420" s="24"/>
      <c r="AD420" s="24"/>
    </row>
    <row r="421" spans="6:30" x14ac:dyDescent="0.25">
      <c r="F421" s="4"/>
      <c r="G421" s="4"/>
      <c r="I421" s="24"/>
      <c r="J421" s="24"/>
      <c r="K421" s="24"/>
      <c r="L421" s="24"/>
      <c r="M421" s="24"/>
      <c r="N421" s="24"/>
      <c r="O421" s="24"/>
      <c r="P421" s="24"/>
      <c r="Q421" s="24"/>
      <c r="R421" s="24"/>
      <c r="S421" s="24"/>
      <c r="T421" s="24"/>
      <c r="U421" s="24"/>
      <c r="V421" s="24"/>
      <c r="W421" s="24"/>
      <c r="X421" s="24"/>
      <c r="Y421" s="24"/>
      <c r="Z421" s="24"/>
      <c r="AA421" s="24"/>
      <c r="AB421" s="24"/>
      <c r="AC421" s="24"/>
      <c r="AD421" s="24"/>
    </row>
    <row r="422" spans="6:30" x14ac:dyDescent="0.25">
      <c r="F422" s="4"/>
      <c r="G422" s="4"/>
      <c r="I422" s="24"/>
      <c r="J422" s="24"/>
      <c r="K422" s="24"/>
      <c r="L422" s="24"/>
      <c r="M422" s="24"/>
      <c r="N422" s="24"/>
      <c r="O422" s="24"/>
      <c r="P422" s="24"/>
      <c r="Q422" s="24"/>
      <c r="R422" s="24"/>
      <c r="S422" s="24"/>
      <c r="T422" s="24"/>
      <c r="U422" s="24"/>
      <c r="V422" s="24"/>
      <c r="W422" s="24"/>
      <c r="X422" s="24"/>
      <c r="Y422" s="24"/>
      <c r="Z422" s="24"/>
      <c r="AA422" s="24"/>
      <c r="AB422" s="24"/>
      <c r="AC422" s="24"/>
      <c r="AD422" s="24"/>
    </row>
    <row r="423" spans="6:30" x14ac:dyDescent="0.25">
      <c r="F423" s="4"/>
      <c r="G423" s="4"/>
      <c r="I423" s="24"/>
      <c r="J423" s="24"/>
      <c r="K423" s="24"/>
      <c r="L423" s="24"/>
      <c r="M423" s="24"/>
      <c r="N423" s="24"/>
      <c r="O423" s="24"/>
      <c r="P423" s="24"/>
      <c r="Q423" s="24"/>
      <c r="R423" s="24"/>
      <c r="S423" s="24"/>
      <c r="T423" s="24"/>
      <c r="U423" s="24"/>
      <c r="V423" s="24"/>
      <c r="W423" s="24"/>
      <c r="X423" s="24"/>
      <c r="Y423" s="24"/>
      <c r="Z423" s="24"/>
      <c r="AA423" s="24"/>
      <c r="AB423" s="24"/>
      <c r="AC423" s="24"/>
      <c r="AD423" s="24"/>
    </row>
    <row r="424" spans="6:30" x14ac:dyDescent="0.25">
      <c r="F424" s="4"/>
      <c r="G424" s="4"/>
      <c r="I424" s="24"/>
      <c r="J424" s="24"/>
      <c r="K424" s="24"/>
      <c r="L424" s="24"/>
      <c r="M424" s="24"/>
      <c r="N424" s="24"/>
      <c r="O424" s="24"/>
      <c r="P424" s="24"/>
      <c r="Q424" s="24"/>
      <c r="R424" s="24"/>
      <c r="S424" s="24"/>
      <c r="T424" s="24"/>
      <c r="U424" s="24"/>
      <c r="V424" s="24"/>
      <c r="W424" s="24"/>
      <c r="X424" s="24"/>
      <c r="Y424" s="24"/>
      <c r="Z424" s="24"/>
      <c r="AA424" s="24"/>
      <c r="AB424" s="24"/>
      <c r="AC424" s="24"/>
      <c r="AD424" s="24"/>
    </row>
    <row r="425" spans="6:30" x14ac:dyDescent="0.25">
      <c r="F425" s="4"/>
      <c r="G425" s="4"/>
      <c r="I425" s="24"/>
      <c r="J425" s="24"/>
      <c r="K425" s="24"/>
      <c r="L425" s="24"/>
      <c r="M425" s="24"/>
      <c r="N425" s="24"/>
      <c r="O425" s="24"/>
      <c r="P425" s="24"/>
      <c r="Q425" s="24"/>
      <c r="R425" s="24"/>
      <c r="S425" s="24"/>
      <c r="T425" s="24"/>
      <c r="U425" s="24"/>
      <c r="V425" s="24"/>
      <c r="W425" s="24"/>
      <c r="X425" s="24"/>
      <c r="Y425" s="24"/>
      <c r="Z425" s="24"/>
      <c r="AA425" s="24"/>
      <c r="AB425" s="24"/>
      <c r="AC425" s="24"/>
      <c r="AD425" s="24"/>
    </row>
    <row r="426" spans="6:30" x14ac:dyDescent="0.25">
      <c r="F426" s="4"/>
      <c r="G426" s="4"/>
      <c r="I426" s="24"/>
      <c r="J426" s="24"/>
      <c r="K426" s="24"/>
      <c r="L426" s="24"/>
      <c r="M426" s="24"/>
      <c r="N426" s="24"/>
      <c r="O426" s="24"/>
      <c r="P426" s="24"/>
      <c r="Q426" s="24"/>
      <c r="R426" s="24"/>
      <c r="S426" s="24"/>
      <c r="T426" s="24"/>
      <c r="U426" s="24"/>
      <c r="V426" s="24"/>
      <c r="W426" s="24"/>
      <c r="X426" s="24"/>
      <c r="Y426" s="24"/>
      <c r="Z426" s="24"/>
      <c r="AA426" s="24"/>
      <c r="AB426" s="24"/>
      <c r="AC426" s="24"/>
      <c r="AD426" s="24"/>
    </row>
    <row r="427" spans="6:30" x14ac:dyDescent="0.25">
      <c r="F427" s="4"/>
      <c r="G427" s="4"/>
      <c r="I427" s="24"/>
      <c r="J427" s="24"/>
      <c r="K427" s="24"/>
      <c r="L427" s="24"/>
      <c r="M427" s="24"/>
      <c r="N427" s="24"/>
      <c r="O427" s="24"/>
      <c r="P427" s="24"/>
      <c r="Q427" s="24"/>
      <c r="R427" s="24"/>
      <c r="S427" s="24"/>
      <c r="T427" s="24"/>
      <c r="U427" s="24"/>
      <c r="V427" s="24"/>
      <c r="W427" s="24"/>
      <c r="X427" s="24"/>
      <c r="Y427" s="24"/>
      <c r="Z427" s="24"/>
      <c r="AA427" s="24"/>
      <c r="AB427" s="24"/>
      <c r="AC427" s="24"/>
      <c r="AD427" s="24"/>
    </row>
    <row r="428" spans="6:30" x14ac:dyDescent="0.25">
      <c r="F428" s="4"/>
      <c r="G428" s="4"/>
      <c r="I428" s="24"/>
      <c r="J428" s="24"/>
      <c r="K428" s="24"/>
      <c r="L428" s="24"/>
      <c r="M428" s="24"/>
      <c r="N428" s="24"/>
      <c r="O428" s="24"/>
      <c r="P428" s="24"/>
      <c r="Q428" s="24"/>
      <c r="R428" s="24"/>
      <c r="S428" s="24"/>
      <c r="T428" s="24"/>
      <c r="U428" s="24"/>
      <c r="V428" s="24"/>
      <c r="W428" s="24"/>
      <c r="X428" s="24"/>
      <c r="Y428" s="24"/>
      <c r="Z428" s="24"/>
      <c r="AA428" s="24"/>
      <c r="AB428" s="24"/>
      <c r="AC428" s="24"/>
      <c r="AD428" s="24"/>
    </row>
    <row r="429" spans="6:30" x14ac:dyDescent="0.25">
      <c r="F429" s="4"/>
      <c r="G429" s="4"/>
      <c r="I429" s="24"/>
      <c r="J429" s="24"/>
      <c r="K429" s="24"/>
      <c r="L429" s="24"/>
      <c r="M429" s="24"/>
      <c r="N429" s="24"/>
      <c r="O429" s="24"/>
      <c r="P429" s="24"/>
      <c r="Q429" s="24"/>
      <c r="R429" s="24"/>
      <c r="S429" s="24"/>
      <c r="T429" s="24"/>
      <c r="U429" s="24"/>
      <c r="V429" s="24"/>
      <c r="W429" s="24"/>
      <c r="X429" s="24"/>
      <c r="Y429" s="24"/>
      <c r="Z429" s="24"/>
      <c r="AA429" s="24"/>
      <c r="AB429" s="24"/>
      <c r="AC429" s="24"/>
      <c r="AD429" s="24"/>
    </row>
    <row r="430" spans="6:30" x14ac:dyDescent="0.25">
      <c r="F430" s="4"/>
      <c r="G430" s="4"/>
      <c r="I430" s="24"/>
      <c r="J430" s="24"/>
      <c r="K430" s="24"/>
      <c r="L430" s="24"/>
      <c r="M430" s="24"/>
      <c r="N430" s="24"/>
      <c r="O430" s="24"/>
      <c r="P430" s="24"/>
      <c r="Q430" s="24"/>
      <c r="R430" s="24"/>
      <c r="S430" s="24"/>
      <c r="T430" s="24"/>
      <c r="U430" s="24"/>
      <c r="V430" s="24"/>
      <c r="W430" s="24"/>
      <c r="X430" s="24"/>
      <c r="Y430" s="24"/>
      <c r="Z430" s="24"/>
      <c r="AA430" s="24"/>
      <c r="AB430" s="24"/>
      <c r="AC430" s="24"/>
      <c r="AD430" s="24"/>
    </row>
    <row r="431" spans="6:30" x14ac:dyDescent="0.25">
      <c r="F431" s="4"/>
      <c r="G431" s="4"/>
      <c r="I431" s="24"/>
      <c r="J431" s="24"/>
      <c r="K431" s="24"/>
      <c r="L431" s="24"/>
      <c r="M431" s="24"/>
      <c r="N431" s="24"/>
      <c r="O431" s="24"/>
      <c r="P431" s="24"/>
      <c r="Q431" s="24"/>
      <c r="R431" s="24"/>
      <c r="S431" s="24"/>
      <c r="T431" s="24"/>
      <c r="U431" s="24"/>
      <c r="V431" s="24"/>
      <c r="W431" s="24"/>
      <c r="X431" s="24"/>
      <c r="Y431" s="24"/>
      <c r="Z431" s="24"/>
      <c r="AA431" s="24"/>
      <c r="AB431" s="24"/>
      <c r="AC431" s="24"/>
      <c r="AD431" s="24"/>
    </row>
    <row r="432" spans="6:30" x14ac:dyDescent="0.25">
      <c r="F432" s="4"/>
      <c r="G432" s="4"/>
      <c r="I432" s="24"/>
      <c r="J432" s="24"/>
      <c r="K432" s="24"/>
      <c r="L432" s="24"/>
      <c r="M432" s="24"/>
      <c r="N432" s="24"/>
      <c r="O432" s="24"/>
      <c r="P432" s="24"/>
      <c r="Q432" s="24"/>
      <c r="R432" s="24"/>
      <c r="S432" s="24"/>
      <c r="T432" s="24"/>
      <c r="U432" s="24"/>
      <c r="V432" s="24"/>
      <c r="W432" s="24"/>
      <c r="X432" s="24"/>
      <c r="Y432" s="24"/>
      <c r="Z432" s="24"/>
      <c r="AA432" s="24"/>
      <c r="AB432" s="24"/>
      <c r="AC432" s="24"/>
      <c r="AD432" s="24"/>
    </row>
    <row r="433" spans="6:30" x14ac:dyDescent="0.25">
      <c r="F433" s="4"/>
      <c r="G433" s="4"/>
      <c r="I433" s="24"/>
      <c r="J433" s="24"/>
      <c r="K433" s="24"/>
      <c r="L433" s="24"/>
      <c r="M433" s="24"/>
      <c r="N433" s="24"/>
      <c r="O433" s="24"/>
      <c r="P433" s="24"/>
      <c r="Q433" s="24"/>
      <c r="R433" s="24"/>
      <c r="S433" s="24"/>
      <c r="T433" s="24"/>
      <c r="U433" s="24"/>
      <c r="V433" s="24"/>
      <c r="W433" s="24"/>
      <c r="X433" s="24"/>
      <c r="Y433" s="24"/>
      <c r="Z433" s="24"/>
      <c r="AA433" s="24"/>
      <c r="AB433" s="24"/>
      <c r="AC433" s="24"/>
      <c r="AD433" s="24"/>
    </row>
    <row r="434" spans="6:30" x14ac:dyDescent="0.25">
      <c r="F434" s="4"/>
      <c r="G434" s="4"/>
      <c r="I434" s="24"/>
      <c r="J434" s="24"/>
      <c r="K434" s="24"/>
      <c r="L434" s="24"/>
      <c r="M434" s="24"/>
      <c r="N434" s="24"/>
      <c r="O434" s="24"/>
      <c r="P434" s="24"/>
      <c r="Q434" s="24"/>
      <c r="R434" s="24"/>
      <c r="S434" s="24"/>
      <c r="T434" s="24"/>
      <c r="U434" s="24"/>
      <c r="V434" s="24"/>
      <c r="W434" s="24"/>
      <c r="X434" s="24"/>
      <c r="Y434" s="24"/>
      <c r="Z434" s="24"/>
      <c r="AA434" s="24"/>
      <c r="AB434" s="24"/>
      <c r="AC434" s="24"/>
      <c r="AD434" s="24"/>
    </row>
    <row r="435" spans="6:30" x14ac:dyDescent="0.25">
      <c r="F435" s="4"/>
      <c r="G435" s="4"/>
      <c r="I435" s="24"/>
      <c r="J435" s="24"/>
      <c r="K435" s="24"/>
      <c r="L435" s="24"/>
      <c r="M435" s="24"/>
      <c r="N435" s="24"/>
      <c r="O435" s="24"/>
      <c r="P435" s="24"/>
      <c r="Q435" s="24"/>
      <c r="R435" s="24"/>
      <c r="S435" s="24"/>
      <c r="T435" s="24"/>
      <c r="U435" s="24"/>
      <c r="V435" s="24"/>
      <c r="W435" s="24"/>
      <c r="X435" s="24"/>
      <c r="Y435" s="24"/>
      <c r="Z435" s="24"/>
      <c r="AA435" s="24"/>
      <c r="AB435" s="24"/>
      <c r="AC435" s="24"/>
      <c r="AD435" s="24"/>
    </row>
    <row r="436" spans="6:30" x14ac:dyDescent="0.25">
      <c r="F436" s="4"/>
      <c r="G436" s="4"/>
      <c r="I436" s="24"/>
      <c r="J436" s="24"/>
      <c r="K436" s="24"/>
      <c r="L436" s="24"/>
      <c r="M436" s="24"/>
      <c r="N436" s="24"/>
      <c r="O436" s="24"/>
      <c r="P436" s="24"/>
      <c r="Q436" s="24"/>
      <c r="R436" s="24"/>
      <c r="S436" s="24"/>
      <c r="T436" s="24"/>
      <c r="U436" s="24"/>
      <c r="V436" s="24"/>
      <c r="W436" s="24"/>
      <c r="X436" s="24"/>
      <c r="Y436" s="24"/>
      <c r="Z436" s="24"/>
      <c r="AA436" s="24"/>
      <c r="AB436" s="24"/>
      <c r="AC436" s="24"/>
      <c r="AD436" s="24"/>
    </row>
    <row r="437" spans="6:30" x14ac:dyDescent="0.25">
      <c r="F437" s="4"/>
      <c r="G437" s="4"/>
      <c r="I437" s="24"/>
      <c r="J437" s="24"/>
      <c r="K437" s="24"/>
      <c r="L437" s="24"/>
      <c r="M437" s="24"/>
      <c r="N437" s="24"/>
      <c r="O437" s="24"/>
      <c r="P437" s="24"/>
      <c r="Q437" s="24"/>
      <c r="R437" s="24"/>
      <c r="S437" s="24"/>
      <c r="T437" s="24"/>
      <c r="U437" s="24"/>
      <c r="V437" s="24"/>
      <c r="W437" s="24"/>
      <c r="X437" s="24"/>
      <c r="Y437" s="24"/>
      <c r="Z437" s="24"/>
      <c r="AA437" s="24"/>
      <c r="AB437" s="24"/>
      <c r="AC437" s="24"/>
      <c r="AD437" s="24"/>
    </row>
    <row r="438" spans="6:30" x14ac:dyDescent="0.25">
      <c r="F438" s="4"/>
      <c r="G438" s="4"/>
      <c r="I438" s="24"/>
      <c r="J438" s="24"/>
      <c r="K438" s="24"/>
      <c r="L438" s="24"/>
      <c r="M438" s="24"/>
      <c r="N438" s="24"/>
      <c r="O438" s="24"/>
      <c r="P438" s="24"/>
      <c r="Q438" s="24"/>
      <c r="R438" s="24"/>
      <c r="S438" s="24"/>
      <c r="T438" s="24"/>
      <c r="U438" s="24"/>
      <c r="V438" s="24"/>
      <c r="W438" s="24"/>
      <c r="X438" s="24"/>
      <c r="Y438" s="24"/>
      <c r="Z438" s="24"/>
      <c r="AA438" s="24"/>
      <c r="AB438" s="24"/>
      <c r="AC438" s="24"/>
      <c r="AD438" s="24"/>
    </row>
    <row r="439" spans="6:30" x14ac:dyDescent="0.25">
      <c r="F439" s="4"/>
      <c r="G439" s="4"/>
      <c r="I439" s="24"/>
      <c r="J439" s="24"/>
      <c r="K439" s="24"/>
      <c r="L439" s="24"/>
      <c r="M439" s="24"/>
      <c r="N439" s="24"/>
      <c r="O439" s="24"/>
      <c r="P439" s="24"/>
      <c r="Q439" s="24"/>
      <c r="R439" s="24"/>
      <c r="S439" s="24"/>
      <c r="T439" s="24"/>
      <c r="U439" s="24"/>
      <c r="V439" s="24"/>
      <c r="W439" s="24"/>
      <c r="X439" s="24"/>
      <c r="Y439" s="24"/>
      <c r="Z439" s="24"/>
      <c r="AA439" s="24"/>
      <c r="AB439" s="24"/>
      <c r="AC439" s="24"/>
      <c r="AD439" s="24"/>
    </row>
    <row r="440" spans="6:30" x14ac:dyDescent="0.25">
      <c r="F440" s="4"/>
      <c r="G440" s="4"/>
      <c r="I440" s="24"/>
      <c r="J440" s="24"/>
      <c r="K440" s="24"/>
      <c r="L440" s="24"/>
      <c r="M440" s="24"/>
      <c r="N440" s="24"/>
      <c r="O440" s="24"/>
      <c r="P440" s="24"/>
      <c r="Q440" s="24"/>
      <c r="R440" s="24"/>
      <c r="S440" s="24"/>
      <c r="T440" s="24"/>
      <c r="U440" s="24"/>
      <c r="V440" s="24"/>
      <c r="W440" s="24"/>
      <c r="X440" s="24"/>
      <c r="Y440" s="24"/>
      <c r="Z440" s="24"/>
      <c r="AA440" s="24"/>
      <c r="AB440" s="24"/>
      <c r="AC440" s="24"/>
      <c r="AD440" s="24"/>
    </row>
    <row r="441" spans="6:30" x14ac:dyDescent="0.25">
      <c r="F441" s="4"/>
      <c r="G441" s="4"/>
      <c r="I441" s="24"/>
      <c r="J441" s="24"/>
      <c r="K441" s="24"/>
      <c r="L441" s="24"/>
      <c r="M441" s="24"/>
      <c r="N441" s="24"/>
      <c r="O441" s="24"/>
      <c r="P441" s="24"/>
      <c r="Q441" s="24"/>
      <c r="R441" s="24"/>
      <c r="S441" s="24"/>
      <c r="T441" s="24"/>
      <c r="U441" s="24"/>
      <c r="V441" s="24"/>
      <c r="W441" s="24"/>
      <c r="X441" s="24"/>
      <c r="Y441" s="24"/>
      <c r="Z441" s="24"/>
      <c r="AA441" s="24"/>
      <c r="AB441" s="24"/>
      <c r="AC441" s="24"/>
      <c r="AD441" s="24"/>
    </row>
    <row r="442" spans="6:30" x14ac:dyDescent="0.25">
      <c r="F442" s="4"/>
      <c r="G442" s="4"/>
      <c r="I442" s="24"/>
      <c r="J442" s="24"/>
      <c r="K442" s="24"/>
      <c r="L442" s="24"/>
      <c r="M442" s="24"/>
      <c r="N442" s="24"/>
      <c r="O442" s="24"/>
      <c r="P442" s="24"/>
      <c r="Q442" s="24"/>
      <c r="R442" s="24"/>
      <c r="S442" s="24"/>
      <c r="T442" s="24"/>
      <c r="U442" s="24"/>
      <c r="V442" s="24"/>
      <c r="W442" s="24"/>
      <c r="X442" s="24"/>
      <c r="Y442" s="24"/>
      <c r="Z442" s="24"/>
      <c r="AA442" s="24"/>
      <c r="AB442" s="24"/>
      <c r="AC442" s="24"/>
      <c r="AD442" s="24"/>
    </row>
    <row r="443" spans="6:30" x14ac:dyDescent="0.25">
      <c r="F443" s="4"/>
      <c r="G443" s="4"/>
      <c r="I443" s="24"/>
      <c r="J443" s="24"/>
      <c r="K443" s="24"/>
      <c r="L443" s="24"/>
      <c r="M443" s="24"/>
      <c r="N443" s="24"/>
      <c r="O443" s="24"/>
      <c r="P443" s="24"/>
      <c r="Q443" s="24"/>
      <c r="R443" s="24"/>
      <c r="S443" s="24"/>
      <c r="T443" s="24"/>
      <c r="U443" s="24"/>
      <c r="V443" s="24"/>
      <c r="W443" s="24"/>
      <c r="X443" s="24"/>
      <c r="Y443" s="24"/>
      <c r="Z443" s="24"/>
      <c r="AA443" s="24"/>
      <c r="AB443" s="24"/>
      <c r="AC443" s="24"/>
      <c r="AD443" s="24"/>
    </row>
    <row r="444" spans="6:30" x14ac:dyDescent="0.25">
      <c r="F444" s="4"/>
      <c r="G444" s="4"/>
      <c r="I444" s="24"/>
      <c r="J444" s="24"/>
      <c r="K444" s="24"/>
      <c r="L444" s="24"/>
      <c r="M444" s="24"/>
      <c r="N444" s="24"/>
      <c r="O444" s="24"/>
      <c r="P444" s="24"/>
      <c r="Q444" s="24"/>
      <c r="R444" s="24"/>
      <c r="S444" s="24"/>
      <c r="T444" s="24"/>
      <c r="U444" s="24"/>
      <c r="V444" s="24"/>
      <c r="W444" s="24"/>
      <c r="X444" s="24"/>
      <c r="Y444" s="24"/>
      <c r="Z444" s="24"/>
      <c r="AA444" s="24"/>
      <c r="AB444" s="24"/>
      <c r="AC444" s="24"/>
      <c r="AD444" s="24"/>
    </row>
    <row r="445" spans="6:30" x14ac:dyDescent="0.25">
      <c r="F445" s="4"/>
      <c r="G445" s="4"/>
      <c r="I445" s="24"/>
      <c r="J445" s="24"/>
      <c r="K445" s="24"/>
      <c r="L445" s="24"/>
      <c r="M445" s="24"/>
      <c r="N445" s="24"/>
      <c r="O445" s="24"/>
      <c r="P445" s="24"/>
      <c r="Q445" s="24"/>
      <c r="R445" s="24"/>
      <c r="S445" s="24"/>
      <c r="T445" s="24"/>
      <c r="U445" s="24"/>
      <c r="V445" s="24"/>
      <c r="W445" s="24"/>
      <c r="X445" s="24"/>
      <c r="Y445" s="24"/>
      <c r="Z445" s="24"/>
      <c r="AA445" s="24"/>
      <c r="AB445" s="24"/>
      <c r="AC445" s="24"/>
      <c r="AD445" s="24"/>
    </row>
    <row r="446" spans="6:30" x14ac:dyDescent="0.25">
      <c r="F446" s="4"/>
      <c r="G446" s="4"/>
      <c r="I446" s="24"/>
      <c r="J446" s="24"/>
      <c r="K446" s="24"/>
      <c r="L446" s="24"/>
      <c r="M446" s="24"/>
      <c r="N446" s="24"/>
      <c r="O446" s="24"/>
      <c r="P446" s="24"/>
      <c r="Q446" s="24"/>
      <c r="R446" s="24"/>
      <c r="S446" s="24"/>
      <c r="T446" s="24"/>
      <c r="U446" s="24"/>
      <c r="V446" s="24"/>
      <c r="W446" s="24"/>
      <c r="X446" s="24"/>
      <c r="Y446" s="24"/>
      <c r="Z446" s="24"/>
      <c r="AA446" s="24"/>
      <c r="AB446" s="24"/>
      <c r="AC446" s="24"/>
      <c r="AD446" s="24"/>
    </row>
    <row r="447" spans="6:30" x14ac:dyDescent="0.25">
      <c r="F447" s="4"/>
      <c r="G447" s="4"/>
      <c r="I447" s="24"/>
      <c r="J447" s="24"/>
      <c r="K447" s="24"/>
      <c r="L447" s="24"/>
      <c r="M447" s="24"/>
      <c r="N447" s="24"/>
      <c r="O447" s="24"/>
      <c r="P447" s="24"/>
      <c r="Q447" s="24"/>
      <c r="R447" s="24"/>
      <c r="S447" s="24"/>
      <c r="T447" s="24"/>
      <c r="U447" s="24"/>
      <c r="V447" s="24"/>
      <c r="W447" s="24"/>
      <c r="X447" s="24"/>
      <c r="Y447" s="24"/>
      <c r="Z447" s="24"/>
      <c r="AA447" s="24"/>
      <c r="AB447" s="24"/>
      <c r="AC447" s="24"/>
      <c r="AD447" s="24"/>
    </row>
    <row r="448" spans="6:30" x14ac:dyDescent="0.25">
      <c r="F448" s="4"/>
      <c r="G448" s="4"/>
      <c r="I448" s="24"/>
      <c r="J448" s="24"/>
      <c r="K448" s="24"/>
      <c r="L448" s="24"/>
      <c r="M448" s="24"/>
      <c r="N448" s="24"/>
      <c r="O448" s="24"/>
      <c r="P448" s="24"/>
      <c r="Q448" s="24"/>
      <c r="R448" s="24"/>
      <c r="S448" s="24"/>
      <c r="T448" s="24"/>
      <c r="U448" s="24"/>
      <c r="V448" s="24"/>
      <c r="W448" s="24"/>
      <c r="X448" s="24"/>
      <c r="Y448" s="24"/>
      <c r="Z448" s="24"/>
      <c r="AA448" s="24"/>
      <c r="AB448" s="24"/>
      <c r="AC448" s="24"/>
      <c r="AD448" s="24"/>
    </row>
    <row r="449" spans="6:30" x14ac:dyDescent="0.25">
      <c r="F449" s="4"/>
      <c r="G449" s="4"/>
      <c r="I449" s="24"/>
      <c r="J449" s="24"/>
      <c r="K449" s="24"/>
      <c r="L449" s="24"/>
      <c r="M449" s="24"/>
      <c r="N449" s="24"/>
      <c r="O449" s="24"/>
      <c r="P449" s="24"/>
      <c r="Q449" s="24"/>
      <c r="R449" s="24"/>
      <c r="S449" s="24"/>
      <c r="T449" s="24"/>
      <c r="U449" s="24"/>
      <c r="V449" s="24"/>
      <c r="W449" s="24"/>
      <c r="X449" s="24"/>
      <c r="Y449" s="24"/>
      <c r="Z449" s="24"/>
      <c r="AA449" s="24"/>
      <c r="AB449" s="24"/>
      <c r="AC449" s="24"/>
      <c r="AD449" s="24"/>
    </row>
    <row r="450" spans="6:30" x14ac:dyDescent="0.25">
      <c r="F450" s="4"/>
      <c r="G450" s="4"/>
      <c r="I450" s="24"/>
      <c r="J450" s="24"/>
      <c r="K450" s="24"/>
      <c r="L450" s="24"/>
      <c r="M450" s="24"/>
      <c r="N450" s="24"/>
      <c r="O450" s="24"/>
      <c r="P450" s="24"/>
      <c r="Q450" s="24"/>
      <c r="R450" s="24"/>
      <c r="S450" s="24"/>
      <c r="T450" s="24"/>
      <c r="U450" s="24"/>
      <c r="V450" s="24"/>
      <c r="W450" s="24"/>
      <c r="X450" s="24"/>
      <c r="Y450" s="24"/>
      <c r="Z450" s="24"/>
      <c r="AA450" s="24"/>
      <c r="AB450" s="24"/>
      <c r="AC450" s="24"/>
      <c r="AD450" s="24"/>
    </row>
    <row r="451" spans="6:30" x14ac:dyDescent="0.25">
      <c r="F451" s="4"/>
      <c r="G451" s="4"/>
      <c r="I451" s="24"/>
      <c r="J451" s="24"/>
      <c r="K451" s="24"/>
      <c r="L451" s="24"/>
      <c r="M451" s="24"/>
      <c r="N451" s="24"/>
      <c r="O451" s="24"/>
      <c r="P451" s="24"/>
      <c r="Q451" s="24"/>
      <c r="R451" s="24"/>
      <c r="S451" s="24"/>
      <c r="T451" s="24"/>
      <c r="U451" s="24"/>
      <c r="V451" s="24"/>
      <c r="W451" s="24"/>
      <c r="X451" s="24"/>
      <c r="Y451" s="24"/>
      <c r="Z451" s="24"/>
      <c r="AA451" s="24"/>
      <c r="AB451" s="24"/>
      <c r="AC451" s="24"/>
      <c r="AD451" s="24"/>
    </row>
    <row r="452" spans="6:30" x14ac:dyDescent="0.25">
      <c r="F452" s="4"/>
      <c r="G452" s="4"/>
      <c r="I452" s="24"/>
      <c r="J452" s="24"/>
      <c r="K452" s="24"/>
      <c r="L452" s="24"/>
      <c r="M452" s="24"/>
      <c r="N452" s="24"/>
      <c r="O452" s="24"/>
      <c r="P452" s="24"/>
      <c r="Q452" s="24"/>
      <c r="R452" s="24"/>
      <c r="S452" s="24"/>
      <c r="T452" s="24"/>
      <c r="U452" s="24"/>
      <c r="V452" s="24"/>
      <c r="W452" s="24"/>
      <c r="X452" s="24"/>
      <c r="Y452" s="24"/>
      <c r="Z452" s="24"/>
      <c r="AA452" s="24"/>
      <c r="AB452" s="24"/>
      <c r="AC452" s="24"/>
      <c r="AD452" s="24"/>
    </row>
    <row r="453" spans="6:30" x14ac:dyDescent="0.25">
      <c r="F453" s="4"/>
      <c r="G453" s="4"/>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6:30" x14ac:dyDescent="0.25">
      <c r="F454" s="4"/>
      <c r="G454" s="4"/>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6:30" x14ac:dyDescent="0.25">
      <c r="F455" s="4"/>
      <c r="G455" s="4"/>
      <c r="I455" s="24"/>
      <c r="J455" s="24"/>
      <c r="K455" s="24"/>
      <c r="L455" s="24"/>
      <c r="M455" s="24"/>
      <c r="N455" s="24"/>
      <c r="O455" s="24"/>
      <c r="P455" s="24"/>
      <c r="Q455" s="24"/>
      <c r="R455" s="24"/>
      <c r="S455" s="24"/>
      <c r="T455" s="24"/>
      <c r="U455" s="24"/>
      <c r="V455" s="24"/>
      <c r="W455" s="24"/>
      <c r="X455" s="24"/>
      <c r="Y455" s="24"/>
      <c r="Z455" s="24"/>
      <c r="AA455" s="24"/>
      <c r="AB455" s="24"/>
      <c r="AC455" s="24"/>
      <c r="AD455" s="24"/>
    </row>
    <row r="456" spans="6:30" x14ac:dyDescent="0.25">
      <c r="F456" s="4"/>
      <c r="G456" s="4"/>
      <c r="I456" s="24"/>
      <c r="J456" s="24"/>
      <c r="K456" s="24"/>
      <c r="L456" s="24"/>
      <c r="M456" s="24"/>
      <c r="N456" s="24"/>
      <c r="O456" s="24"/>
      <c r="P456" s="24"/>
      <c r="Q456" s="24"/>
      <c r="R456" s="24"/>
      <c r="S456" s="24"/>
      <c r="T456" s="24"/>
      <c r="U456" s="24"/>
      <c r="V456" s="24"/>
      <c r="W456" s="24"/>
      <c r="X456" s="24"/>
      <c r="Y456" s="24"/>
      <c r="Z456" s="24"/>
      <c r="AA456" s="24"/>
      <c r="AB456" s="24"/>
      <c r="AC456" s="24"/>
      <c r="AD456" s="24"/>
    </row>
    <row r="457" spans="6:30" x14ac:dyDescent="0.25">
      <c r="F457" s="4"/>
      <c r="G457" s="4"/>
      <c r="I457" s="24"/>
      <c r="J457" s="24"/>
      <c r="K457" s="24"/>
      <c r="L457" s="24"/>
      <c r="M457" s="24"/>
      <c r="N457" s="24"/>
      <c r="O457" s="24"/>
      <c r="P457" s="24"/>
      <c r="Q457" s="24"/>
      <c r="R457" s="24"/>
      <c r="S457" s="24"/>
      <c r="T457" s="24"/>
      <c r="U457" s="24"/>
      <c r="V457" s="24"/>
      <c r="W457" s="24"/>
      <c r="X457" s="24"/>
      <c r="Y457" s="24"/>
      <c r="Z457" s="24"/>
      <c r="AA457" s="24"/>
      <c r="AB457" s="24"/>
      <c r="AC457" s="24"/>
      <c r="AD457" s="24"/>
    </row>
    <row r="458" spans="6:30" x14ac:dyDescent="0.25">
      <c r="F458" s="4"/>
      <c r="G458" s="4"/>
      <c r="I458" s="24"/>
      <c r="J458" s="24"/>
      <c r="K458" s="24"/>
      <c r="L458" s="24"/>
      <c r="M458" s="24"/>
      <c r="N458" s="24"/>
      <c r="O458" s="24"/>
      <c r="P458" s="24"/>
      <c r="Q458" s="24"/>
      <c r="R458" s="24"/>
      <c r="S458" s="24"/>
      <c r="T458" s="24"/>
      <c r="U458" s="24"/>
      <c r="V458" s="24"/>
      <c r="W458" s="24"/>
      <c r="X458" s="24"/>
      <c r="Y458" s="24"/>
      <c r="Z458" s="24"/>
      <c r="AA458" s="24"/>
      <c r="AB458" s="24"/>
      <c r="AC458" s="24"/>
      <c r="AD458" s="24"/>
    </row>
    <row r="459" spans="6:30" x14ac:dyDescent="0.25">
      <c r="F459" s="4"/>
      <c r="G459" s="4"/>
      <c r="I459" s="24"/>
      <c r="J459" s="24"/>
      <c r="K459" s="24"/>
      <c r="L459" s="24"/>
      <c r="M459" s="24"/>
      <c r="N459" s="24"/>
      <c r="O459" s="24"/>
      <c r="P459" s="24"/>
      <c r="Q459" s="24"/>
      <c r="R459" s="24"/>
      <c r="S459" s="24"/>
      <c r="T459" s="24"/>
      <c r="U459" s="24"/>
      <c r="V459" s="24"/>
      <c r="W459" s="24"/>
      <c r="X459" s="24"/>
      <c r="Y459" s="24"/>
      <c r="Z459" s="24"/>
      <c r="AA459" s="24"/>
      <c r="AB459" s="24"/>
      <c r="AC459" s="24"/>
      <c r="AD459" s="24"/>
    </row>
    <row r="460" spans="6:30" x14ac:dyDescent="0.25">
      <c r="F460" s="4"/>
      <c r="G460" s="4"/>
      <c r="I460" s="24"/>
      <c r="J460" s="24"/>
      <c r="K460" s="24"/>
      <c r="L460" s="24"/>
      <c r="M460" s="24"/>
      <c r="N460" s="24"/>
      <c r="O460" s="24"/>
      <c r="P460" s="24"/>
      <c r="Q460" s="24"/>
      <c r="R460" s="24"/>
      <c r="S460" s="24"/>
      <c r="T460" s="24"/>
      <c r="U460" s="24"/>
      <c r="V460" s="24"/>
      <c r="W460" s="24"/>
      <c r="X460" s="24"/>
      <c r="Y460" s="24"/>
      <c r="Z460" s="24"/>
      <c r="AA460" s="24"/>
      <c r="AB460" s="24"/>
      <c r="AC460" s="24"/>
      <c r="AD460" s="24"/>
    </row>
    <row r="461" spans="6:30" x14ac:dyDescent="0.25">
      <c r="F461" s="4"/>
      <c r="G461" s="4"/>
      <c r="I461" s="24"/>
      <c r="J461" s="24"/>
      <c r="K461" s="24"/>
      <c r="L461" s="24"/>
      <c r="M461" s="24"/>
      <c r="N461" s="24"/>
      <c r="O461" s="24"/>
      <c r="P461" s="24"/>
      <c r="Q461" s="24"/>
      <c r="R461" s="24"/>
      <c r="S461" s="24"/>
      <c r="T461" s="24"/>
      <c r="U461" s="24"/>
      <c r="V461" s="24"/>
      <c r="W461" s="24"/>
      <c r="X461" s="24"/>
      <c r="Y461" s="24"/>
      <c r="Z461" s="24"/>
      <c r="AA461" s="24"/>
      <c r="AB461" s="24"/>
      <c r="AC461" s="24"/>
      <c r="AD461" s="24"/>
    </row>
    <row r="462" spans="6:30" x14ac:dyDescent="0.25">
      <c r="F462" s="4"/>
      <c r="G462" s="4"/>
      <c r="I462" s="24"/>
      <c r="J462" s="24"/>
      <c r="K462" s="24"/>
      <c r="L462" s="24"/>
      <c r="M462" s="24"/>
      <c r="N462" s="24"/>
      <c r="O462" s="24"/>
      <c r="P462" s="24"/>
      <c r="Q462" s="24"/>
      <c r="R462" s="24"/>
      <c r="S462" s="24"/>
      <c r="T462" s="24"/>
      <c r="U462" s="24"/>
      <c r="V462" s="24"/>
      <c r="W462" s="24"/>
      <c r="X462" s="24"/>
      <c r="Y462" s="24"/>
      <c r="Z462" s="24"/>
      <c r="AA462" s="24"/>
      <c r="AB462" s="24"/>
      <c r="AC462" s="24"/>
      <c r="AD462" s="24"/>
    </row>
    <row r="463" spans="6:30" x14ac:dyDescent="0.25">
      <c r="F463" s="4"/>
      <c r="G463" s="4"/>
      <c r="I463" s="24"/>
      <c r="J463" s="24"/>
      <c r="K463" s="24"/>
      <c r="L463" s="24"/>
      <c r="M463" s="24"/>
      <c r="N463" s="24"/>
      <c r="O463" s="24"/>
      <c r="P463" s="24"/>
      <c r="Q463" s="24"/>
      <c r="R463" s="24"/>
      <c r="S463" s="24"/>
      <c r="T463" s="24"/>
      <c r="U463" s="24"/>
      <c r="V463" s="24"/>
      <c r="W463" s="24"/>
      <c r="X463" s="24"/>
      <c r="Y463" s="24"/>
      <c r="Z463" s="24"/>
      <c r="AA463" s="24"/>
      <c r="AB463" s="24"/>
      <c r="AC463" s="24"/>
      <c r="AD463" s="24"/>
    </row>
    <row r="464" spans="6:30" x14ac:dyDescent="0.25">
      <c r="F464" s="4"/>
      <c r="G464" s="4"/>
      <c r="I464" s="24"/>
      <c r="J464" s="24"/>
      <c r="K464" s="24"/>
      <c r="L464" s="24"/>
      <c r="M464" s="24"/>
      <c r="N464" s="24"/>
      <c r="O464" s="24"/>
      <c r="P464" s="24"/>
      <c r="Q464" s="24"/>
      <c r="R464" s="24"/>
      <c r="S464" s="24"/>
      <c r="T464" s="24"/>
      <c r="U464" s="24"/>
      <c r="V464" s="24"/>
      <c r="W464" s="24"/>
      <c r="X464" s="24"/>
      <c r="Y464" s="24"/>
      <c r="Z464" s="24"/>
      <c r="AA464" s="24"/>
      <c r="AB464" s="24"/>
      <c r="AC464" s="24"/>
      <c r="AD464" s="24"/>
    </row>
    <row r="465" spans="6:30" x14ac:dyDescent="0.25">
      <c r="F465" s="4"/>
      <c r="G465" s="4"/>
      <c r="I465" s="24"/>
      <c r="J465" s="24"/>
      <c r="K465" s="24"/>
      <c r="L465" s="24"/>
      <c r="M465" s="24"/>
      <c r="N465" s="24"/>
      <c r="O465" s="24"/>
      <c r="P465" s="24"/>
      <c r="Q465" s="24"/>
      <c r="R465" s="24"/>
      <c r="S465" s="24"/>
      <c r="T465" s="24"/>
      <c r="U465" s="24"/>
      <c r="V465" s="24"/>
      <c r="W465" s="24"/>
      <c r="X465" s="24"/>
      <c r="Y465" s="24"/>
      <c r="Z465" s="24"/>
      <c r="AA465" s="24"/>
      <c r="AB465" s="24"/>
      <c r="AC465" s="24"/>
      <c r="AD465" s="24"/>
    </row>
    <row r="466" spans="6:30" x14ac:dyDescent="0.25">
      <c r="F466" s="4"/>
      <c r="G466" s="4"/>
      <c r="I466" s="24"/>
      <c r="J466" s="24"/>
      <c r="K466" s="24"/>
      <c r="L466" s="24"/>
      <c r="M466" s="24"/>
      <c r="N466" s="24"/>
      <c r="O466" s="24"/>
      <c r="P466" s="24"/>
      <c r="Q466" s="24"/>
      <c r="R466" s="24"/>
      <c r="S466" s="24"/>
      <c r="T466" s="24"/>
      <c r="U466" s="24"/>
      <c r="V466" s="24"/>
      <c r="W466" s="24"/>
      <c r="X466" s="24"/>
      <c r="Y466" s="24"/>
      <c r="Z466" s="24"/>
      <c r="AA466" s="24"/>
      <c r="AB466" s="24"/>
      <c r="AC466" s="24"/>
      <c r="AD466" s="24"/>
    </row>
    <row r="467" spans="6:30" x14ac:dyDescent="0.25">
      <c r="F467" s="4"/>
      <c r="G467" s="4"/>
      <c r="I467" s="24"/>
      <c r="J467" s="24"/>
      <c r="K467" s="24"/>
      <c r="L467" s="24"/>
      <c r="M467" s="24"/>
      <c r="N467" s="24"/>
      <c r="O467" s="24"/>
      <c r="P467" s="24"/>
      <c r="Q467" s="24"/>
      <c r="R467" s="24"/>
      <c r="S467" s="24"/>
      <c r="T467" s="24"/>
      <c r="U467" s="24"/>
      <c r="V467" s="24"/>
      <c r="W467" s="24"/>
      <c r="X467" s="24"/>
      <c r="Y467" s="24"/>
      <c r="Z467" s="24"/>
      <c r="AA467" s="24"/>
      <c r="AB467" s="24"/>
      <c r="AC467" s="24"/>
      <c r="AD467" s="24"/>
    </row>
    <row r="468" spans="6:30" x14ac:dyDescent="0.25">
      <c r="F468" s="4"/>
      <c r="G468" s="4"/>
      <c r="I468" s="24"/>
      <c r="J468" s="24"/>
      <c r="K468" s="24"/>
      <c r="L468" s="24"/>
      <c r="M468" s="24"/>
      <c r="N468" s="24"/>
      <c r="O468" s="24"/>
      <c r="P468" s="24"/>
      <c r="Q468" s="24"/>
      <c r="R468" s="24"/>
      <c r="S468" s="24"/>
      <c r="T468" s="24"/>
      <c r="U468" s="24"/>
      <c r="V468" s="24"/>
      <c r="W468" s="24"/>
      <c r="X468" s="24"/>
      <c r="Y468" s="24"/>
      <c r="Z468" s="24"/>
      <c r="AA468" s="24"/>
      <c r="AB468" s="24"/>
      <c r="AC468" s="24"/>
      <c r="AD468" s="24"/>
    </row>
    <row r="469" spans="6:30" x14ac:dyDescent="0.25">
      <c r="F469" s="4"/>
      <c r="G469" s="4"/>
      <c r="I469" s="24"/>
      <c r="J469" s="24"/>
      <c r="K469" s="24"/>
      <c r="L469" s="24"/>
      <c r="M469" s="24"/>
      <c r="N469" s="24"/>
      <c r="O469" s="24"/>
      <c r="P469" s="24"/>
      <c r="Q469" s="24"/>
      <c r="R469" s="24"/>
      <c r="S469" s="24"/>
      <c r="T469" s="24"/>
      <c r="U469" s="24"/>
      <c r="V469" s="24"/>
      <c r="W469" s="24"/>
      <c r="X469" s="24"/>
      <c r="Y469" s="24"/>
      <c r="Z469" s="24"/>
      <c r="AA469" s="24"/>
      <c r="AB469" s="24"/>
      <c r="AC469" s="24"/>
      <c r="AD469" s="24"/>
    </row>
    <row r="470" spans="6:30" x14ac:dyDescent="0.25">
      <c r="F470" s="4"/>
      <c r="G470" s="4"/>
      <c r="I470" s="24"/>
      <c r="J470" s="24"/>
      <c r="K470" s="24"/>
      <c r="L470" s="24"/>
      <c r="M470" s="24"/>
      <c r="N470" s="24"/>
      <c r="O470" s="24"/>
      <c r="P470" s="24"/>
      <c r="Q470" s="24"/>
      <c r="R470" s="24"/>
      <c r="S470" s="24"/>
      <c r="T470" s="24"/>
      <c r="U470" s="24"/>
      <c r="V470" s="24"/>
      <c r="W470" s="24"/>
      <c r="X470" s="24"/>
      <c r="Y470" s="24"/>
      <c r="Z470" s="24"/>
      <c r="AA470" s="24"/>
      <c r="AB470" s="24"/>
      <c r="AC470" s="24"/>
      <c r="AD470" s="24"/>
    </row>
    <row r="471" spans="6:30" x14ac:dyDescent="0.25">
      <c r="F471" s="4"/>
      <c r="G471" s="4"/>
      <c r="I471" s="24"/>
      <c r="J471" s="24"/>
      <c r="K471" s="24"/>
      <c r="L471" s="24"/>
      <c r="M471" s="24"/>
      <c r="N471" s="24"/>
      <c r="O471" s="24"/>
      <c r="P471" s="24"/>
      <c r="Q471" s="24"/>
      <c r="R471" s="24"/>
      <c r="S471" s="24"/>
      <c r="T471" s="24"/>
      <c r="U471" s="24"/>
      <c r="V471" s="24"/>
      <c r="W471" s="24"/>
      <c r="X471" s="24"/>
      <c r="Y471" s="24"/>
      <c r="Z471" s="24"/>
      <c r="AA471" s="24"/>
      <c r="AB471" s="24"/>
      <c r="AC471" s="24"/>
      <c r="AD471" s="24"/>
    </row>
    <row r="472" spans="6:30" x14ac:dyDescent="0.25">
      <c r="F472" s="4"/>
      <c r="G472" s="4"/>
      <c r="I472" s="24"/>
      <c r="J472" s="24"/>
      <c r="K472" s="24"/>
      <c r="L472" s="24"/>
      <c r="M472" s="24"/>
      <c r="N472" s="24"/>
      <c r="O472" s="24"/>
      <c r="P472" s="24"/>
      <c r="Q472" s="24"/>
      <c r="R472" s="24"/>
      <c r="S472" s="24"/>
      <c r="T472" s="24"/>
      <c r="U472" s="24"/>
      <c r="V472" s="24"/>
      <c r="W472" s="24"/>
      <c r="X472" s="24"/>
      <c r="Y472" s="24"/>
      <c r="Z472" s="24"/>
      <c r="AA472" s="24"/>
      <c r="AB472" s="24"/>
      <c r="AC472" s="24"/>
      <c r="AD472" s="24"/>
    </row>
    <row r="473" spans="6:30" x14ac:dyDescent="0.25">
      <c r="F473" s="4"/>
      <c r="G473" s="4"/>
      <c r="I473" s="24"/>
      <c r="J473" s="24"/>
      <c r="K473" s="24"/>
      <c r="L473" s="24"/>
      <c r="M473" s="24"/>
      <c r="N473" s="24"/>
      <c r="O473" s="24"/>
      <c r="P473" s="24"/>
      <c r="Q473" s="24"/>
      <c r="R473" s="24"/>
      <c r="S473" s="24"/>
      <c r="T473" s="24"/>
      <c r="U473" s="24"/>
      <c r="V473" s="24"/>
      <c r="W473" s="24"/>
      <c r="X473" s="24"/>
      <c r="Y473" s="24"/>
      <c r="Z473" s="24"/>
      <c r="AA473" s="24"/>
      <c r="AB473" s="24"/>
      <c r="AC473" s="24"/>
      <c r="AD473" s="24"/>
    </row>
    <row r="474" spans="6:30" x14ac:dyDescent="0.25">
      <c r="F474" s="4"/>
      <c r="G474" s="4"/>
      <c r="I474" s="24"/>
      <c r="J474" s="24"/>
      <c r="K474" s="24"/>
      <c r="L474" s="24"/>
      <c r="M474" s="24"/>
      <c r="N474" s="24"/>
      <c r="O474" s="24"/>
      <c r="P474" s="24"/>
      <c r="Q474" s="24"/>
      <c r="R474" s="24"/>
      <c r="S474" s="24"/>
      <c r="T474" s="24"/>
      <c r="U474" s="24"/>
      <c r="V474" s="24"/>
      <c r="W474" s="24"/>
      <c r="X474" s="24"/>
      <c r="Y474" s="24"/>
      <c r="Z474" s="24"/>
      <c r="AA474" s="24"/>
      <c r="AB474" s="24"/>
      <c r="AC474" s="24"/>
      <c r="AD474" s="24"/>
    </row>
    <row r="475" spans="6:30" x14ac:dyDescent="0.25">
      <c r="F475" s="4"/>
      <c r="G475" s="4"/>
      <c r="I475" s="24"/>
      <c r="J475" s="24"/>
      <c r="K475" s="24"/>
      <c r="L475" s="24"/>
      <c r="M475" s="24"/>
      <c r="N475" s="24"/>
      <c r="O475" s="24"/>
      <c r="P475" s="24"/>
      <c r="Q475" s="24"/>
      <c r="R475" s="24"/>
      <c r="S475" s="24"/>
      <c r="T475" s="24"/>
      <c r="U475" s="24"/>
      <c r="V475" s="24"/>
      <c r="W475" s="24"/>
      <c r="X475" s="24"/>
      <c r="Y475" s="24"/>
      <c r="Z475" s="24"/>
      <c r="AA475" s="24"/>
      <c r="AB475" s="24"/>
      <c r="AC475" s="24"/>
      <c r="AD475" s="24"/>
    </row>
    <row r="476" spans="6:30" x14ac:dyDescent="0.25">
      <c r="F476" s="4"/>
      <c r="G476" s="4"/>
      <c r="I476" s="24"/>
      <c r="J476" s="24"/>
      <c r="K476" s="24"/>
      <c r="L476" s="24"/>
      <c r="M476" s="24"/>
      <c r="N476" s="24"/>
      <c r="O476" s="24"/>
      <c r="P476" s="24"/>
      <c r="Q476" s="24"/>
      <c r="R476" s="24"/>
      <c r="S476" s="24"/>
      <c r="T476" s="24"/>
      <c r="U476" s="24"/>
      <c r="V476" s="24"/>
      <c r="W476" s="24"/>
      <c r="X476" s="24"/>
      <c r="Y476" s="24"/>
      <c r="Z476" s="24"/>
      <c r="AA476" s="24"/>
      <c r="AB476" s="24"/>
      <c r="AC476" s="24"/>
      <c r="AD476" s="24"/>
    </row>
    <row r="477" spans="6:30" x14ac:dyDescent="0.25">
      <c r="F477" s="4"/>
      <c r="G477" s="4"/>
      <c r="I477" s="24"/>
      <c r="J477" s="24"/>
      <c r="K477" s="24"/>
      <c r="L477" s="24"/>
      <c r="M477" s="24"/>
      <c r="N477" s="24"/>
      <c r="O477" s="24"/>
      <c r="P477" s="24"/>
      <c r="Q477" s="24"/>
      <c r="R477" s="24"/>
      <c r="S477" s="24"/>
      <c r="T477" s="24"/>
      <c r="U477" s="24"/>
      <c r="V477" s="24"/>
      <c r="W477" s="24"/>
      <c r="X477" s="24"/>
      <c r="Y477" s="24"/>
      <c r="Z477" s="24"/>
      <c r="AA477" s="24"/>
      <c r="AB477" s="24"/>
      <c r="AC477" s="24"/>
      <c r="AD477" s="24"/>
    </row>
    <row r="478" spans="6:30" x14ac:dyDescent="0.25">
      <c r="F478" s="4"/>
      <c r="G478" s="4"/>
      <c r="I478" s="24"/>
      <c r="J478" s="24"/>
      <c r="K478" s="24"/>
      <c r="L478" s="24"/>
      <c r="M478" s="24"/>
      <c r="N478" s="24"/>
      <c r="O478" s="24"/>
      <c r="P478" s="24"/>
      <c r="Q478" s="24"/>
      <c r="R478" s="24"/>
      <c r="S478" s="24"/>
      <c r="T478" s="24"/>
      <c r="U478" s="24"/>
      <c r="V478" s="24"/>
      <c r="W478" s="24"/>
      <c r="X478" s="24"/>
      <c r="Y478" s="24"/>
      <c r="Z478" s="24"/>
      <c r="AA478" s="24"/>
      <c r="AB478" s="24"/>
      <c r="AC478" s="24"/>
      <c r="AD478" s="24"/>
    </row>
    <row r="479" spans="6:30" x14ac:dyDescent="0.25">
      <c r="F479" s="4"/>
      <c r="G479" s="4"/>
      <c r="I479" s="24"/>
      <c r="J479" s="24"/>
      <c r="K479" s="24"/>
      <c r="L479" s="24"/>
      <c r="M479" s="24"/>
      <c r="N479" s="24"/>
      <c r="O479" s="24"/>
      <c r="P479" s="24"/>
      <c r="Q479" s="24"/>
      <c r="R479" s="24"/>
      <c r="S479" s="24"/>
      <c r="T479" s="24"/>
      <c r="U479" s="24"/>
      <c r="V479" s="24"/>
      <c r="W479" s="24"/>
      <c r="X479" s="24"/>
      <c r="Y479" s="24"/>
      <c r="Z479" s="24"/>
      <c r="AA479" s="24"/>
      <c r="AB479" s="24"/>
      <c r="AC479" s="24"/>
      <c r="AD479" s="24"/>
    </row>
    <row r="480" spans="6:30" x14ac:dyDescent="0.25">
      <c r="F480" s="4"/>
      <c r="G480" s="4"/>
      <c r="I480" s="24"/>
      <c r="J480" s="24"/>
      <c r="K480" s="24"/>
      <c r="L480" s="24"/>
      <c r="M480" s="24"/>
      <c r="N480" s="24"/>
      <c r="O480" s="24"/>
      <c r="P480" s="24"/>
      <c r="Q480" s="24"/>
      <c r="R480" s="24"/>
      <c r="S480" s="24"/>
      <c r="T480" s="24"/>
      <c r="U480" s="24"/>
      <c r="V480" s="24"/>
      <c r="W480" s="24"/>
      <c r="X480" s="24"/>
      <c r="Y480" s="24"/>
      <c r="Z480" s="24"/>
      <c r="AA480" s="24"/>
      <c r="AB480" s="24"/>
      <c r="AC480" s="24"/>
      <c r="AD480" s="24"/>
    </row>
    <row r="481" spans="6:30" x14ac:dyDescent="0.25">
      <c r="F481" s="4"/>
      <c r="G481" s="4"/>
      <c r="I481" s="24"/>
      <c r="J481" s="24"/>
      <c r="K481" s="24"/>
      <c r="L481" s="24"/>
      <c r="M481" s="24"/>
      <c r="N481" s="24"/>
      <c r="O481" s="24"/>
      <c r="P481" s="24"/>
      <c r="Q481" s="24"/>
      <c r="R481" s="24"/>
      <c r="S481" s="24"/>
      <c r="T481" s="24"/>
      <c r="U481" s="24"/>
      <c r="V481" s="24"/>
      <c r="W481" s="24"/>
      <c r="X481" s="24"/>
      <c r="Y481" s="24"/>
      <c r="Z481" s="24"/>
      <c r="AA481" s="24"/>
      <c r="AB481" s="24"/>
      <c r="AC481" s="24"/>
      <c r="AD481" s="24"/>
    </row>
    <row r="482" spans="6:30" x14ac:dyDescent="0.25">
      <c r="F482" s="4"/>
      <c r="G482" s="4"/>
      <c r="I482" s="24"/>
      <c r="J482" s="24"/>
      <c r="K482" s="24"/>
      <c r="L482" s="24"/>
      <c r="M482" s="24"/>
      <c r="N482" s="24"/>
      <c r="O482" s="24"/>
      <c r="P482" s="24"/>
      <c r="Q482" s="24"/>
      <c r="R482" s="24"/>
      <c r="S482" s="24"/>
      <c r="T482" s="24"/>
      <c r="U482" s="24"/>
      <c r="V482" s="24"/>
      <c r="W482" s="24"/>
      <c r="X482" s="24"/>
      <c r="Y482" s="24"/>
      <c r="Z482" s="24"/>
      <c r="AA482" s="24"/>
      <c r="AB482" s="24"/>
      <c r="AC482" s="24"/>
      <c r="AD482" s="24"/>
    </row>
    <row r="483" spans="6:30" x14ac:dyDescent="0.25">
      <c r="F483" s="4"/>
      <c r="G483" s="4"/>
      <c r="I483" s="24"/>
      <c r="J483" s="24"/>
      <c r="K483" s="24"/>
      <c r="L483" s="24"/>
      <c r="M483" s="24"/>
      <c r="N483" s="24"/>
      <c r="O483" s="24"/>
      <c r="P483" s="24"/>
      <c r="Q483" s="24"/>
      <c r="R483" s="24"/>
      <c r="S483" s="24"/>
      <c r="T483" s="24"/>
      <c r="U483" s="24"/>
      <c r="V483" s="24"/>
      <c r="W483" s="24"/>
      <c r="X483" s="24"/>
      <c r="Y483" s="24"/>
      <c r="Z483" s="24"/>
      <c r="AA483" s="24"/>
      <c r="AB483" s="24"/>
      <c r="AC483" s="24"/>
      <c r="AD483" s="24"/>
    </row>
    <row r="484" spans="6:30" x14ac:dyDescent="0.25">
      <c r="F484" s="4"/>
      <c r="G484" s="4"/>
      <c r="I484" s="24"/>
      <c r="J484" s="24"/>
      <c r="K484" s="24"/>
      <c r="L484" s="24"/>
      <c r="M484" s="24"/>
      <c r="N484" s="24"/>
      <c r="O484" s="24"/>
      <c r="P484" s="24"/>
      <c r="Q484" s="24"/>
      <c r="R484" s="24"/>
      <c r="S484" s="24"/>
      <c r="T484" s="24"/>
      <c r="U484" s="24"/>
      <c r="V484" s="24"/>
      <c r="W484" s="24"/>
      <c r="X484" s="24"/>
      <c r="Y484" s="24"/>
      <c r="Z484" s="24"/>
      <c r="AA484" s="24"/>
      <c r="AB484" s="24"/>
      <c r="AC484" s="24"/>
      <c r="AD484" s="24"/>
    </row>
    <row r="485" spans="6:30" x14ac:dyDescent="0.25">
      <c r="F485" s="4"/>
      <c r="G485" s="4"/>
      <c r="I485" s="24"/>
      <c r="J485" s="24"/>
      <c r="K485" s="24"/>
      <c r="L485" s="24"/>
      <c r="M485" s="24"/>
      <c r="N485" s="24"/>
      <c r="O485" s="24"/>
      <c r="P485" s="24"/>
      <c r="Q485" s="24"/>
      <c r="R485" s="24"/>
      <c r="S485" s="24"/>
      <c r="T485" s="24"/>
      <c r="U485" s="24"/>
      <c r="V485" s="24"/>
      <c r="W485" s="24"/>
      <c r="X485" s="24"/>
      <c r="Y485" s="24"/>
      <c r="Z485" s="24"/>
      <c r="AA485" s="24"/>
      <c r="AB485" s="24"/>
      <c r="AC485" s="24"/>
      <c r="AD485" s="24"/>
    </row>
    <row r="486" spans="6:30" x14ac:dyDescent="0.25">
      <c r="F486" s="4"/>
      <c r="G486" s="4"/>
      <c r="I486" s="24"/>
      <c r="J486" s="24"/>
      <c r="K486" s="24"/>
      <c r="L486" s="24"/>
      <c r="M486" s="24"/>
      <c r="N486" s="24"/>
      <c r="O486" s="24"/>
      <c r="P486" s="24"/>
      <c r="Q486" s="24"/>
      <c r="R486" s="24"/>
      <c r="S486" s="24"/>
      <c r="T486" s="24"/>
      <c r="U486" s="24"/>
      <c r="V486" s="24"/>
      <c r="W486" s="24"/>
      <c r="X486" s="24"/>
      <c r="Y486" s="24"/>
      <c r="Z486" s="24"/>
      <c r="AA486" s="24"/>
      <c r="AB486" s="24"/>
      <c r="AC486" s="24"/>
      <c r="AD486" s="24"/>
    </row>
    <row r="487" spans="6:30" x14ac:dyDescent="0.25">
      <c r="F487" s="4"/>
      <c r="G487" s="4"/>
      <c r="I487" s="24"/>
      <c r="J487" s="24"/>
      <c r="K487" s="24"/>
      <c r="L487" s="24"/>
      <c r="M487" s="24"/>
      <c r="N487" s="24"/>
      <c r="O487" s="24"/>
      <c r="P487" s="24"/>
      <c r="Q487" s="24"/>
      <c r="R487" s="24"/>
      <c r="S487" s="24"/>
      <c r="T487" s="24"/>
      <c r="U487" s="24"/>
      <c r="V487" s="24"/>
      <c r="W487" s="24"/>
      <c r="X487" s="24"/>
      <c r="Y487" s="24"/>
      <c r="Z487" s="24"/>
      <c r="AA487" s="24"/>
      <c r="AB487" s="24"/>
      <c r="AC487" s="24"/>
      <c r="AD487" s="24"/>
    </row>
    <row r="488" spans="6:30" x14ac:dyDescent="0.25">
      <c r="F488" s="4"/>
      <c r="G488" s="4"/>
      <c r="I488" s="24"/>
      <c r="J488" s="24"/>
      <c r="K488" s="24"/>
      <c r="L488" s="24"/>
      <c r="M488" s="24"/>
      <c r="N488" s="24"/>
      <c r="O488" s="24"/>
      <c r="P488" s="24"/>
      <c r="Q488" s="24"/>
      <c r="R488" s="24"/>
      <c r="S488" s="24"/>
      <c r="T488" s="24"/>
      <c r="U488" s="24"/>
      <c r="V488" s="24"/>
      <c r="W488" s="24"/>
      <c r="X488" s="24"/>
      <c r="Y488" s="24"/>
      <c r="Z488" s="24"/>
      <c r="AA488" s="24"/>
      <c r="AB488" s="24"/>
      <c r="AC488" s="24"/>
      <c r="AD488" s="24"/>
    </row>
    <row r="489" spans="6:30" x14ac:dyDescent="0.25">
      <c r="F489" s="4"/>
      <c r="G489" s="4"/>
      <c r="I489" s="24"/>
      <c r="J489" s="24"/>
      <c r="K489" s="24"/>
      <c r="L489" s="24"/>
      <c r="M489" s="24"/>
      <c r="N489" s="24"/>
      <c r="O489" s="24"/>
      <c r="P489" s="24"/>
      <c r="Q489" s="24"/>
      <c r="R489" s="24"/>
      <c r="S489" s="24"/>
      <c r="T489" s="24"/>
      <c r="U489" s="24"/>
      <c r="V489" s="24"/>
      <c r="W489" s="24"/>
      <c r="X489" s="24"/>
      <c r="Y489" s="24"/>
      <c r="Z489" s="24"/>
      <c r="AA489" s="24"/>
      <c r="AB489" s="24"/>
      <c r="AC489" s="24"/>
      <c r="AD489" s="24"/>
    </row>
    <row r="490" spans="6:30" x14ac:dyDescent="0.25">
      <c r="F490" s="4"/>
      <c r="G490" s="4"/>
      <c r="I490" s="24"/>
      <c r="J490" s="24"/>
      <c r="K490" s="24"/>
      <c r="L490" s="24"/>
      <c r="M490" s="24"/>
      <c r="N490" s="24"/>
      <c r="O490" s="24"/>
      <c r="P490" s="24"/>
      <c r="Q490" s="24"/>
      <c r="R490" s="24"/>
      <c r="S490" s="24"/>
      <c r="T490" s="24"/>
      <c r="U490" s="24"/>
      <c r="V490" s="24"/>
      <c r="W490" s="24"/>
      <c r="X490" s="24"/>
      <c r="Y490" s="24"/>
      <c r="Z490" s="24"/>
      <c r="AA490" s="24"/>
      <c r="AB490" s="24"/>
      <c r="AC490" s="24"/>
      <c r="AD490" s="24"/>
    </row>
    <row r="491" spans="6:30" x14ac:dyDescent="0.25">
      <c r="F491" s="4"/>
      <c r="G491" s="4"/>
      <c r="I491" s="24"/>
      <c r="J491" s="24"/>
      <c r="K491" s="24"/>
      <c r="L491" s="24"/>
      <c r="M491" s="24"/>
      <c r="N491" s="24"/>
      <c r="O491" s="24"/>
      <c r="P491" s="24"/>
      <c r="Q491" s="24"/>
      <c r="R491" s="24"/>
      <c r="S491" s="24"/>
      <c r="T491" s="24"/>
      <c r="U491" s="24"/>
      <c r="V491" s="24"/>
      <c r="W491" s="24"/>
      <c r="X491" s="24"/>
      <c r="Y491" s="24"/>
      <c r="Z491" s="24"/>
      <c r="AA491" s="24"/>
      <c r="AB491" s="24"/>
      <c r="AC491" s="24"/>
      <c r="AD491" s="24"/>
    </row>
    <row r="492" spans="6:30" x14ac:dyDescent="0.25">
      <c r="F492" s="4"/>
      <c r="G492" s="4"/>
      <c r="I492" s="24"/>
      <c r="J492" s="24"/>
      <c r="K492" s="24"/>
      <c r="L492" s="24"/>
      <c r="M492" s="24"/>
      <c r="N492" s="24"/>
      <c r="O492" s="24"/>
      <c r="P492" s="24"/>
      <c r="Q492" s="24"/>
      <c r="R492" s="24"/>
      <c r="S492" s="24"/>
      <c r="T492" s="24"/>
      <c r="U492" s="24"/>
      <c r="V492" s="24"/>
      <c r="W492" s="24"/>
      <c r="X492" s="24"/>
      <c r="Y492" s="24"/>
      <c r="Z492" s="24"/>
      <c r="AA492" s="24"/>
      <c r="AB492" s="24"/>
      <c r="AC492" s="24"/>
      <c r="AD492" s="24"/>
    </row>
    <row r="493" spans="6:30" x14ac:dyDescent="0.25">
      <c r="F493" s="4"/>
      <c r="G493" s="4"/>
      <c r="I493" s="24"/>
      <c r="J493" s="24"/>
      <c r="K493" s="24"/>
      <c r="L493" s="24"/>
      <c r="M493" s="24"/>
      <c r="N493" s="24"/>
      <c r="O493" s="24"/>
      <c r="P493" s="24"/>
      <c r="Q493" s="24"/>
      <c r="R493" s="24"/>
      <c r="S493" s="24"/>
      <c r="T493" s="24"/>
      <c r="U493" s="24"/>
      <c r="V493" s="24"/>
      <c r="W493" s="24"/>
      <c r="X493" s="24"/>
      <c r="Y493" s="24"/>
      <c r="Z493" s="24"/>
      <c r="AA493" s="24"/>
      <c r="AB493" s="24"/>
      <c r="AC493" s="24"/>
      <c r="AD493" s="24"/>
    </row>
    <row r="494" spans="6:30" x14ac:dyDescent="0.25">
      <c r="F494" s="4"/>
      <c r="G494" s="4"/>
      <c r="I494" s="24"/>
      <c r="J494" s="24"/>
      <c r="K494" s="24"/>
      <c r="L494" s="24"/>
      <c r="M494" s="24"/>
      <c r="N494" s="24"/>
      <c r="O494" s="24"/>
      <c r="P494" s="24"/>
      <c r="Q494" s="24"/>
      <c r="R494" s="24"/>
      <c r="S494" s="24"/>
      <c r="T494" s="24"/>
      <c r="U494" s="24"/>
      <c r="V494" s="24"/>
      <c r="W494" s="24"/>
      <c r="X494" s="24"/>
      <c r="Y494" s="24"/>
      <c r="Z494" s="24"/>
      <c r="AA494" s="24"/>
      <c r="AB494" s="24"/>
      <c r="AC494" s="24"/>
      <c r="AD494" s="24"/>
    </row>
    <row r="495" spans="6:30" x14ac:dyDescent="0.25">
      <c r="F495" s="4"/>
      <c r="G495" s="4"/>
      <c r="I495" s="24"/>
      <c r="J495" s="24"/>
      <c r="K495" s="24"/>
      <c r="L495" s="24"/>
      <c r="M495" s="24"/>
      <c r="N495" s="24"/>
      <c r="O495" s="24"/>
      <c r="P495" s="24"/>
      <c r="Q495" s="24"/>
      <c r="R495" s="24"/>
      <c r="S495" s="24"/>
      <c r="T495" s="24"/>
      <c r="U495" s="24"/>
      <c r="V495" s="24"/>
      <c r="W495" s="24"/>
      <c r="X495" s="24"/>
      <c r="Y495" s="24"/>
      <c r="Z495" s="24"/>
      <c r="AA495" s="24"/>
      <c r="AB495" s="24"/>
      <c r="AC495" s="24"/>
      <c r="AD495" s="24"/>
    </row>
    <row r="496" spans="6:30" x14ac:dyDescent="0.25">
      <c r="F496" s="4"/>
      <c r="G496" s="4"/>
      <c r="I496" s="24"/>
      <c r="J496" s="24"/>
      <c r="K496" s="24"/>
      <c r="L496" s="24"/>
      <c r="M496" s="24"/>
      <c r="N496" s="24"/>
      <c r="O496" s="24"/>
      <c r="P496" s="24"/>
      <c r="Q496" s="24"/>
      <c r="R496" s="24"/>
      <c r="S496" s="24"/>
      <c r="T496" s="24"/>
      <c r="U496" s="24"/>
      <c r="V496" s="24"/>
      <c r="W496" s="24"/>
      <c r="X496" s="24"/>
      <c r="Y496" s="24"/>
      <c r="Z496" s="24"/>
      <c r="AA496" s="24"/>
      <c r="AB496" s="24"/>
      <c r="AC496" s="24"/>
      <c r="AD496" s="24"/>
    </row>
    <row r="497" spans="6:30" x14ac:dyDescent="0.25">
      <c r="F497" s="4"/>
      <c r="G497" s="4"/>
      <c r="I497" s="24"/>
      <c r="J497" s="24"/>
      <c r="K497" s="24"/>
      <c r="L497" s="24"/>
      <c r="M497" s="24"/>
      <c r="N497" s="24"/>
      <c r="O497" s="24"/>
      <c r="P497" s="24"/>
      <c r="Q497" s="24"/>
      <c r="R497" s="24"/>
      <c r="S497" s="24"/>
      <c r="T497" s="24"/>
      <c r="U497" s="24"/>
      <c r="V497" s="24"/>
      <c r="W497" s="24"/>
      <c r="X497" s="24"/>
      <c r="Y497" s="24"/>
      <c r="Z497" s="24"/>
      <c r="AA497" s="24"/>
      <c r="AB497" s="24"/>
      <c r="AC497" s="24"/>
      <c r="AD497" s="24"/>
    </row>
    <row r="498" spans="6:30" x14ac:dyDescent="0.25">
      <c r="F498" s="4"/>
      <c r="G498" s="4"/>
      <c r="I498" s="24"/>
      <c r="J498" s="24"/>
      <c r="K498" s="24"/>
      <c r="L498" s="24"/>
      <c r="M498" s="24"/>
      <c r="N498" s="24"/>
      <c r="O498" s="24"/>
      <c r="P498" s="24"/>
      <c r="Q498" s="24"/>
      <c r="R498" s="24"/>
      <c r="S498" s="24"/>
      <c r="T498" s="24"/>
      <c r="U498" s="24"/>
      <c r="V498" s="24"/>
      <c r="W498" s="24"/>
      <c r="X498" s="24"/>
      <c r="Y498" s="24"/>
      <c r="Z498" s="24"/>
      <c r="AA498" s="24"/>
      <c r="AB498" s="24"/>
      <c r="AC498" s="24"/>
      <c r="AD498" s="24"/>
    </row>
    <row r="499" spans="6:30" x14ac:dyDescent="0.25">
      <c r="F499" s="4"/>
      <c r="G499" s="4"/>
      <c r="I499" s="24"/>
      <c r="J499" s="24"/>
      <c r="K499" s="24"/>
      <c r="L499" s="24"/>
      <c r="M499" s="24"/>
      <c r="N499" s="24"/>
      <c r="O499" s="24"/>
      <c r="P499" s="24"/>
      <c r="Q499" s="24"/>
      <c r="R499" s="24"/>
      <c r="S499" s="24"/>
      <c r="T499" s="24"/>
      <c r="U499" s="24"/>
      <c r="V499" s="24"/>
      <c r="W499" s="24"/>
      <c r="X499" s="24"/>
      <c r="Y499" s="24"/>
      <c r="Z499" s="24"/>
      <c r="AA499" s="24"/>
      <c r="AB499" s="24"/>
      <c r="AC499" s="24"/>
      <c r="AD499" s="24"/>
    </row>
    <row r="500" spans="6:30" x14ac:dyDescent="0.25">
      <c r="F500" s="4"/>
      <c r="G500" s="4"/>
      <c r="I500" s="24"/>
      <c r="J500" s="24"/>
      <c r="K500" s="24"/>
      <c r="L500" s="24"/>
      <c r="M500" s="24"/>
      <c r="N500" s="24"/>
      <c r="O500" s="24"/>
      <c r="P500" s="24"/>
      <c r="Q500" s="24"/>
      <c r="R500" s="24"/>
      <c r="S500" s="24"/>
      <c r="T500" s="24"/>
      <c r="U500" s="24"/>
      <c r="V500" s="24"/>
      <c r="W500" s="24"/>
      <c r="X500" s="24"/>
      <c r="Y500" s="24"/>
      <c r="Z500" s="24"/>
      <c r="AA500" s="24"/>
      <c r="AB500" s="24"/>
      <c r="AC500" s="24"/>
      <c r="AD500" s="24"/>
    </row>
    <row r="501" spans="6:30" x14ac:dyDescent="0.25">
      <c r="F501" s="4"/>
      <c r="G501" s="4"/>
      <c r="I501" s="24"/>
      <c r="J501" s="24"/>
      <c r="K501" s="24"/>
      <c r="L501" s="24"/>
      <c r="M501" s="24"/>
      <c r="N501" s="24"/>
      <c r="O501" s="24"/>
      <c r="P501" s="24"/>
      <c r="Q501" s="24"/>
      <c r="R501" s="24"/>
      <c r="S501" s="24"/>
      <c r="T501" s="24"/>
      <c r="U501" s="24"/>
      <c r="V501" s="24"/>
      <c r="W501" s="24"/>
      <c r="X501" s="24"/>
      <c r="Y501" s="24"/>
      <c r="Z501" s="24"/>
      <c r="AA501" s="24"/>
      <c r="AB501" s="24"/>
      <c r="AC501" s="24"/>
      <c r="AD501" s="24"/>
    </row>
    <row r="502" spans="6:30" x14ac:dyDescent="0.25">
      <c r="F502" s="4"/>
      <c r="G502" s="4"/>
      <c r="I502" s="24"/>
      <c r="J502" s="24"/>
      <c r="K502" s="24"/>
      <c r="L502" s="24"/>
      <c r="M502" s="24"/>
      <c r="N502" s="24"/>
      <c r="O502" s="24"/>
      <c r="P502" s="24"/>
      <c r="Q502" s="24"/>
      <c r="R502" s="24"/>
      <c r="S502" s="24"/>
      <c r="T502" s="24"/>
      <c r="U502" s="24"/>
      <c r="V502" s="24"/>
      <c r="W502" s="24"/>
      <c r="X502" s="24"/>
      <c r="Y502" s="24"/>
      <c r="Z502" s="24"/>
      <c r="AA502" s="24"/>
      <c r="AB502" s="24"/>
      <c r="AC502" s="24"/>
      <c r="AD502" s="24"/>
    </row>
    <row r="503" spans="6:30" x14ac:dyDescent="0.25">
      <c r="F503" s="4"/>
      <c r="G503" s="4"/>
      <c r="I503" s="24"/>
      <c r="J503" s="24"/>
      <c r="K503" s="24"/>
      <c r="L503" s="24"/>
      <c r="M503" s="24"/>
      <c r="N503" s="24"/>
      <c r="O503" s="24"/>
      <c r="P503" s="24"/>
      <c r="Q503" s="24"/>
      <c r="R503" s="24"/>
      <c r="S503" s="24"/>
      <c r="T503" s="24"/>
      <c r="U503" s="24"/>
      <c r="V503" s="24"/>
      <c r="W503" s="24"/>
      <c r="X503" s="24"/>
      <c r="Y503" s="24"/>
      <c r="Z503" s="24"/>
      <c r="AA503" s="24"/>
      <c r="AB503" s="24"/>
      <c r="AC503" s="24"/>
      <c r="AD503" s="24"/>
    </row>
    <row r="504" spans="6:30" x14ac:dyDescent="0.25">
      <c r="F504" s="4"/>
      <c r="G504" s="4"/>
      <c r="I504" s="24"/>
      <c r="J504" s="24"/>
      <c r="K504" s="24"/>
      <c r="L504" s="24"/>
      <c r="M504" s="24"/>
      <c r="N504" s="24"/>
      <c r="O504" s="24"/>
      <c r="P504" s="24"/>
      <c r="Q504" s="24"/>
      <c r="R504" s="24"/>
      <c r="S504" s="24"/>
      <c r="T504" s="24"/>
      <c r="U504" s="24"/>
      <c r="V504" s="24"/>
      <c r="W504" s="24"/>
      <c r="X504" s="24"/>
      <c r="Y504" s="24"/>
      <c r="Z504" s="24"/>
      <c r="AA504" s="24"/>
      <c r="AB504" s="24"/>
      <c r="AC504" s="24"/>
      <c r="AD504" s="24"/>
    </row>
    <row r="505" spans="6:30" x14ac:dyDescent="0.25">
      <c r="F505" s="4"/>
      <c r="G505" s="4"/>
      <c r="I505" s="24"/>
      <c r="J505" s="24"/>
      <c r="K505" s="24"/>
      <c r="L505" s="24"/>
      <c r="M505" s="24"/>
      <c r="N505" s="24"/>
      <c r="O505" s="24"/>
      <c r="P505" s="24"/>
      <c r="Q505" s="24"/>
      <c r="R505" s="24"/>
      <c r="S505" s="24"/>
      <c r="T505" s="24"/>
      <c r="U505" s="24"/>
      <c r="V505" s="24"/>
      <c r="W505" s="24"/>
      <c r="X505" s="24"/>
      <c r="Y505" s="24"/>
      <c r="Z505" s="24"/>
      <c r="AA505" s="24"/>
      <c r="AB505" s="24"/>
      <c r="AC505" s="24"/>
      <c r="AD505" s="24"/>
    </row>
    <row r="506" spans="6:30" x14ac:dyDescent="0.25">
      <c r="F506" s="4"/>
      <c r="G506" s="4"/>
      <c r="I506" s="24"/>
      <c r="J506" s="24"/>
      <c r="K506" s="24"/>
      <c r="L506" s="24"/>
      <c r="M506" s="24"/>
      <c r="N506" s="24"/>
      <c r="O506" s="24"/>
      <c r="P506" s="24"/>
      <c r="Q506" s="24"/>
      <c r="R506" s="24"/>
      <c r="S506" s="24"/>
      <c r="T506" s="24"/>
      <c r="U506" s="24"/>
      <c r="V506" s="24"/>
      <c r="W506" s="24"/>
      <c r="X506" s="24"/>
      <c r="Y506" s="24"/>
      <c r="Z506" s="24"/>
      <c r="AA506" s="24"/>
      <c r="AB506" s="24"/>
      <c r="AC506" s="24"/>
      <c r="AD506" s="24"/>
    </row>
    <row r="507" spans="6:30" x14ac:dyDescent="0.25">
      <c r="F507" s="4"/>
      <c r="G507" s="4"/>
      <c r="I507" s="24"/>
      <c r="J507" s="24"/>
      <c r="K507" s="24"/>
      <c r="L507" s="24"/>
      <c r="M507" s="24"/>
      <c r="N507" s="24"/>
      <c r="O507" s="24"/>
      <c r="P507" s="24"/>
      <c r="Q507" s="24"/>
      <c r="R507" s="24"/>
      <c r="S507" s="24"/>
      <c r="T507" s="24"/>
      <c r="U507" s="24"/>
      <c r="V507" s="24"/>
      <c r="W507" s="24"/>
      <c r="X507" s="24"/>
      <c r="Y507" s="24"/>
      <c r="Z507" s="24"/>
      <c r="AA507" s="24"/>
      <c r="AB507" s="24"/>
      <c r="AC507" s="24"/>
      <c r="AD507" s="24"/>
    </row>
    <row r="508" spans="6:30" x14ac:dyDescent="0.25">
      <c r="F508" s="4"/>
      <c r="G508" s="4"/>
      <c r="I508" s="24"/>
      <c r="J508" s="24"/>
      <c r="K508" s="24"/>
      <c r="L508" s="24"/>
      <c r="M508" s="24"/>
      <c r="N508" s="24"/>
      <c r="O508" s="24"/>
      <c r="P508" s="24"/>
      <c r="Q508" s="24"/>
      <c r="R508" s="24"/>
      <c r="S508" s="24"/>
      <c r="T508" s="24"/>
      <c r="U508" s="24"/>
      <c r="V508" s="24"/>
      <c r="W508" s="24"/>
      <c r="X508" s="24"/>
      <c r="Y508" s="24"/>
      <c r="Z508" s="24"/>
      <c r="AA508" s="24"/>
      <c r="AB508" s="24"/>
      <c r="AC508" s="24"/>
      <c r="AD508" s="24"/>
    </row>
    <row r="509" spans="6:30" x14ac:dyDescent="0.25">
      <c r="F509" s="4"/>
      <c r="G509" s="4"/>
      <c r="I509" s="24"/>
      <c r="J509" s="24"/>
      <c r="K509" s="24"/>
      <c r="L509" s="24"/>
      <c r="M509" s="24"/>
      <c r="N509" s="24"/>
      <c r="O509" s="24"/>
      <c r="P509" s="24"/>
      <c r="Q509" s="24"/>
      <c r="R509" s="24"/>
      <c r="S509" s="24"/>
      <c r="T509" s="24"/>
      <c r="U509" s="24"/>
      <c r="V509" s="24"/>
      <c r="W509" s="24"/>
      <c r="X509" s="24"/>
      <c r="Y509" s="24"/>
      <c r="Z509" s="24"/>
      <c r="AA509" s="24"/>
      <c r="AB509" s="24"/>
      <c r="AC509" s="24"/>
      <c r="AD509" s="24"/>
    </row>
    <row r="510" spans="6:30" x14ac:dyDescent="0.25">
      <c r="F510" s="4"/>
      <c r="G510" s="4"/>
      <c r="I510" s="24"/>
      <c r="J510" s="24"/>
      <c r="K510" s="24"/>
      <c r="L510" s="24"/>
      <c r="M510" s="24"/>
      <c r="N510" s="24"/>
      <c r="O510" s="24"/>
      <c r="P510" s="24"/>
      <c r="Q510" s="24"/>
      <c r="R510" s="24"/>
      <c r="S510" s="24"/>
      <c r="T510" s="24"/>
      <c r="U510" s="24"/>
      <c r="V510" s="24"/>
      <c r="W510" s="24"/>
      <c r="X510" s="24"/>
      <c r="Y510" s="24"/>
      <c r="Z510" s="24"/>
      <c r="AA510" s="24"/>
      <c r="AB510" s="24"/>
      <c r="AC510" s="24"/>
      <c r="AD510" s="24"/>
    </row>
    <row r="511" spans="6:30" x14ac:dyDescent="0.25">
      <c r="F511" s="4"/>
      <c r="G511" s="4"/>
      <c r="I511" s="24"/>
      <c r="J511" s="24"/>
      <c r="K511" s="24"/>
      <c r="L511" s="24"/>
      <c r="M511" s="24"/>
      <c r="N511" s="24"/>
      <c r="O511" s="24"/>
      <c r="P511" s="24"/>
      <c r="Q511" s="24"/>
      <c r="R511" s="24"/>
      <c r="S511" s="24"/>
      <c r="T511" s="24"/>
      <c r="U511" s="24"/>
      <c r="V511" s="24"/>
      <c r="W511" s="24"/>
      <c r="X511" s="24"/>
      <c r="Y511" s="24"/>
      <c r="Z511" s="24"/>
      <c r="AA511" s="24"/>
      <c r="AB511" s="24"/>
      <c r="AC511" s="24"/>
      <c r="AD511" s="24"/>
    </row>
    <row r="512" spans="6:30" x14ac:dyDescent="0.25">
      <c r="F512" s="4"/>
      <c r="G512" s="4"/>
      <c r="I512" s="24"/>
      <c r="J512" s="24"/>
      <c r="K512" s="24"/>
      <c r="L512" s="24"/>
      <c r="M512" s="24"/>
      <c r="N512" s="24"/>
      <c r="O512" s="24"/>
      <c r="P512" s="24"/>
      <c r="Q512" s="24"/>
      <c r="R512" s="24"/>
      <c r="S512" s="24"/>
      <c r="T512" s="24"/>
      <c r="U512" s="24"/>
      <c r="V512" s="24"/>
      <c r="W512" s="24"/>
      <c r="X512" s="24"/>
      <c r="Y512" s="24"/>
      <c r="Z512" s="24"/>
      <c r="AA512" s="24"/>
      <c r="AB512" s="24"/>
      <c r="AC512" s="24"/>
      <c r="AD512" s="24"/>
    </row>
    <row r="513" spans="6:30" x14ac:dyDescent="0.25">
      <c r="F513" s="4"/>
      <c r="G513" s="4"/>
      <c r="I513" s="24"/>
      <c r="J513" s="24"/>
      <c r="K513" s="24"/>
      <c r="L513" s="24"/>
      <c r="M513" s="24"/>
      <c r="N513" s="24"/>
      <c r="O513" s="24"/>
      <c r="P513" s="24"/>
      <c r="Q513" s="24"/>
      <c r="R513" s="24"/>
      <c r="S513" s="24"/>
      <c r="T513" s="24"/>
      <c r="U513" s="24"/>
      <c r="V513" s="24"/>
      <c r="W513" s="24"/>
      <c r="X513" s="24"/>
      <c r="Y513" s="24"/>
      <c r="Z513" s="24"/>
      <c r="AA513" s="24"/>
      <c r="AB513" s="24"/>
      <c r="AC513" s="24"/>
      <c r="AD513" s="24"/>
    </row>
    <row r="514" spans="6:30" x14ac:dyDescent="0.25">
      <c r="F514" s="4"/>
      <c r="G514" s="4"/>
      <c r="I514" s="24"/>
      <c r="J514" s="24"/>
      <c r="K514" s="24"/>
      <c r="L514" s="24"/>
      <c r="M514" s="24"/>
      <c r="N514" s="24"/>
      <c r="O514" s="24"/>
      <c r="P514" s="24"/>
      <c r="Q514" s="24"/>
      <c r="R514" s="24"/>
      <c r="S514" s="24"/>
      <c r="T514" s="24"/>
      <c r="U514" s="24"/>
      <c r="V514" s="24"/>
      <c r="W514" s="24"/>
      <c r="X514" s="24"/>
      <c r="Y514" s="24"/>
      <c r="Z514" s="24"/>
      <c r="AA514" s="24"/>
      <c r="AB514" s="24"/>
      <c r="AC514" s="24"/>
      <c r="AD514" s="24"/>
    </row>
    <row r="515" spans="6:30" x14ac:dyDescent="0.25">
      <c r="F515" s="4"/>
      <c r="G515" s="4"/>
      <c r="I515" s="24"/>
      <c r="J515" s="24"/>
      <c r="K515" s="24"/>
      <c r="L515" s="24"/>
      <c r="M515" s="24"/>
      <c r="N515" s="24"/>
      <c r="O515" s="24"/>
      <c r="P515" s="24"/>
      <c r="Q515" s="24"/>
      <c r="R515" s="24"/>
      <c r="S515" s="24"/>
      <c r="T515" s="24"/>
      <c r="U515" s="24"/>
      <c r="V515" s="24"/>
      <c r="W515" s="24"/>
      <c r="X515" s="24"/>
      <c r="Y515" s="24"/>
      <c r="Z515" s="24"/>
      <c r="AA515" s="24"/>
      <c r="AB515" s="24"/>
      <c r="AC515" s="24"/>
      <c r="AD515" s="24"/>
    </row>
    <row r="516" spans="6:30" x14ac:dyDescent="0.25">
      <c r="F516" s="4"/>
      <c r="G516" s="4"/>
      <c r="I516" s="24"/>
      <c r="J516" s="24"/>
      <c r="K516" s="24"/>
      <c r="L516" s="24"/>
      <c r="M516" s="24"/>
      <c r="N516" s="24"/>
      <c r="O516" s="24"/>
      <c r="P516" s="24"/>
      <c r="Q516" s="24"/>
      <c r="R516" s="24"/>
      <c r="S516" s="24"/>
      <c r="T516" s="24"/>
      <c r="U516" s="24"/>
      <c r="V516" s="24"/>
      <c r="W516" s="24"/>
      <c r="X516" s="24"/>
      <c r="Y516" s="24"/>
      <c r="Z516" s="24"/>
      <c r="AA516" s="24"/>
      <c r="AB516" s="24"/>
      <c r="AC516" s="24"/>
      <c r="AD516" s="24"/>
    </row>
    <row r="517" spans="6:30" x14ac:dyDescent="0.25">
      <c r="F517" s="4"/>
      <c r="G517" s="4"/>
      <c r="I517" s="24"/>
      <c r="J517" s="24"/>
      <c r="K517" s="24"/>
      <c r="L517" s="24"/>
      <c r="M517" s="24"/>
      <c r="N517" s="24"/>
      <c r="O517" s="24"/>
      <c r="P517" s="24"/>
      <c r="Q517" s="24"/>
      <c r="R517" s="24"/>
      <c r="S517" s="24"/>
      <c r="T517" s="24"/>
      <c r="U517" s="24"/>
      <c r="V517" s="24"/>
      <c r="W517" s="24"/>
      <c r="X517" s="24"/>
      <c r="Y517" s="24"/>
      <c r="Z517" s="24"/>
      <c r="AA517" s="24"/>
      <c r="AB517" s="24"/>
      <c r="AC517" s="24"/>
      <c r="AD517" s="24"/>
    </row>
    <row r="518" spans="6:30" x14ac:dyDescent="0.25">
      <c r="F518" s="4"/>
      <c r="G518" s="4"/>
      <c r="I518" s="24"/>
      <c r="J518" s="24"/>
      <c r="K518" s="24"/>
      <c r="L518" s="24"/>
      <c r="M518" s="24"/>
      <c r="N518" s="24"/>
      <c r="O518" s="24"/>
      <c r="P518" s="24"/>
      <c r="Q518" s="24"/>
      <c r="R518" s="24"/>
      <c r="S518" s="24"/>
      <c r="T518" s="24"/>
      <c r="U518" s="24"/>
      <c r="V518" s="24"/>
      <c r="W518" s="24"/>
      <c r="X518" s="24"/>
      <c r="Y518" s="24"/>
      <c r="Z518" s="24"/>
      <c r="AA518" s="24"/>
      <c r="AB518" s="24"/>
      <c r="AC518" s="24"/>
      <c r="AD518" s="24"/>
    </row>
    <row r="519" spans="6:30" x14ac:dyDescent="0.25">
      <c r="F519" s="4"/>
      <c r="G519" s="4"/>
      <c r="I519" s="24"/>
      <c r="J519" s="24"/>
      <c r="K519" s="24"/>
      <c r="L519" s="24"/>
      <c r="M519" s="24"/>
      <c r="N519" s="24"/>
      <c r="O519" s="24"/>
      <c r="P519" s="24"/>
      <c r="Q519" s="24"/>
      <c r="R519" s="24"/>
      <c r="S519" s="24"/>
      <c r="T519" s="24"/>
      <c r="U519" s="24"/>
      <c r="V519" s="24"/>
      <c r="W519" s="24"/>
      <c r="X519" s="24"/>
      <c r="Y519" s="24"/>
      <c r="Z519" s="24"/>
      <c r="AA519" s="24"/>
      <c r="AB519" s="24"/>
      <c r="AC519" s="24"/>
      <c r="AD519" s="24"/>
    </row>
    <row r="520" spans="6:30" x14ac:dyDescent="0.25">
      <c r="F520" s="4"/>
      <c r="G520" s="4"/>
      <c r="I520" s="24"/>
      <c r="J520" s="24"/>
      <c r="K520" s="24"/>
      <c r="L520" s="24"/>
      <c r="M520" s="24"/>
      <c r="N520" s="24"/>
      <c r="O520" s="24"/>
      <c r="P520" s="24"/>
      <c r="Q520" s="24"/>
      <c r="R520" s="24"/>
      <c r="S520" s="24"/>
      <c r="T520" s="24"/>
      <c r="U520" s="24"/>
      <c r="V520" s="24"/>
      <c r="W520" s="24"/>
      <c r="X520" s="24"/>
      <c r="Y520" s="24"/>
      <c r="Z520" s="24"/>
      <c r="AA520" s="24"/>
      <c r="AB520" s="24"/>
      <c r="AC520" s="24"/>
      <c r="AD520" s="24"/>
    </row>
    <row r="521" spans="6:30" x14ac:dyDescent="0.25">
      <c r="F521" s="4"/>
      <c r="G521" s="4"/>
      <c r="I521" s="24"/>
      <c r="J521" s="24"/>
      <c r="K521" s="24"/>
      <c r="L521" s="24"/>
      <c r="M521" s="24"/>
      <c r="N521" s="24"/>
      <c r="O521" s="24"/>
      <c r="P521" s="24"/>
      <c r="Q521" s="24"/>
      <c r="R521" s="24"/>
      <c r="S521" s="24"/>
      <c r="T521" s="24"/>
      <c r="U521" s="24"/>
      <c r="V521" s="24"/>
      <c r="W521" s="24"/>
      <c r="X521" s="24"/>
      <c r="Y521" s="24"/>
      <c r="Z521" s="24"/>
      <c r="AA521" s="24"/>
      <c r="AB521" s="24"/>
      <c r="AC521" s="24"/>
      <c r="AD521" s="24"/>
    </row>
    <row r="522" spans="6:30" x14ac:dyDescent="0.25">
      <c r="F522" s="4"/>
      <c r="G522" s="4"/>
      <c r="I522" s="24"/>
      <c r="J522" s="24"/>
      <c r="K522" s="24"/>
      <c r="L522" s="24"/>
      <c r="M522" s="24"/>
      <c r="N522" s="24"/>
      <c r="O522" s="24"/>
      <c r="P522" s="24"/>
      <c r="Q522" s="24"/>
      <c r="R522" s="24"/>
      <c r="S522" s="24"/>
      <c r="T522" s="24"/>
      <c r="U522" s="24"/>
      <c r="V522" s="24"/>
      <c r="W522" s="24"/>
      <c r="X522" s="24"/>
      <c r="Y522" s="24"/>
      <c r="Z522" s="24"/>
      <c r="AA522" s="24"/>
      <c r="AB522" s="24"/>
      <c r="AC522" s="24"/>
      <c r="AD522" s="24"/>
    </row>
    <row r="523" spans="6:30" x14ac:dyDescent="0.25">
      <c r="F523" s="4"/>
      <c r="G523" s="4"/>
      <c r="I523" s="24"/>
      <c r="J523" s="24"/>
      <c r="K523" s="24"/>
      <c r="L523" s="24"/>
      <c r="M523" s="24"/>
      <c r="N523" s="24"/>
      <c r="O523" s="24"/>
      <c r="P523" s="24"/>
      <c r="Q523" s="24"/>
      <c r="R523" s="24"/>
      <c r="S523" s="24"/>
      <c r="T523" s="24"/>
      <c r="U523" s="24"/>
      <c r="V523" s="24"/>
      <c r="W523" s="24"/>
      <c r="X523" s="24"/>
      <c r="Y523" s="24"/>
      <c r="Z523" s="24"/>
      <c r="AA523" s="24"/>
      <c r="AB523" s="24"/>
      <c r="AC523" s="24"/>
      <c r="AD523" s="24"/>
    </row>
    <row r="524" spans="6:30" x14ac:dyDescent="0.25">
      <c r="F524" s="4"/>
      <c r="G524" s="4"/>
      <c r="I524" s="24"/>
      <c r="J524" s="24"/>
      <c r="K524" s="24"/>
      <c r="L524" s="24"/>
      <c r="M524" s="24"/>
      <c r="N524" s="24"/>
      <c r="O524" s="24"/>
      <c r="P524" s="24"/>
      <c r="Q524" s="24"/>
      <c r="R524" s="24"/>
      <c r="S524" s="24"/>
      <c r="T524" s="24"/>
      <c r="U524" s="24"/>
      <c r="V524" s="24"/>
      <c r="W524" s="24"/>
      <c r="X524" s="24"/>
      <c r="Y524" s="24"/>
      <c r="Z524" s="24"/>
      <c r="AA524" s="24"/>
      <c r="AB524" s="24"/>
      <c r="AC524" s="24"/>
      <c r="AD524" s="24"/>
    </row>
    <row r="525" spans="6:30" x14ac:dyDescent="0.25">
      <c r="F525" s="4"/>
      <c r="G525" s="4"/>
      <c r="I525" s="24"/>
      <c r="J525" s="24"/>
      <c r="K525" s="24"/>
      <c r="L525" s="24"/>
      <c r="M525" s="24"/>
      <c r="N525" s="24"/>
      <c r="O525" s="24"/>
      <c r="P525" s="24"/>
      <c r="Q525" s="24"/>
      <c r="R525" s="24"/>
      <c r="S525" s="24"/>
      <c r="T525" s="24"/>
      <c r="U525" s="24"/>
      <c r="V525" s="24"/>
      <c r="W525" s="24"/>
      <c r="X525" s="24"/>
      <c r="Y525" s="24"/>
      <c r="Z525" s="24"/>
      <c r="AA525" s="24"/>
      <c r="AB525" s="24"/>
      <c r="AC525" s="24"/>
      <c r="AD525" s="24"/>
    </row>
    <row r="526" spans="6:30" x14ac:dyDescent="0.25">
      <c r="F526" s="4"/>
      <c r="G526" s="4"/>
      <c r="I526" s="24"/>
      <c r="J526" s="24"/>
      <c r="K526" s="24"/>
      <c r="L526" s="24"/>
      <c r="M526" s="24"/>
      <c r="N526" s="24"/>
      <c r="O526" s="24"/>
      <c r="P526" s="24"/>
      <c r="Q526" s="24"/>
      <c r="R526" s="24"/>
      <c r="S526" s="24"/>
      <c r="T526" s="24"/>
      <c r="U526" s="24"/>
      <c r="V526" s="24"/>
      <c r="W526" s="24"/>
      <c r="X526" s="24"/>
      <c r="Y526" s="24"/>
      <c r="Z526" s="24"/>
      <c r="AA526" s="24"/>
      <c r="AB526" s="24"/>
      <c r="AC526" s="24"/>
      <c r="AD526" s="24"/>
    </row>
    <row r="527" spans="6:30" x14ac:dyDescent="0.25">
      <c r="F527" s="4"/>
      <c r="G527" s="4"/>
      <c r="I527" s="24"/>
      <c r="J527" s="24"/>
      <c r="K527" s="24"/>
      <c r="L527" s="24"/>
      <c r="M527" s="24"/>
      <c r="N527" s="24"/>
      <c r="O527" s="24"/>
      <c r="P527" s="24"/>
      <c r="Q527" s="24"/>
      <c r="R527" s="24"/>
      <c r="S527" s="24"/>
      <c r="T527" s="24"/>
      <c r="U527" s="24"/>
      <c r="V527" s="24"/>
      <c r="W527" s="24"/>
      <c r="X527" s="24"/>
      <c r="Y527" s="24"/>
      <c r="Z527" s="24"/>
      <c r="AA527" s="24"/>
      <c r="AB527" s="24"/>
      <c r="AC527" s="24"/>
      <c r="AD527" s="24"/>
    </row>
    <row r="528" spans="6:30" x14ac:dyDescent="0.25">
      <c r="F528" s="4"/>
      <c r="G528" s="4"/>
      <c r="I528" s="24"/>
      <c r="J528" s="24"/>
      <c r="K528" s="24"/>
      <c r="L528" s="24"/>
      <c r="M528" s="24"/>
      <c r="N528" s="24"/>
      <c r="O528" s="24"/>
      <c r="P528" s="24"/>
      <c r="Q528" s="24"/>
      <c r="R528" s="24"/>
      <c r="S528" s="24"/>
      <c r="T528" s="24"/>
      <c r="U528" s="24"/>
      <c r="V528" s="24"/>
      <c r="W528" s="24"/>
      <c r="X528" s="24"/>
      <c r="Y528" s="24"/>
      <c r="Z528" s="24"/>
      <c r="AA528" s="24"/>
      <c r="AB528" s="24"/>
      <c r="AC528" s="24"/>
      <c r="AD528" s="24"/>
    </row>
    <row r="529" spans="6:30" x14ac:dyDescent="0.25">
      <c r="F529" s="4"/>
      <c r="G529" s="4"/>
      <c r="I529" s="24"/>
      <c r="J529" s="24"/>
      <c r="K529" s="24"/>
      <c r="L529" s="24"/>
      <c r="M529" s="24"/>
      <c r="N529" s="24"/>
      <c r="O529" s="24"/>
      <c r="P529" s="24"/>
      <c r="Q529" s="24"/>
      <c r="R529" s="24"/>
      <c r="S529" s="24"/>
      <c r="T529" s="24"/>
      <c r="U529" s="24"/>
      <c r="V529" s="24"/>
      <c r="W529" s="24"/>
      <c r="X529" s="24"/>
      <c r="Y529" s="24"/>
      <c r="Z529" s="24"/>
      <c r="AA529" s="24"/>
      <c r="AB529" s="24"/>
      <c r="AC529" s="24"/>
      <c r="AD529" s="24"/>
    </row>
    <row r="530" spans="6:30" x14ac:dyDescent="0.25">
      <c r="F530" s="4"/>
      <c r="G530" s="4"/>
      <c r="I530" s="24"/>
      <c r="J530" s="24"/>
      <c r="K530" s="24"/>
      <c r="L530" s="24"/>
      <c r="M530" s="24"/>
      <c r="N530" s="24"/>
      <c r="O530" s="24"/>
      <c r="P530" s="24"/>
      <c r="Q530" s="24"/>
      <c r="R530" s="24"/>
      <c r="S530" s="24"/>
      <c r="T530" s="24"/>
      <c r="U530" s="24"/>
      <c r="V530" s="24"/>
      <c r="W530" s="24"/>
      <c r="X530" s="24"/>
      <c r="Y530" s="24"/>
      <c r="Z530" s="24"/>
      <c r="AA530" s="24"/>
      <c r="AB530" s="24"/>
      <c r="AC530" s="24"/>
      <c r="AD530" s="24"/>
    </row>
    <row r="531" spans="6:30" x14ac:dyDescent="0.25">
      <c r="F531" s="4"/>
      <c r="G531" s="4"/>
      <c r="I531" s="24"/>
      <c r="J531" s="24"/>
      <c r="K531" s="24"/>
      <c r="L531" s="24"/>
      <c r="M531" s="24"/>
      <c r="N531" s="24"/>
      <c r="O531" s="24"/>
      <c r="P531" s="24"/>
      <c r="Q531" s="24"/>
      <c r="R531" s="24"/>
      <c r="S531" s="24"/>
      <c r="T531" s="24"/>
      <c r="U531" s="24"/>
      <c r="V531" s="24"/>
      <c r="W531" s="24"/>
      <c r="X531" s="24"/>
      <c r="Y531" s="24"/>
      <c r="Z531" s="24"/>
      <c r="AA531" s="24"/>
      <c r="AB531" s="24"/>
      <c r="AC531" s="24"/>
      <c r="AD531" s="24"/>
    </row>
    <row r="532" spans="6:30" x14ac:dyDescent="0.25">
      <c r="F532" s="4"/>
      <c r="G532" s="4"/>
      <c r="I532" s="24"/>
      <c r="J532" s="24"/>
      <c r="K532" s="24"/>
      <c r="L532" s="24"/>
      <c r="M532" s="24"/>
      <c r="N532" s="24"/>
      <c r="O532" s="24"/>
      <c r="P532" s="24"/>
      <c r="Q532" s="24"/>
      <c r="R532" s="24"/>
      <c r="S532" s="24"/>
      <c r="T532" s="24"/>
      <c r="U532" s="24"/>
      <c r="V532" s="24"/>
      <c r="W532" s="24"/>
      <c r="X532" s="24"/>
      <c r="Y532" s="24"/>
      <c r="Z532" s="24"/>
      <c r="AA532" s="24"/>
      <c r="AB532" s="24"/>
      <c r="AC532" s="24"/>
      <c r="AD532" s="24"/>
    </row>
    <row r="533" spans="6:30" x14ac:dyDescent="0.25">
      <c r="F533" s="4"/>
      <c r="G533" s="4"/>
      <c r="I533" s="24"/>
      <c r="J533" s="24"/>
      <c r="K533" s="24"/>
      <c r="L533" s="24"/>
      <c r="M533" s="24"/>
      <c r="N533" s="24"/>
      <c r="O533" s="24"/>
      <c r="P533" s="24"/>
      <c r="Q533" s="24"/>
      <c r="R533" s="24"/>
      <c r="S533" s="24"/>
      <c r="T533" s="24"/>
      <c r="U533" s="24"/>
      <c r="V533" s="24"/>
      <c r="W533" s="24"/>
      <c r="X533" s="24"/>
      <c r="Y533" s="24"/>
      <c r="Z533" s="24"/>
      <c r="AA533" s="24"/>
      <c r="AB533" s="24"/>
      <c r="AC533" s="24"/>
      <c r="AD533" s="24"/>
    </row>
    <row r="534" spans="6:30" x14ac:dyDescent="0.25">
      <c r="F534" s="4"/>
      <c r="G534" s="4"/>
      <c r="I534" s="24"/>
      <c r="J534" s="24"/>
      <c r="K534" s="24"/>
      <c r="L534" s="24"/>
      <c r="M534" s="24"/>
      <c r="N534" s="24"/>
      <c r="O534" s="24"/>
      <c r="P534" s="24"/>
      <c r="Q534" s="24"/>
      <c r="R534" s="24"/>
      <c r="S534" s="24"/>
      <c r="T534" s="24"/>
      <c r="U534" s="24"/>
      <c r="V534" s="24"/>
      <c r="W534" s="24"/>
      <c r="X534" s="24"/>
      <c r="Y534" s="24"/>
      <c r="Z534" s="24"/>
      <c r="AA534" s="24"/>
      <c r="AB534" s="24"/>
      <c r="AC534" s="24"/>
      <c r="AD534" s="24"/>
    </row>
    <row r="535" spans="6:30" x14ac:dyDescent="0.25">
      <c r="F535" s="4"/>
      <c r="G535" s="4"/>
      <c r="I535" s="24"/>
      <c r="J535" s="24"/>
      <c r="K535" s="24"/>
      <c r="L535" s="24"/>
      <c r="M535" s="24"/>
      <c r="N535" s="24"/>
      <c r="O535" s="24"/>
      <c r="P535" s="24"/>
      <c r="Q535" s="24"/>
      <c r="R535" s="24"/>
      <c r="S535" s="24"/>
      <c r="T535" s="24"/>
      <c r="U535" s="24"/>
      <c r="V535" s="24"/>
      <c r="W535" s="24"/>
      <c r="X535" s="24"/>
      <c r="Y535" s="24"/>
      <c r="Z535" s="24"/>
      <c r="AA535" s="24"/>
      <c r="AB535" s="24"/>
      <c r="AC535" s="24"/>
      <c r="AD535" s="24"/>
    </row>
    <row r="536" spans="6:30" x14ac:dyDescent="0.25">
      <c r="F536" s="4"/>
      <c r="G536" s="4"/>
      <c r="I536" s="24"/>
      <c r="J536" s="24"/>
      <c r="K536" s="24"/>
      <c r="L536" s="24"/>
      <c r="M536" s="24"/>
      <c r="N536" s="24"/>
      <c r="O536" s="24"/>
      <c r="P536" s="24"/>
      <c r="Q536" s="24"/>
      <c r="R536" s="24"/>
      <c r="S536" s="24"/>
      <c r="T536" s="24"/>
      <c r="U536" s="24"/>
      <c r="V536" s="24"/>
      <c r="W536" s="24"/>
      <c r="X536" s="24"/>
      <c r="Y536" s="24"/>
      <c r="Z536" s="24"/>
      <c r="AA536" s="24"/>
      <c r="AB536" s="24"/>
      <c r="AC536" s="24"/>
      <c r="AD536" s="24"/>
    </row>
    <row r="537" spans="6:30" x14ac:dyDescent="0.25">
      <c r="F537" s="4"/>
      <c r="G537" s="4"/>
      <c r="I537" s="24"/>
      <c r="J537" s="24"/>
      <c r="K537" s="24"/>
      <c r="L537" s="24"/>
      <c r="M537" s="24"/>
      <c r="N537" s="24"/>
      <c r="O537" s="24"/>
      <c r="P537" s="24"/>
      <c r="Q537" s="24"/>
      <c r="R537" s="24"/>
      <c r="S537" s="24"/>
      <c r="T537" s="24"/>
      <c r="U537" s="24"/>
      <c r="V537" s="24"/>
      <c r="W537" s="24"/>
      <c r="X537" s="24"/>
      <c r="Y537" s="24"/>
      <c r="Z537" s="24"/>
      <c r="AA537" s="24"/>
      <c r="AB537" s="24"/>
      <c r="AC537" s="24"/>
      <c r="AD537" s="24"/>
    </row>
    <row r="538" spans="6:30" x14ac:dyDescent="0.25">
      <c r="F538" s="4"/>
      <c r="G538" s="4"/>
      <c r="I538" s="24"/>
      <c r="J538" s="24"/>
      <c r="K538" s="24"/>
      <c r="L538" s="24"/>
      <c r="M538" s="24"/>
      <c r="N538" s="24"/>
      <c r="O538" s="24"/>
      <c r="P538" s="24"/>
      <c r="Q538" s="24"/>
      <c r="R538" s="24"/>
      <c r="S538" s="24"/>
      <c r="T538" s="24"/>
      <c r="U538" s="24"/>
      <c r="V538" s="24"/>
      <c r="W538" s="24"/>
      <c r="X538" s="24"/>
      <c r="Y538" s="24"/>
      <c r="Z538" s="24"/>
      <c r="AA538" s="24"/>
      <c r="AB538" s="24"/>
      <c r="AC538" s="24"/>
      <c r="AD538" s="24"/>
    </row>
    <row r="539" spans="6:30" x14ac:dyDescent="0.25">
      <c r="F539" s="4"/>
      <c r="G539" s="4"/>
      <c r="I539" s="24"/>
      <c r="J539" s="24"/>
      <c r="K539" s="24"/>
      <c r="L539" s="24"/>
      <c r="M539" s="24"/>
      <c r="N539" s="24"/>
      <c r="O539" s="24"/>
      <c r="P539" s="24"/>
      <c r="Q539" s="24"/>
      <c r="R539" s="24"/>
      <c r="S539" s="24"/>
      <c r="T539" s="24"/>
      <c r="U539" s="24"/>
      <c r="V539" s="24"/>
      <c r="W539" s="24"/>
      <c r="X539" s="24"/>
      <c r="Y539" s="24"/>
      <c r="Z539" s="24"/>
      <c r="AA539" s="24"/>
      <c r="AB539" s="24"/>
      <c r="AC539" s="24"/>
      <c r="AD539" s="24"/>
    </row>
    <row r="540" spans="6:30" x14ac:dyDescent="0.25">
      <c r="F540" s="4"/>
      <c r="G540" s="4"/>
      <c r="I540" s="24"/>
      <c r="J540" s="24"/>
      <c r="K540" s="24"/>
      <c r="L540" s="24"/>
      <c r="M540" s="24"/>
      <c r="N540" s="24"/>
      <c r="O540" s="24"/>
      <c r="P540" s="24"/>
      <c r="Q540" s="24"/>
      <c r="R540" s="24"/>
      <c r="S540" s="24"/>
      <c r="T540" s="24"/>
      <c r="U540" s="24"/>
      <c r="V540" s="24"/>
      <c r="W540" s="24"/>
      <c r="X540" s="24"/>
      <c r="Y540" s="24"/>
      <c r="Z540" s="24"/>
      <c r="AA540" s="24"/>
      <c r="AB540" s="24"/>
      <c r="AC540" s="24"/>
      <c r="AD540" s="24"/>
    </row>
    <row r="541" spans="6:30" x14ac:dyDescent="0.25">
      <c r="F541" s="4"/>
      <c r="G541" s="4"/>
      <c r="I541" s="24"/>
      <c r="J541" s="24"/>
      <c r="K541" s="24"/>
      <c r="L541" s="24"/>
      <c r="M541" s="24"/>
      <c r="N541" s="24"/>
      <c r="O541" s="24"/>
      <c r="P541" s="24"/>
      <c r="Q541" s="24"/>
      <c r="R541" s="24"/>
      <c r="S541" s="24"/>
      <c r="T541" s="24"/>
      <c r="U541" s="24"/>
      <c r="V541" s="24"/>
      <c r="W541" s="24"/>
      <c r="X541" s="24"/>
      <c r="Y541" s="24"/>
      <c r="Z541" s="24"/>
      <c r="AA541" s="24"/>
      <c r="AB541" s="24"/>
      <c r="AC541" s="24"/>
      <c r="AD541" s="24"/>
    </row>
    <row r="542" spans="6:30" x14ac:dyDescent="0.25">
      <c r="F542" s="4"/>
      <c r="G542" s="4"/>
      <c r="I542" s="24"/>
      <c r="J542" s="24"/>
      <c r="K542" s="24"/>
      <c r="L542" s="24"/>
      <c r="M542" s="24"/>
      <c r="N542" s="24"/>
      <c r="O542" s="24"/>
      <c r="P542" s="24"/>
      <c r="Q542" s="24"/>
      <c r="R542" s="24"/>
      <c r="S542" s="24"/>
      <c r="T542" s="24"/>
      <c r="U542" s="24"/>
      <c r="V542" s="24"/>
      <c r="W542" s="24"/>
      <c r="X542" s="24"/>
      <c r="Y542" s="24"/>
      <c r="Z542" s="24"/>
      <c r="AA542" s="24"/>
      <c r="AB542" s="24"/>
      <c r="AC542" s="24"/>
      <c r="AD542" s="24"/>
    </row>
    <row r="543" spans="6:30" x14ac:dyDescent="0.25">
      <c r="F543" s="4"/>
      <c r="G543" s="4"/>
      <c r="I543" s="24"/>
      <c r="J543" s="24"/>
      <c r="K543" s="24"/>
      <c r="L543" s="24"/>
      <c r="M543" s="24"/>
      <c r="N543" s="24"/>
      <c r="O543" s="24"/>
      <c r="P543" s="24"/>
      <c r="Q543" s="24"/>
      <c r="R543" s="24"/>
      <c r="S543" s="24"/>
      <c r="T543" s="24"/>
      <c r="U543" s="24"/>
      <c r="V543" s="24"/>
      <c r="W543" s="24"/>
      <c r="X543" s="24"/>
      <c r="Y543" s="24"/>
      <c r="Z543" s="24"/>
      <c r="AA543" s="24"/>
      <c r="AB543" s="24"/>
      <c r="AC543" s="24"/>
      <c r="AD543" s="24"/>
    </row>
    <row r="544" spans="6:30" x14ac:dyDescent="0.25">
      <c r="F544" s="4"/>
      <c r="G544" s="4"/>
      <c r="I544" s="24"/>
      <c r="J544" s="24"/>
      <c r="K544" s="24"/>
      <c r="L544" s="24"/>
      <c r="M544" s="24"/>
      <c r="N544" s="24"/>
      <c r="O544" s="24"/>
      <c r="P544" s="24"/>
      <c r="Q544" s="24"/>
      <c r="R544" s="24"/>
      <c r="S544" s="24"/>
      <c r="T544" s="24"/>
      <c r="U544" s="24"/>
      <c r="V544" s="24"/>
      <c r="W544" s="24"/>
      <c r="X544" s="24"/>
      <c r="Y544" s="24"/>
      <c r="Z544" s="24"/>
      <c r="AA544" s="24"/>
      <c r="AB544" s="24"/>
      <c r="AC544" s="24"/>
      <c r="AD544" s="24"/>
    </row>
    <row r="545" spans="6:30" x14ac:dyDescent="0.25">
      <c r="F545" s="4"/>
      <c r="G545" s="4"/>
      <c r="I545" s="24"/>
      <c r="J545" s="24"/>
      <c r="K545" s="24"/>
      <c r="L545" s="24"/>
      <c r="M545" s="24"/>
      <c r="N545" s="24"/>
      <c r="O545" s="24"/>
      <c r="P545" s="24"/>
      <c r="Q545" s="24"/>
      <c r="R545" s="24"/>
      <c r="S545" s="24"/>
      <c r="T545" s="24"/>
      <c r="U545" s="24"/>
      <c r="V545" s="24"/>
      <c r="W545" s="24"/>
      <c r="X545" s="24"/>
      <c r="Y545" s="24"/>
      <c r="Z545" s="24"/>
      <c r="AA545" s="24"/>
      <c r="AB545" s="24"/>
      <c r="AC545" s="24"/>
      <c r="AD545" s="24"/>
    </row>
    <row r="546" spans="6:30" x14ac:dyDescent="0.25">
      <c r="F546" s="4"/>
      <c r="G546" s="4"/>
      <c r="I546" s="24"/>
      <c r="J546" s="24"/>
      <c r="K546" s="24"/>
      <c r="L546" s="24"/>
      <c r="M546" s="24"/>
      <c r="N546" s="24"/>
      <c r="O546" s="24"/>
      <c r="P546" s="24"/>
      <c r="Q546" s="24"/>
      <c r="R546" s="24"/>
      <c r="S546" s="24"/>
      <c r="T546" s="24"/>
      <c r="U546" s="24"/>
      <c r="V546" s="24"/>
      <c r="W546" s="24"/>
      <c r="X546" s="24"/>
      <c r="Y546" s="24"/>
      <c r="Z546" s="24"/>
      <c r="AA546" s="24"/>
      <c r="AB546" s="24"/>
      <c r="AC546" s="24"/>
      <c r="AD546" s="24"/>
    </row>
    <row r="547" spans="6:30" x14ac:dyDescent="0.25">
      <c r="F547" s="4"/>
      <c r="G547" s="4"/>
      <c r="I547" s="24"/>
      <c r="J547" s="24"/>
      <c r="K547" s="24"/>
      <c r="L547" s="24"/>
      <c r="M547" s="24"/>
      <c r="N547" s="24"/>
      <c r="O547" s="24"/>
      <c r="P547" s="24"/>
      <c r="Q547" s="24"/>
      <c r="R547" s="24"/>
      <c r="S547" s="24"/>
      <c r="T547" s="24"/>
      <c r="U547" s="24"/>
      <c r="V547" s="24"/>
      <c r="W547" s="24"/>
      <c r="X547" s="24"/>
      <c r="Y547" s="24"/>
      <c r="Z547" s="24"/>
      <c r="AA547" s="24"/>
      <c r="AB547" s="24"/>
      <c r="AC547" s="24"/>
      <c r="AD547" s="24"/>
    </row>
    <row r="548" spans="6:30" x14ac:dyDescent="0.25">
      <c r="F548" s="4"/>
      <c r="G548" s="4"/>
      <c r="I548" s="24"/>
      <c r="J548" s="24"/>
      <c r="K548" s="24"/>
      <c r="L548" s="24"/>
      <c r="M548" s="24"/>
      <c r="N548" s="24"/>
      <c r="O548" s="24"/>
      <c r="P548" s="24"/>
      <c r="Q548" s="24"/>
      <c r="R548" s="24"/>
      <c r="S548" s="24"/>
      <c r="T548" s="24"/>
      <c r="U548" s="24"/>
      <c r="V548" s="24"/>
      <c r="W548" s="24"/>
      <c r="X548" s="24"/>
      <c r="Y548" s="24"/>
      <c r="Z548" s="24"/>
      <c r="AA548" s="24"/>
      <c r="AB548" s="24"/>
      <c r="AC548" s="24"/>
      <c r="AD548" s="24"/>
    </row>
    <row r="549" spans="6:30" x14ac:dyDescent="0.25">
      <c r="F549" s="4"/>
      <c r="G549" s="4"/>
      <c r="I549" s="24"/>
      <c r="J549" s="24"/>
      <c r="K549" s="24"/>
      <c r="L549" s="24"/>
      <c r="M549" s="24"/>
      <c r="N549" s="24"/>
      <c r="O549" s="24"/>
      <c r="P549" s="24"/>
      <c r="Q549" s="24"/>
      <c r="R549" s="24"/>
      <c r="S549" s="24"/>
      <c r="T549" s="24"/>
      <c r="U549" s="24"/>
      <c r="V549" s="24"/>
      <c r="W549" s="24"/>
      <c r="X549" s="24"/>
      <c r="Y549" s="24"/>
      <c r="Z549" s="24"/>
      <c r="AA549" s="24"/>
      <c r="AB549" s="24"/>
      <c r="AC549" s="24"/>
      <c r="AD549" s="24"/>
    </row>
    <row r="550" spans="6:30" x14ac:dyDescent="0.25">
      <c r="F550" s="4"/>
      <c r="G550" s="4"/>
      <c r="I550" s="24"/>
      <c r="J550" s="24"/>
      <c r="K550" s="24"/>
      <c r="L550" s="24"/>
      <c r="M550" s="24"/>
      <c r="N550" s="24"/>
      <c r="O550" s="24"/>
      <c r="P550" s="24"/>
      <c r="Q550" s="24"/>
      <c r="R550" s="24"/>
      <c r="S550" s="24"/>
      <c r="T550" s="24"/>
      <c r="U550" s="24"/>
      <c r="V550" s="24"/>
      <c r="W550" s="24"/>
      <c r="X550" s="24"/>
      <c r="Y550" s="24"/>
      <c r="Z550" s="24"/>
      <c r="AA550" s="24"/>
      <c r="AB550" s="24"/>
      <c r="AC550" s="24"/>
      <c r="AD550" s="24"/>
    </row>
    <row r="551" spans="6:30" x14ac:dyDescent="0.25">
      <c r="F551" s="4"/>
      <c r="G551" s="4"/>
      <c r="I551" s="24"/>
      <c r="J551" s="24"/>
      <c r="K551" s="24"/>
      <c r="L551" s="24"/>
      <c r="M551" s="24"/>
      <c r="N551" s="24"/>
      <c r="O551" s="24"/>
      <c r="P551" s="24"/>
      <c r="Q551" s="24"/>
      <c r="R551" s="24"/>
      <c r="S551" s="24"/>
      <c r="T551" s="24"/>
      <c r="U551" s="24"/>
      <c r="V551" s="24"/>
      <c r="W551" s="24"/>
      <c r="X551" s="24"/>
      <c r="Y551" s="24"/>
      <c r="Z551" s="24"/>
      <c r="AA551" s="24"/>
      <c r="AB551" s="24"/>
      <c r="AC551" s="24"/>
      <c r="AD551" s="24"/>
    </row>
    <row r="552" spans="6:30" x14ac:dyDescent="0.25">
      <c r="F552" s="4"/>
      <c r="G552" s="4"/>
      <c r="I552" s="24"/>
      <c r="J552" s="24"/>
      <c r="K552" s="24"/>
      <c r="L552" s="24"/>
      <c r="M552" s="24"/>
      <c r="N552" s="24"/>
      <c r="O552" s="24"/>
      <c r="P552" s="24"/>
      <c r="Q552" s="24"/>
      <c r="R552" s="24"/>
      <c r="S552" s="24"/>
      <c r="T552" s="24"/>
      <c r="U552" s="24"/>
      <c r="V552" s="24"/>
      <c r="W552" s="24"/>
      <c r="X552" s="24"/>
      <c r="Y552" s="24"/>
      <c r="Z552" s="24"/>
      <c r="AA552" s="24"/>
      <c r="AB552" s="24"/>
      <c r="AC552" s="24"/>
      <c r="AD552" s="24"/>
    </row>
    <row r="553" spans="6:30" x14ac:dyDescent="0.25">
      <c r="F553" s="4"/>
      <c r="G553" s="4"/>
      <c r="I553" s="24"/>
      <c r="J553" s="24"/>
      <c r="K553" s="24"/>
      <c r="L553" s="24"/>
      <c r="M553" s="24"/>
      <c r="N553" s="24"/>
      <c r="O553" s="24"/>
      <c r="P553" s="24"/>
      <c r="Q553" s="24"/>
      <c r="R553" s="24"/>
      <c r="S553" s="24"/>
      <c r="T553" s="24"/>
      <c r="U553" s="24"/>
      <c r="V553" s="24"/>
      <c r="W553" s="24"/>
      <c r="X553" s="24"/>
      <c r="Y553" s="24"/>
      <c r="Z553" s="24"/>
      <c r="AA553" s="24"/>
      <c r="AB553" s="24"/>
      <c r="AC553" s="24"/>
      <c r="AD553" s="24"/>
    </row>
    <row r="554" spans="6:30" x14ac:dyDescent="0.25">
      <c r="F554" s="4"/>
      <c r="G554" s="4"/>
      <c r="I554" s="24"/>
      <c r="J554" s="24"/>
      <c r="K554" s="24"/>
      <c r="L554" s="24"/>
      <c r="M554" s="24"/>
      <c r="N554" s="24"/>
      <c r="O554" s="24"/>
      <c r="P554" s="24"/>
      <c r="Q554" s="24"/>
      <c r="R554" s="24"/>
      <c r="S554" s="24"/>
      <c r="T554" s="24"/>
      <c r="U554" s="24"/>
      <c r="V554" s="24"/>
      <c r="W554" s="24"/>
      <c r="X554" s="24"/>
      <c r="Y554" s="24"/>
      <c r="Z554" s="24"/>
      <c r="AA554" s="24"/>
      <c r="AB554" s="24"/>
      <c r="AC554" s="24"/>
      <c r="AD554" s="24"/>
    </row>
    <row r="555" spans="6:30" x14ac:dyDescent="0.25">
      <c r="F555" s="4"/>
      <c r="G555" s="4"/>
      <c r="I555" s="24"/>
      <c r="J555" s="24"/>
      <c r="K555" s="24"/>
      <c r="L555" s="24"/>
      <c r="M555" s="24"/>
      <c r="N555" s="24"/>
      <c r="O555" s="24"/>
      <c r="P555" s="24"/>
      <c r="Q555" s="24"/>
      <c r="R555" s="24"/>
      <c r="S555" s="24"/>
      <c r="T555" s="24"/>
      <c r="U555" s="24"/>
      <c r="V555" s="24"/>
      <c r="W555" s="24"/>
      <c r="X555" s="24"/>
      <c r="Y555" s="24"/>
      <c r="Z555" s="24"/>
      <c r="AA555" s="24"/>
      <c r="AB555" s="24"/>
      <c r="AC555" s="24"/>
      <c r="AD555" s="24"/>
    </row>
    <row r="556" spans="6:30" x14ac:dyDescent="0.25">
      <c r="F556" s="4"/>
      <c r="G556" s="4"/>
      <c r="I556" s="24"/>
      <c r="J556" s="24"/>
      <c r="K556" s="24"/>
      <c r="L556" s="24"/>
      <c r="M556" s="24"/>
      <c r="N556" s="24"/>
      <c r="O556" s="24"/>
      <c r="P556" s="24"/>
      <c r="Q556" s="24"/>
      <c r="R556" s="24"/>
      <c r="S556" s="24"/>
      <c r="T556" s="24"/>
      <c r="U556" s="24"/>
      <c r="V556" s="24"/>
      <c r="W556" s="24"/>
      <c r="X556" s="24"/>
      <c r="Y556" s="24"/>
      <c r="Z556" s="24"/>
      <c r="AA556" s="24"/>
      <c r="AB556" s="24"/>
      <c r="AC556" s="24"/>
      <c r="AD556" s="24"/>
    </row>
    <row r="557" spans="6:30" x14ac:dyDescent="0.25">
      <c r="F557" s="4"/>
      <c r="G557" s="4"/>
      <c r="I557" s="24"/>
      <c r="J557" s="24"/>
      <c r="K557" s="24"/>
      <c r="L557" s="24"/>
      <c r="M557" s="24"/>
      <c r="N557" s="24"/>
      <c r="O557" s="24"/>
      <c r="P557" s="24"/>
      <c r="Q557" s="24"/>
      <c r="R557" s="24"/>
      <c r="S557" s="24"/>
      <c r="T557" s="24"/>
      <c r="U557" s="24"/>
      <c r="V557" s="24"/>
      <c r="W557" s="24"/>
      <c r="X557" s="24"/>
      <c r="Y557" s="24"/>
      <c r="Z557" s="24"/>
      <c r="AA557" s="24"/>
      <c r="AB557" s="24"/>
      <c r="AC557" s="24"/>
      <c r="AD557" s="24"/>
    </row>
    <row r="558" spans="6:30" x14ac:dyDescent="0.25">
      <c r="F558" s="4"/>
      <c r="G558" s="4"/>
      <c r="I558" s="24"/>
      <c r="J558" s="24"/>
      <c r="K558" s="24"/>
      <c r="L558" s="24"/>
      <c r="M558" s="24"/>
      <c r="N558" s="24"/>
      <c r="O558" s="24"/>
      <c r="P558" s="24"/>
      <c r="Q558" s="24"/>
      <c r="R558" s="24"/>
      <c r="S558" s="24"/>
      <c r="T558" s="24"/>
      <c r="U558" s="24"/>
      <c r="V558" s="24"/>
      <c r="W558" s="24"/>
      <c r="X558" s="24"/>
      <c r="Y558" s="24"/>
      <c r="Z558" s="24"/>
      <c r="AA558" s="24"/>
      <c r="AB558" s="24"/>
      <c r="AC558" s="24"/>
      <c r="AD558" s="24"/>
    </row>
    <row r="559" spans="6:30" x14ac:dyDescent="0.25">
      <c r="F559" s="4"/>
      <c r="G559" s="4"/>
      <c r="I559" s="24"/>
      <c r="J559" s="24"/>
      <c r="K559" s="24"/>
      <c r="L559" s="24"/>
      <c r="M559" s="24"/>
      <c r="N559" s="24"/>
      <c r="O559" s="24"/>
      <c r="P559" s="24"/>
      <c r="Q559" s="24"/>
      <c r="R559" s="24"/>
      <c r="S559" s="24"/>
      <c r="T559" s="24"/>
      <c r="U559" s="24"/>
      <c r="V559" s="24"/>
      <c r="W559" s="24"/>
      <c r="X559" s="24"/>
      <c r="Y559" s="24"/>
      <c r="Z559" s="24"/>
      <c r="AA559" s="24"/>
      <c r="AB559" s="24"/>
      <c r="AC559" s="24"/>
      <c r="AD559" s="24"/>
    </row>
    <row r="560" spans="6:30" x14ac:dyDescent="0.25">
      <c r="F560" s="4"/>
      <c r="G560" s="4"/>
      <c r="I560" s="24"/>
      <c r="J560" s="24"/>
      <c r="K560" s="24"/>
      <c r="L560" s="24"/>
      <c r="M560" s="24"/>
      <c r="N560" s="24"/>
      <c r="O560" s="24"/>
      <c r="P560" s="24"/>
      <c r="Q560" s="24"/>
      <c r="R560" s="24"/>
      <c r="S560" s="24"/>
      <c r="T560" s="24"/>
      <c r="U560" s="24"/>
      <c r="V560" s="24"/>
      <c r="W560" s="24"/>
      <c r="X560" s="24"/>
      <c r="Y560" s="24"/>
      <c r="Z560" s="24"/>
      <c r="AA560" s="24"/>
      <c r="AB560" s="24"/>
      <c r="AC560" s="24"/>
      <c r="AD560" s="24"/>
    </row>
    <row r="561" spans="6:30" x14ac:dyDescent="0.25">
      <c r="F561" s="4"/>
      <c r="G561" s="4"/>
      <c r="I561" s="24"/>
      <c r="J561" s="24"/>
      <c r="K561" s="24"/>
      <c r="L561" s="24"/>
      <c r="M561" s="24"/>
      <c r="N561" s="24"/>
      <c r="O561" s="24"/>
      <c r="P561" s="24"/>
      <c r="Q561" s="24"/>
      <c r="R561" s="24"/>
      <c r="S561" s="24"/>
      <c r="T561" s="24"/>
      <c r="U561" s="24"/>
      <c r="V561" s="24"/>
      <c r="W561" s="24"/>
      <c r="X561" s="24"/>
      <c r="Y561" s="24"/>
      <c r="Z561" s="24"/>
      <c r="AA561" s="24"/>
      <c r="AB561" s="24"/>
      <c r="AC561" s="24"/>
      <c r="AD561" s="24"/>
    </row>
    <row r="562" spans="6:30" x14ac:dyDescent="0.25">
      <c r="F562" s="4"/>
      <c r="G562" s="4"/>
      <c r="I562" s="24"/>
      <c r="J562" s="24"/>
      <c r="K562" s="24"/>
      <c r="L562" s="24"/>
      <c r="M562" s="24"/>
      <c r="N562" s="24"/>
      <c r="O562" s="24"/>
      <c r="P562" s="24"/>
      <c r="Q562" s="24"/>
      <c r="R562" s="24"/>
      <c r="S562" s="24"/>
      <c r="T562" s="24"/>
      <c r="U562" s="24"/>
      <c r="V562" s="24"/>
      <c r="W562" s="24"/>
      <c r="X562" s="24"/>
      <c r="Y562" s="24"/>
      <c r="Z562" s="24"/>
      <c r="AA562" s="24"/>
      <c r="AB562" s="24"/>
      <c r="AC562" s="24"/>
      <c r="AD562" s="24"/>
    </row>
    <row r="563" spans="6:30" x14ac:dyDescent="0.25">
      <c r="F563" s="4"/>
      <c r="G563" s="4"/>
      <c r="I563" s="24"/>
      <c r="J563" s="24"/>
      <c r="K563" s="24"/>
      <c r="L563" s="24"/>
      <c r="M563" s="24"/>
      <c r="N563" s="24"/>
      <c r="O563" s="24"/>
      <c r="P563" s="24"/>
      <c r="Q563" s="24"/>
      <c r="R563" s="24"/>
      <c r="S563" s="24"/>
      <c r="T563" s="24"/>
      <c r="U563" s="24"/>
      <c r="V563" s="24"/>
      <c r="W563" s="24"/>
      <c r="X563" s="24"/>
      <c r="Y563" s="24"/>
      <c r="Z563" s="24"/>
      <c r="AA563" s="24"/>
      <c r="AB563" s="24"/>
      <c r="AC563" s="24"/>
      <c r="AD563" s="24"/>
    </row>
    <row r="564" spans="6:30" x14ac:dyDescent="0.25">
      <c r="F564" s="4"/>
      <c r="G564" s="4"/>
      <c r="I564" s="24"/>
      <c r="J564" s="24"/>
      <c r="K564" s="24"/>
      <c r="L564" s="24"/>
      <c r="M564" s="24"/>
      <c r="N564" s="24"/>
      <c r="O564" s="24"/>
      <c r="P564" s="24"/>
      <c r="Q564" s="24"/>
      <c r="R564" s="24"/>
      <c r="S564" s="24"/>
      <c r="T564" s="24"/>
      <c r="U564" s="24"/>
      <c r="V564" s="24"/>
      <c r="W564" s="24"/>
      <c r="X564" s="24"/>
      <c r="Y564" s="24"/>
      <c r="Z564" s="24"/>
      <c r="AA564" s="24"/>
      <c r="AB564" s="24"/>
      <c r="AC564" s="24"/>
      <c r="AD564" s="24"/>
    </row>
    <row r="565" spans="6:30" x14ac:dyDescent="0.25">
      <c r="F565" s="4"/>
      <c r="G565" s="4"/>
      <c r="I565" s="24"/>
      <c r="J565" s="24"/>
      <c r="K565" s="24"/>
      <c r="L565" s="24"/>
      <c r="M565" s="24"/>
      <c r="N565" s="24"/>
      <c r="O565" s="24"/>
      <c r="P565" s="24"/>
      <c r="Q565" s="24"/>
      <c r="R565" s="24"/>
      <c r="S565" s="24"/>
      <c r="T565" s="24"/>
      <c r="U565" s="24"/>
      <c r="V565" s="24"/>
      <c r="W565" s="24"/>
      <c r="X565" s="24"/>
      <c r="Y565" s="24"/>
      <c r="Z565" s="24"/>
      <c r="AA565" s="24"/>
      <c r="AB565" s="24"/>
      <c r="AC565" s="24"/>
      <c r="AD565" s="24"/>
    </row>
    <row r="566" spans="6:30" x14ac:dyDescent="0.25">
      <c r="F566" s="4"/>
      <c r="G566" s="4"/>
      <c r="I566" s="24"/>
      <c r="J566" s="24"/>
      <c r="K566" s="24"/>
      <c r="L566" s="24"/>
      <c r="M566" s="24"/>
      <c r="N566" s="24"/>
      <c r="O566" s="24"/>
      <c r="P566" s="24"/>
      <c r="Q566" s="24"/>
      <c r="R566" s="24"/>
      <c r="S566" s="24"/>
      <c r="T566" s="24"/>
      <c r="U566" s="24"/>
      <c r="V566" s="24"/>
      <c r="W566" s="24"/>
      <c r="X566" s="24"/>
      <c r="Y566" s="24"/>
      <c r="Z566" s="24"/>
      <c r="AA566" s="24"/>
      <c r="AB566" s="24"/>
      <c r="AC566" s="24"/>
      <c r="AD566" s="24"/>
    </row>
    <row r="567" spans="6:30" x14ac:dyDescent="0.25">
      <c r="F567" s="4"/>
      <c r="G567" s="4"/>
      <c r="I567" s="24"/>
      <c r="J567" s="24"/>
      <c r="K567" s="24"/>
      <c r="L567" s="24"/>
      <c r="M567" s="24"/>
      <c r="N567" s="24"/>
      <c r="O567" s="24"/>
      <c r="P567" s="24"/>
      <c r="Q567" s="24"/>
      <c r="R567" s="24"/>
      <c r="S567" s="24"/>
      <c r="T567" s="24"/>
      <c r="U567" s="24"/>
      <c r="V567" s="24"/>
      <c r="W567" s="24"/>
      <c r="X567" s="24"/>
      <c r="Y567" s="24"/>
      <c r="Z567" s="24"/>
      <c r="AA567" s="24"/>
      <c r="AB567" s="24"/>
      <c r="AC567" s="24"/>
      <c r="AD567" s="24"/>
    </row>
    <row r="568" spans="6:30" x14ac:dyDescent="0.25">
      <c r="F568" s="4"/>
      <c r="G568" s="4"/>
      <c r="I568" s="24"/>
      <c r="J568" s="24"/>
      <c r="K568" s="24"/>
      <c r="L568" s="24"/>
      <c r="M568" s="24"/>
      <c r="N568" s="24"/>
      <c r="O568" s="24"/>
      <c r="P568" s="24"/>
      <c r="Q568" s="24"/>
      <c r="R568" s="24"/>
      <c r="S568" s="24"/>
      <c r="T568" s="24"/>
      <c r="U568" s="24"/>
      <c r="V568" s="24"/>
      <c r="W568" s="24"/>
      <c r="X568" s="24"/>
      <c r="Y568" s="24"/>
      <c r="Z568" s="24"/>
      <c r="AA568" s="24"/>
      <c r="AB568" s="24"/>
      <c r="AC568" s="24"/>
      <c r="AD568" s="24"/>
    </row>
    <row r="569" spans="6:30" x14ac:dyDescent="0.25">
      <c r="F569" s="4"/>
      <c r="G569" s="4"/>
      <c r="I569" s="24"/>
      <c r="J569" s="24"/>
      <c r="K569" s="24"/>
      <c r="L569" s="24"/>
      <c r="M569" s="24"/>
      <c r="N569" s="24"/>
      <c r="O569" s="24"/>
      <c r="P569" s="24"/>
      <c r="Q569" s="24"/>
      <c r="R569" s="24"/>
      <c r="S569" s="24"/>
      <c r="T569" s="24"/>
      <c r="U569" s="24"/>
      <c r="V569" s="24"/>
      <c r="W569" s="24"/>
      <c r="X569" s="24"/>
      <c r="Y569" s="24"/>
      <c r="Z569" s="24"/>
      <c r="AA569" s="24"/>
      <c r="AB569" s="24"/>
      <c r="AC569" s="24"/>
      <c r="AD569" s="24"/>
    </row>
    <row r="570" spans="6:30" x14ac:dyDescent="0.25">
      <c r="F570" s="4"/>
      <c r="G570" s="4"/>
      <c r="I570" s="24"/>
      <c r="J570" s="24"/>
      <c r="K570" s="24"/>
      <c r="L570" s="24"/>
      <c r="M570" s="24"/>
      <c r="N570" s="24"/>
      <c r="O570" s="24"/>
      <c r="P570" s="24"/>
      <c r="Q570" s="24"/>
      <c r="R570" s="24"/>
      <c r="S570" s="24"/>
      <c r="T570" s="24"/>
      <c r="U570" s="24"/>
      <c r="V570" s="24"/>
      <c r="W570" s="24"/>
      <c r="X570" s="24"/>
      <c r="Y570" s="24"/>
      <c r="Z570" s="24"/>
      <c r="AA570" s="24"/>
      <c r="AB570" s="24"/>
      <c r="AC570" s="24"/>
      <c r="AD570" s="24"/>
    </row>
    <row r="571" spans="6:30" x14ac:dyDescent="0.25">
      <c r="F571" s="4"/>
      <c r="G571" s="4"/>
      <c r="I571" s="24"/>
      <c r="J571" s="24"/>
      <c r="K571" s="24"/>
      <c r="L571" s="24"/>
      <c r="M571" s="24"/>
      <c r="N571" s="24"/>
      <c r="O571" s="24"/>
      <c r="P571" s="24"/>
      <c r="Q571" s="24"/>
      <c r="R571" s="24"/>
      <c r="S571" s="24"/>
      <c r="T571" s="24"/>
      <c r="U571" s="24"/>
      <c r="V571" s="24"/>
      <c r="W571" s="24"/>
      <c r="X571" s="24"/>
      <c r="Y571" s="24"/>
      <c r="Z571" s="24"/>
      <c r="AA571" s="24"/>
      <c r="AB571" s="24"/>
      <c r="AC571" s="24"/>
      <c r="AD571" s="24"/>
    </row>
    <row r="572" spans="6:30" x14ac:dyDescent="0.25">
      <c r="F572" s="4"/>
      <c r="G572" s="4"/>
      <c r="I572" s="24"/>
      <c r="J572" s="24"/>
      <c r="K572" s="24"/>
      <c r="L572" s="24"/>
      <c r="M572" s="24"/>
      <c r="N572" s="24"/>
      <c r="O572" s="24"/>
      <c r="P572" s="24"/>
      <c r="Q572" s="24"/>
      <c r="R572" s="24"/>
      <c r="S572" s="24"/>
      <c r="T572" s="24"/>
      <c r="U572" s="24"/>
      <c r="V572" s="24"/>
      <c r="W572" s="24"/>
      <c r="X572" s="24"/>
      <c r="Y572" s="24"/>
      <c r="Z572" s="24"/>
      <c r="AA572" s="24"/>
      <c r="AB572" s="24"/>
      <c r="AC572" s="24"/>
      <c r="AD572" s="24"/>
    </row>
    <row r="573" spans="6:30" x14ac:dyDescent="0.25">
      <c r="F573" s="4"/>
      <c r="G573" s="4"/>
      <c r="I573" s="24"/>
      <c r="J573" s="24"/>
      <c r="K573" s="24"/>
      <c r="L573" s="24"/>
      <c r="M573" s="24"/>
      <c r="N573" s="24"/>
      <c r="O573" s="24"/>
      <c r="P573" s="24"/>
      <c r="Q573" s="24"/>
      <c r="R573" s="24"/>
      <c r="S573" s="24"/>
      <c r="T573" s="24"/>
      <c r="U573" s="24"/>
      <c r="V573" s="24"/>
      <c r="W573" s="24"/>
      <c r="X573" s="24"/>
      <c r="Y573" s="24"/>
      <c r="Z573" s="24"/>
      <c r="AA573" s="24"/>
      <c r="AB573" s="24"/>
      <c r="AC573" s="24"/>
      <c r="AD573" s="24"/>
    </row>
    <row r="574" spans="6:30" x14ac:dyDescent="0.25">
      <c r="F574" s="4"/>
      <c r="G574" s="4"/>
      <c r="I574" s="24"/>
      <c r="J574" s="24"/>
      <c r="K574" s="24"/>
      <c r="L574" s="24"/>
      <c r="M574" s="24"/>
      <c r="N574" s="24"/>
      <c r="O574" s="24"/>
      <c r="P574" s="24"/>
      <c r="Q574" s="24"/>
      <c r="R574" s="24"/>
      <c r="S574" s="24"/>
      <c r="T574" s="24"/>
      <c r="U574" s="24"/>
      <c r="V574" s="24"/>
      <c r="W574" s="24"/>
      <c r="X574" s="24"/>
      <c r="Y574" s="24"/>
      <c r="Z574" s="24"/>
      <c r="AA574" s="24"/>
      <c r="AB574" s="24"/>
      <c r="AC574" s="24"/>
      <c r="AD574" s="24"/>
    </row>
    <row r="575" spans="6:30" x14ac:dyDescent="0.25">
      <c r="F575" s="4"/>
      <c r="G575" s="4"/>
      <c r="I575" s="24"/>
      <c r="J575" s="24"/>
      <c r="K575" s="24"/>
      <c r="L575" s="24"/>
      <c r="M575" s="24"/>
      <c r="N575" s="24"/>
      <c r="O575" s="24"/>
      <c r="P575" s="24"/>
      <c r="Q575" s="24"/>
      <c r="R575" s="24"/>
      <c r="S575" s="24"/>
      <c r="T575" s="24"/>
      <c r="U575" s="24"/>
      <c r="V575" s="24"/>
      <c r="W575" s="24"/>
      <c r="X575" s="24"/>
      <c r="Y575" s="24"/>
      <c r="Z575" s="24"/>
      <c r="AA575" s="24"/>
      <c r="AB575" s="24"/>
      <c r="AC575" s="24"/>
      <c r="AD575" s="24"/>
    </row>
    <row r="576" spans="6:30" x14ac:dyDescent="0.25">
      <c r="F576" s="4"/>
      <c r="G576" s="4"/>
      <c r="I576" s="24"/>
      <c r="J576" s="24"/>
      <c r="K576" s="24"/>
      <c r="L576" s="24"/>
      <c r="M576" s="24"/>
      <c r="N576" s="24"/>
      <c r="O576" s="24"/>
      <c r="P576" s="24"/>
      <c r="Q576" s="24"/>
      <c r="R576" s="24"/>
      <c r="S576" s="24"/>
      <c r="T576" s="24"/>
      <c r="U576" s="24"/>
      <c r="V576" s="24"/>
      <c r="W576" s="24"/>
      <c r="X576" s="24"/>
      <c r="Y576" s="24"/>
      <c r="Z576" s="24"/>
      <c r="AA576" s="24"/>
      <c r="AB576" s="24"/>
      <c r="AC576" s="24"/>
      <c r="AD576" s="24"/>
    </row>
    <row r="577" spans="6:30" x14ac:dyDescent="0.25">
      <c r="F577" s="4"/>
      <c r="G577" s="4"/>
      <c r="I577" s="24"/>
      <c r="J577" s="24"/>
      <c r="K577" s="24"/>
      <c r="L577" s="24"/>
      <c r="M577" s="24"/>
      <c r="N577" s="24"/>
      <c r="O577" s="24"/>
      <c r="P577" s="24"/>
      <c r="Q577" s="24"/>
      <c r="R577" s="24"/>
      <c r="S577" s="24"/>
      <c r="T577" s="24"/>
      <c r="U577" s="24"/>
      <c r="V577" s="24"/>
      <c r="W577" s="24"/>
      <c r="X577" s="24"/>
      <c r="Y577" s="24"/>
      <c r="Z577" s="24"/>
      <c r="AA577" s="24"/>
      <c r="AB577" s="24"/>
      <c r="AC577" s="24"/>
      <c r="AD577" s="24"/>
    </row>
    <row r="578" spans="6:30" x14ac:dyDescent="0.25">
      <c r="F578" s="4"/>
      <c r="G578" s="4"/>
      <c r="I578" s="24"/>
      <c r="J578" s="24"/>
      <c r="K578" s="24"/>
      <c r="L578" s="24"/>
      <c r="M578" s="24"/>
      <c r="N578" s="24"/>
      <c r="O578" s="24"/>
      <c r="P578" s="24"/>
      <c r="Q578" s="24"/>
      <c r="R578" s="24"/>
      <c r="S578" s="24"/>
      <c r="T578" s="24"/>
      <c r="U578" s="24"/>
      <c r="V578" s="24"/>
      <c r="W578" s="24"/>
      <c r="X578" s="24"/>
      <c r="Y578" s="24"/>
      <c r="Z578" s="24"/>
      <c r="AA578" s="24"/>
      <c r="AB578" s="24"/>
      <c r="AC578" s="24"/>
      <c r="AD578" s="24"/>
    </row>
    <row r="579" spans="6:30" x14ac:dyDescent="0.25">
      <c r="F579" s="4"/>
      <c r="G579" s="4"/>
      <c r="I579" s="24"/>
      <c r="J579" s="24"/>
      <c r="K579" s="24"/>
      <c r="L579" s="24"/>
      <c r="M579" s="24"/>
      <c r="N579" s="24"/>
      <c r="O579" s="24"/>
      <c r="P579" s="24"/>
      <c r="Q579" s="24"/>
      <c r="R579" s="24"/>
      <c r="S579" s="24"/>
      <c r="T579" s="24"/>
      <c r="U579" s="24"/>
      <c r="V579" s="24"/>
      <c r="W579" s="24"/>
      <c r="X579" s="24"/>
      <c r="Y579" s="24"/>
      <c r="Z579" s="24"/>
      <c r="AA579" s="24"/>
      <c r="AB579" s="24"/>
      <c r="AC579" s="24"/>
      <c r="AD579" s="24"/>
    </row>
    <row r="580" spans="6:30" x14ac:dyDescent="0.25">
      <c r="F580" s="4"/>
      <c r="G580" s="4"/>
      <c r="I580" s="24"/>
      <c r="J580" s="24"/>
      <c r="K580" s="24"/>
      <c r="L580" s="24"/>
      <c r="M580" s="24"/>
      <c r="N580" s="24"/>
      <c r="O580" s="24"/>
      <c r="P580" s="24"/>
      <c r="Q580" s="24"/>
      <c r="R580" s="24"/>
      <c r="S580" s="24"/>
      <c r="T580" s="24"/>
      <c r="U580" s="24"/>
      <c r="V580" s="24"/>
      <c r="W580" s="24"/>
      <c r="X580" s="24"/>
      <c r="Y580" s="24"/>
      <c r="Z580" s="24"/>
      <c r="AA580" s="24"/>
      <c r="AB580" s="24"/>
      <c r="AC580" s="24"/>
      <c r="AD580" s="24"/>
    </row>
    <row r="581" spans="6:30" x14ac:dyDescent="0.25">
      <c r="F581" s="4"/>
      <c r="G581" s="4"/>
      <c r="I581" s="24"/>
      <c r="J581" s="24"/>
      <c r="K581" s="24"/>
      <c r="L581" s="24"/>
      <c r="M581" s="24"/>
      <c r="N581" s="24"/>
      <c r="O581" s="24"/>
      <c r="P581" s="24"/>
      <c r="Q581" s="24"/>
      <c r="R581" s="24"/>
      <c r="S581" s="24"/>
      <c r="T581" s="24"/>
      <c r="U581" s="24"/>
      <c r="V581" s="24"/>
      <c r="W581" s="24"/>
      <c r="X581" s="24"/>
      <c r="Y581" s="24"/>
      <c r="Z581" s="24"/>
      <c r="AA581" s="24"/>
      <c r="AB581" s="24"/>
      <c r="AC581" s="24"/>
      <c r="AD581" s="24"/>
    </row>
    <row r="582" spans="6:30" x14ac:dyDescent="0.25">
      <c r="F582" s="4"/>
      <c r="G582" s="4"/>
      <c r="I582" s="24"/>
      <c r="J582" s="24"/>
      <c r="K582" s="24"/>
      <c r="L582" s="24"/>
      <c r="M582" s="24"/>
      <c r="N582" s="24"/>
      <c r="O582" s="24"/>
      <c r="P582" s="24"/>
      <c r="Q582" s="24"/>
      <c r="R582" s="24"/>
      <c r="S582" s="24"/>
      <c r="T582" s="24"/>
      <c r="U582" s="24"/>
      <c r="V582" s="24"/>
      <c r="W582" s="24"/>
      <c r="X582" s="24"/>
      <c r="Y582" s="24"/>
      <c r="Z582" s="24"/>
      <c r="AA582" s="24"/>
      <c r="AB582" s="24"/>
      <c r="AC582" s="24"/>
      <c r="AD582" s="24"/>
    </row>
    <row r="583" spans="6:30" x14ac:dyDescent="0.25">
      <c r="F583" s="4"/>
      <c r="G583" s="4"/>
      <c r="I583" s="24"/>
      <c r="J583" s="24"/>
      <c r="K583" s="24"/>
      <c r="L583" s="24"/>
      <c r="M583" s="24"/>
      <c r="N583" s="24"/>
      <c r="O583" s="24"/>
      <c r="P583" s="24"/>
      <c r="Q583" s="24"/>
      <c r="R583" s="24"/>
      <c r="S583" s="24"/>
      <c r="T583" s="24"/>
      <c r="U583" s="24"/>
      <c r="V583" s="24"/>
      <c r="W583" s="24"/>
      <c r="X583" s="24"/>
      <c r="Y583" s="24"/>
      <c r="Z583" s="24"/>
      <c r="AA583" s="24"/>
      <c r="AB583" s="24"/>
      <c r="AC583" s="24"/>
      <c r="AD583" s="24"/>
    </row>
    <row r="584" spans="6:30" x14ac:dyDescent="0.25">
      <c r="F584" s="4"/>
      <c r="G584" s="4"/>
      <c r="I584" s="24"/>
      <c r="J584" s="24"/>
      <c r="K584" s="24"/>
      <c r="L584" s="24"/>
      <c r="M584" s="24"/>
      <c r="N584" s="24"/>
      <c r="O584" s="24"/>
      <c r="P584" s="24"/>
      <c r="Q584" s="24"/>
      <c r="R584" s="24"/>
      <c r="S584" s="24"/>
      <c r="T584" s="24"/>
      <c r="U584" s="24"/>
      <c r="V584" s="24"/>
      <c r="W584" s="24"/>
      <c r="X584" s="24"/>
      <c r="Y584" s="24"/>
      <c r="Z584" s="24"/>
      <c r="AA584" s="24"/>
      <c r="AB584" s="24"/>
      <c r="AC584" s="24"/>
      <c r="AD584" s="24"/>
    </row>
    <row r="585" spans="6:30" x14ac:dyDescent="0.25">
      <c r="F585" s="4"/>
      <c r="G585" s="4"/>
      <c r="I585" s="24"/>
      <c r="J585" s="24"/>
      <c r="K585" s="24"/>
      <c r="L585" s="24"/>
      <c r="M585" s="24"/>
      <c r="N585" s="24"/>
      <c r="O585" s="24"/>
      <c r="P585" s="24"/>
      <c r="Q585" s="24"/>
      <c r="R585" s="24"/>
      <c r="S585" s="24"/>
      <c r="T585" s="24"/>
      <c r="U585" s="24"/>
      <c r="V585" s="24"/>
      <c r="W585" s="24"/>
      <c r="X585" s="24"/>
      <c r="Y585" s="24"/>
      <c r="Z585" s="24"/>
      <c r="AA585" s="24"/>
      <c r="AB585" s="24"/>
      <c r="AC585" s="24"/>
      <c r="AD585" s="24"/>
    </row>
    <row r="586" spans="6:30" x14ac:dyDescent="0.25">
      <c r="F586" s="4"/>
      <c r="G586" s="4"/>
      <c r="I586" s="24"/>
      <c r="J586" s="24"/>
      <c r="K586" s="24"/>
      <c r="L586" s="24"/>
      <c r="M586" s="24"/>
      <c r="N586" s="24"/>
      <c r="O586" s="24"/>
      <c r="P586" s="24"/>
      <c r="Q586" s="24"/>
      <c r="R586" s="24"/>
      <c r="S586" s="24"/>
      <c r="T586" s="24"/>
      <c r="U586" s="24"/>
      <c r="V586" s="24"/>
      <c r="W586" s="24"/>
      <c r="X586" s="24"/>
      <c r="Y586" s="24"/>
      <c r="Z586" s="24"/>
      <c r="AA586" s="24"/>
      <c r="AB586" s="24"/>
      <c r="AC586" s="24"/>
      <c r="AD586" s="24"/>
    </row>
    <row r="587" spans="6:30" x14ac:dyDescent="0.25">
      <c r="F587" s="4"/>
      <c r="G587" s="4"/>
      <c r="I587" s="24"/>
      <c r="J587" s="24"/>
      <c r="K587" s="24"/>
      <c r="L587" s="24"/>
      <c r="M587" s="24"/>
      <c r="N587" s="24"/>
      <c r="O587" s="24"/>
      <c r="P587" s="24"/>
      <c r="Q587" s="24"/>
      <c r="R587" s="24"/>
      <c r="S587" s="24"/>
      <c r="T587" s="24"/>
      <c r="U587" s="24"/>
      <c r="V587" s="24"/>
      <c r="W587" s="24"/>
      <c r="X587" s="24"/>
      <c r="Y587" s="24"/>
      <c r="Z587" s="24"/>
      <c r="AA587" s="24"/>
      <c r="AB587" s="24"/>
      <c r="AC587" s="24"/>
      <c r="AD587" s="24"/>
    </row>
    <row r="588" spans="6:30" x14ac:dyDescent="0.25">
      <c r="F588" s="4"/>
      <c r="G588" s="4"/>
      <c r="I588" s="24"/>
      <c r="J588" s="24"/>
      <c r="K588" s="24"/>
      <c r="L588" s="24"/>
      <c r="M588" s="24"/>
      <c r="N588" s="24"/>
      <c r="O588" s="24"/>
      <c r="P588" s="24"/>
      <c r="Q588" s="24"/>
      <c r="R588" s="24"/>
      <c r="S588" s="24"/>
      <c r="T588" s="24"/>
      <c r="U588" s="24"/>
      <c r="V588" s="24"/>
      <c r="W588" s="24"/>
      <c r="X588" s="24"/>
      <c r="Y588" s="24"/>
      <c r="Z588" s="24"/>
      <c r="AA588" s="24"/>
      <c r="AB588" s="24"/>
      <c r="AC588" s="24"/>
      <c r="AD588" s="24"/>
    </row>
    <row r="589" spans="6:30" x14ac:dyDescent="0.25">
      <c r="F589" s="4"/>
      <c r="G589" s="4"/>
      <c r="I589" s="24"/>
      <c r="J589" s="24"/>
      <c r="K589" s="24"/>
      <c r="L589" s="24"/>
      <c r="M589" s="24"/>
      <c r="N589" s="24"/>
      <c r="O589" s="24"/>
      <c r="P589" s="24"/>
      <c r="Q589" s="24"/>
      <c r="R589" s="24"/>
      <c r="S589" s="24"/>
      <c r="T589" s="24"/>
      <c r="U589" s="24"/>
      <c r="V589" s="24"/>
      <c r="W589" s="24"/>
      <c r="X589" s="24"/>
      <c r="Y589" s="24"/>
      <c r="Z589" s="24"/>
      <c r="AA589" s="24"/>
      <c r="AB589" s="24"/>
      <c r="AC589" s="24"/>
      <c r="AD589" s="24"/>
    </row>
    <row r="590" spans="6:30" x14ac:dyDescent="0.25">
      <c r="F590" s="4"/>
      <c r="G590" s="4"/>
      <c r="I590" s="24"/>
      <c r="J590" s="24"/>
      <c r="K590" s="24"/>
      <c r="L590" s="24"/>
      <c r="M590" s="24"/>
      <c r="N590" s="24"/>
      <c r="O590" s="24"/>
      <c r="P590" s="24"/>
      <c r="Q590" s="24"/>
      <c r="R590" s="24"/>
      <c r="S590" s="24"/>
      <c r="T590" s="24"/>
      <c r="U590" s="24"/>
      <c r="V590" s="24"/>
      <c r="W590" s="24"/>
      <c r="X590" s="24"/>
      <c r="Y590" s="24"/>
      <c r="Z590" s="24"/>
      <c r="AA590" s="24"/>
      <c r="AB590" s="24"/>
      <c r="AC590" s="24"/>
      <c r="AD590" s="24"/>
    </row>
    <row r="591" spans="6:30" x14ac:dyDescent="0.25">
      <c r="F591" s="4"/>
      <c r="G591" s="4"/>
      <c r="I591" s="24"/>
      <c r="J591" s="24"/>
      <c r="K591" s="24"/>
      <c r="L591" s="24"/>
      <c r="M591" s="24"/>
      <c r="N591" s="24"/>
      <c r="O591" s="24"/>
      <c r="P591" s="24"/>
      <c r="Q591" s="24"/>
      <c r="R591" s="24"/>
      <c r="S591" s="24"/>
      <c r="T591" s="24"/>
      <c r="U591" s="24"/>
      <c r="V591" s="24"/>
      <c r="W591" s="24"/>
      <c r="X591" s="24"/>
      <c r="Y591" s="24"/>
      <c r="Z591" s="24"/>
      <c r="AA591" s="24"/>
      <c r="AB591" s="24"/>
      <c r="AC591" s="24"/>
      <c r="AD591" s="24"/>
    </row>
    <row r="592" spans="6:30" x14ac:dyDescent="0.25">
      <c r="F592" s="4"/>
      <c r="G592" s="4"/>
      <c r="I592" s="24"/>
      <c r="J592" s="24"/>
      <c r="K592" s="24"/>
      <c r="L592" s="24"/>
      <c r="M592" s="24"/>
      <c r="N592" s="24"/>
      <c r="O592" s="24"/>
      <c r="P592" s="24"/>
      <c r="Q592" s="24"/>
      <c r="R592" s="24"/>
      <c r="S592" s="24"/>
      <c r="T592" s="24"/>
      <c r="U592" s="24"/>
      <c r="V592" s="24"/>
      <c r="W592" s="24"/>
      <c r="X592" s="24"/>
      <c r="Y592" s="24"/>
      <c r="Z592" s="24"/>
      <c r="AA592" s="24"/>
      <c r="AB592" s="24"/>
      <c r="AC592" s="24"/>
      <c r="AD592" s="24"/>
    </row>
    <row r="593" spans="6:30" x14ac:dyDescent="0.25">
      <c r="F593" s="4"/>
      <c r="G593" s="4"/>
      <c r="I593" s="24"/>
      <c r="J593" s="24"/>
      <c r="K593" s="24"/>
      <c r="L593" s="24"/>
      <c r="M593" s="24"/>
      <c r="N593" s="24"/>
      <c r="O593" s="24"/>
      <c r="P593" s="24"/>
      <c r="Q593" s="24"/>
      <c r="R593" s="24"/>
      <c r="S593" s="24"/>
      <c r="T593" s="24"/>
      <c r="U593" s="24"/>
      <c r="V593" s="24"/>
      <c r="W593" s="24"/>
      <c r="X593" s="24"/>
      <c r="Y593" s="24"/>
      <c r="Z593" s="24"/>
      <c r="AA593" s="24"/>
      <c r="AB593" s="24"/>
      <c r="AC593" s="24"/>
      <c r="AD593" s="24"/>
    </row>
    <row r="594" spans="6:30" x14ac:dyDescent="0.25">
      <c r="F594" s="4"/>
      <c r="G594" s="4"/>
      <c r="I594" s="24"/>
      <c r="J594" s="24"/>
      <c r="K594" s="24"/>
      <c r="L594" s="24"/>
      <c r="M594" s="24"/>
      <c r="N594" s="24"/>
      <c r="O594" s="24"/>
      <c r="P594" s="24"/>
      <c r="Q594" s="24"/>
      <c r="R594" s="24"/>
      <c r="S594" s="24"/>
      <c r="T594" s="24"/>
      <c r="U594" s="24"/>
      <c r="V594" s="24"/>
      <c r="W594" s="24"/>
      <c r="X594" s="24"/>
      <c r="Y594" s="24"/>
      <c r="Z594" s="24"/>
      <c r="AA594" s="24"/>
      <c r="AB594" s="24"/>
      <c r="AC594" s="24"/>
      <c r="AD594" s="24"/>
    </row>
    <row r="595" spans="6:30" x14ac:dyDescent="0.25">
      <c r="F595" s="4"/>
      <c r="G595" s="4"/>
      <c r="I595" s="24"/>
      <c r="J595" s="24"/>
      <c r="K595" s="24"/>
      <c r="L595" s="24"/>
      <c r="M595" s="24"/>
      <c r="N595" s="24"/>
      <c r="O595" s="24"/>
      <c r="P595" s="24"/>
      <c r="Q595" s="24"/>
      <c r="R595" s="24"/>
      <c r="S595" s="24"/>
      <c r="T595" s="24"/>
      <c r="U595" s="24"/>
      <c r="V595" s="24"/>
      <c r="W595" s="24"/>
      <c r="X595" s="24"/>
      <c r="Y595" s="24"/>
      <c r="Z595" s="24"/>
      <c r="AA595" s="24"/>
      <c r="AB595" s="24"/>
      <c r="AC595" s="24"/>
      <c r="AD595" s="24"/>
    </row>
    <row r="596" spans="6:30" x14ac:dyDescent="0.25">
      <c r="F596" s="4"/>
      <c r="G596" s="4"/>
      <c r="I596" s="24"/>
      <c r="J596" s="24"/>
      <c r="K596" s="24"/>
      <c r="L596" s="24"/>
      <c r="M596" s="24"/>
      <c r="N596" s="24"/>
      <c r="O596" s="24"/>
      <c r="P596" s="24"/>
      <c r="Q596" s="24"/>
      <c r="R596" s="24"/>
      <c r="S596" s="24"/>
      <c r="T596" s="24"/>
      <c r="U596" s="24"/>
      <c r="V596" s="24"/>
      <c r="W596" s="24"/>
      <c r="X596" s="24"/>
      <c r="Y596" s="24"/>
      <c r="Z596" s="24"/>
      <c r="AA596" s="24"/>
      <c r="AB596" s="24"/>
      <c r="AC596" s="24"/>
      <c r="AD596" s="24"/>
    </row>
    <row r="597" spans="6:30" x14ac:dyDescent="0.25">
      <c r="F597" s="4"/>
      <c r="G597" s="4"/>
      <c r="I597" s="24"/>
      <c r="J597" s="24"/>
      <c r="K597" s="24"/>
      <c r="L597" s="24"/>
      <c r="M597" s="24"/>
      <c r="N597" s="24"/>
      <c r="O597" s="24"/>
      <c r="P597" s="24"/>
      <c r="Q597" s="24"/>
      <c r="R597" s="24"/>
      <c r="S597" s="24"/>
      <c r="T597" s="24"/>
      <c r="U597" s="24"/>
      <c r="V597" s="24"/>
      <c r="W597" s="24"/>
      <c r="X597" s="24"/>
      <c r="Y597" s="24"/>
      <c r="Z597" s="24"/>
      <c r="AA597" s="24"/>
      <c r="AB597" s="24"/>
      <c r="AC597" s="24"/>
      <c r="AD597" s="24"/>
    </row>
    <row r="598" spans="6:30" x14ac:dyDescent="0.25">
      <c r="F598" s="4"/>
      <c r="G598" s="4"/>
      <c r="I598" s="24"/>
      <c r="J598" s="24"/>
      <c r="K598" s="24"/>
      <c r="L598" s="24"/>
      <c r="M598" s="24"/>
      <c r="N598" s="24"/>
      <c r="O598" s="24"/>
      <c r="P598" s="24"/>
      <c r="Q598" s="24"/>
      <c r="R598" s="24"/>
      <c r="S598" s="24"/>
      <c r="T598" s="24"/>
      <c r="U598" s="24"/>
      <c r="V598" s="24"/>
      <c r="W598" s="24"/>
      <c r="X598" s="24"/>
      <c r="Y598" s="24"/>
      <c r="Z598" s="24"/>
      <c r="AA598" s="24"/>
      <c r="AB598" s="24"/>
      <c r="AC598" s="24"/>
      <c r="AD598" s="24"/>
    </row>
    <row r="599" spans="6:30" x14ac:dyDescent="0.25">
      <c r="F599" s="4"/>
      <c r="G599" s="4"/>
      <c r="I599" s="24"/>
      <c r="J599" s="24"/>
      <c r="K599" s="24"/>
      <c r="L599" s="24"/>
      <c r="M599" s="24"/>
      <c r="N599" s="24"/>
      <c r="O599" s="24"/>
      <c r="P599" s="24"/>
      <c r="Q599" s="24"/>
      <c r="R599" s="24"/>
      <c r="S599" s="24"/>
      <c r="T599" s="24"/>
      <c r="U599" s="24"/>
      <c r="V599" s="24"/>
      <c r="W599" s="24"/>
      <c r="X599" s="24"/>
      <c r="Y599" s="24"/>
      <c r="Z599" s="24"/>
      <c r="AA599" s="24"/>
      <c r="AB599" s="24"/>
      <c r="AC599" s="24"/>
      <c r="AD599" s="24"/>
    </row>
    <row r="600" spans="6:30" x14ac:dyDescent="0.25">
      <c r="F600" s="4"/>
      <c r="G600" s="4"/>
      <c r="I600" s="24"/>
      <c r="J600" s="24"/>
      <c r="K600" s="24"/>
      <c r="L600" s="24"/>
      <c r="M600" s="24"/>
      <c r="N600" s="24"/>
      <c r="O600" s="24"/>
      <c r="P600" s="24"/>
      <c r="Q600" s="24"/>
      <c r="R600" s="24"/>
      <c r="S600" s="24"/>
      <c r="T600" s="24"/>
      <c r="U600" s="24"/>
      <c r="V600" s="24"/>
      <c r="W600" s="24"/>
      <c r="X600" s="24"/>
      <c r="Y600" s="24"/>
      <c r="Z600" s="24"/>
      <c r="AA600" s="24"/>
      <c r="AB600" s="24"/>
      <c r="AC600" s="24"/>
      <c r="AD600" s="24"/>
    </row>
    <row r="601" spans="6:30" x14ac:dyDescent="0.25">
      <c r="F601" s="4"/>
      <c r="G601" s="4"/>
      <c r="I601" s="24"/>
      <c r="J601" s="24"/>
      <c r="K601" s="24"/>
      <c r="L601" s="24"/>
      <c r="M601" s="24"/>
      <c r="N601" s="24"/>
      <c r="O601" s="24"/>
      <c r="P601" s="24"/>
      <c r="Q601" s="24"/>
      <c r="R601" s="24"/>
      <c r="S601" s="24"/>
      <c r="T601" s="24"/>
      <c r="U601" s="24"/>
      <c r="V601" s="24"/>
      <c r="W601" s="24"/>
      <c r="X601" s="24"/>
      <c r="Y601" s="24"/>
      <c r="Z601" s="24"/>
      <c r="AA601" s="24"/>
      <c r="AB601" s="24"/>
      <c r="AC601" s="24"/>
      <c r="AD601" s="24"/>
    </row>
    <row r="602" spans="6:30" x14ac:dyDescent="0.25">
      <c r="F602" s="4"/>
      <c r="G602" s="4"/>
      <c r="I602" s="24"/>
      <c r="J602" s="24"/>
      <c r="K602" s="24"/>
      <c r="L602" s="24"/>
      <c r="M602" s="24"/>
      <c r="N602" s="24"/>
      <c r="O602" s="24"/>
      <c r="P602" s="24"/>
      <c r="Q602" s="24"/>
      <c r="R602" s="24"/>
      <c r="S602" s="24"/>
      <c r="T602" s="24"/>
      <c r="U602" s="24"/>
      <c r="V602" s="24"/>
      <c r="W602" s="24"/>
      <c r="X602" s="24"/>
      <c r="Y602" s="24"/>
      <c r="Z602" s="24"/>
      <c r="AA602" s="24"/>
      <c r="AB602" s="24"/>
      <c r="AC602" s="24"/>
      <c r="AD602" s="24"/>
    </row>
    <row r="603" spans="6:30" x14ac:dyDescent="0.25">
      <c r="F603" s="4"/>
      <c r="G603" s="4"/>
      <c r="I603" s="24"/>
      <c r="J603" s="24"/>
      <c r="K603" s="24"/>
      <c r="L603" s="24"/>
      <c r="M603" s="24"/>
      <c r="N603" s="24"/>
      <c r="O603" s="24"/>
      <c r="P603" s="24"/>
      <c r="Q603" s="24"/>
      <c r="R603" s="24"/>
      <c r="S603" s="24"/>
      <c r="T603" s="24"/>
      <c r="U603" s="24"/>
      <c r="V603" s="24"/>
      <c r="W603" s="24"/>
      <c r="X603" s="24"/>
      <c r="Y603" s="24"/>
      <c r="Z603" s="24"/>
      <c r="AA603" s="24"/>
      <c r="AB603" s="24"/>
      <c r="AC603" s="24"/>
      <c r="AD603" s="24"/>
    </row>
    <row r="604" spans="6:30" x14ac:dyDescent="0.25">
      <c r="F604" s="4"/>
      <c r="G604" s="4"/>
      <c r="I604" s="24"/>
      <c r="J604" s="24"/>
      <c r="K604" s="24"/>
      <c r="L604" s="24"/>
      <c r="M604" s="24"/>
      <c r="N604" s="24"/>
      <c r="O604" s="24"/>
      <c r="P604" s="24"/>
      <c r="Q604" s="24"/>
      <c r="R604" s="24"/>
      <c r="S604" s="24"/>
      <c r="T604" s="24"/>
      <c r="U604" s="24"/>
      <c r="V604" s="24"/>
      <c r="W604" s="24"/>
      <c r="X604" s="24"/>
      <c r="Y604" s="24"/>
      <c r="Z604" s="24"/>
      <c r="AA604" s="24"/>
      <c r="AB604" s="24"/>
      <c r="AC604" s="24"/>
      <c r="AD604" s="24"/>
    </row>
    <row r="605" spans="6:30" x14ac:dyDescent="0.25">
      <c r="F605" s="4"/>
      <c r="G605" s="4"/>
      <c r="I605" s="24"/>
      <c r="J605" s="24"/>
      <c r="K605" s="24"/>
      <c r="L605" s="24"/>
      <c r="M605" s="24"/>
      <c r="N605" s="24"/>
      <c r="O605" s="24"/>
      <c r="P605" s="24"/>
      <c r="Q605" s="24"/>
      <c r="R605" s="24"/>
      <c r="S605" s="24"/>
      <c r="T605" s="24"/>
      <c r="U605" s="24"/>
      <c r="V605" s="24"/>
      <c r="W605" s="24"/>
      <c r="X605" s="24"/>
      <c r="Y605" s="24"/>
      <c r="Z605" s="24"/>
      <c r="AA605" s="24"/>
      <c r="AB605" s="24"/>
      <c r="AC605" s="24"/>
      <c r="AD605" s="24"/>
    </row>
    <row r="606" spans="6:30" x14ac:dyDescent="0.25">
      <c r="F606" s="4"/>
      <c r="G606" s="4"/>
      <c r="I606" s="24"/>
      <c r="J606" s="24"/>
      <c r="K606" s="24"/>
      <c r="L606" s="24"/>
      <c r="M606" s="24"/>
      <c r="N606" s="24"/>
      <c r="O606" s="24"/>
      <c r="P606" s="24"/>
      <c r="Q606" s="24"/>
      <c r="R606" s="24"/>
      <c r="S606" s="24"/>
      <c r="T606" s="24"/>
      <c r="U606" s="24"/>
      <c r="V606" s="24"/>
      <c r="W606" s="24"/>
      <c r="X606" s="24"/>
      <c r="Y606" s="24"/>
      <c r="Z606" s="24"/>
      <c r="AA606" s="24"/>
      <c r="AB606" s="24"/>
      <c r="AC606" s="24"/>
      <c r="AD606" s="24"/>
    </row>
    <row r="607" spans="6:30" x14ac:dyDescent="0.25">
      <c r="F607" s="4"/>
      <c r="G607" s="4"/>
      <c r="I607" s="24"/>
      <c r="J607" s="24"/>
      <c r="K607" s="24"/>
      <c r="L607" s="24"/>
      <c r="M607" s="24"/>
      <c r="N607" s="24"/>
      <c r="O607" s="24"/>
      <c r="P607" s="24"/>
      <c r="Q607" s="24"/>
      <c r="R607" s="24"/>
      <c r="S607" s="24"/>
      <c r="T607" s="24"/>
      <c r="U607" s="24"/>
      <c r="V607" s="24"/>
      <c r="W607" s="24"/>
      <c r="X607" s="24"/>
      <c r="Y607" s="24"/>
      <c r="Z607" s="24"/>
      <c r="AA607" s="24"/>
      <c r="AB607" s="24"/>
      <c r="AC607" s="24"/>
      <c r="AD607" s="24"/>
    </row>
    <row r="608" spans="6:30" x14ac:dyDescent="0.25">
      <c r="F608" s="4"/>
      <c r="G608" s="4"/>
      <c r="I608" s="24"/>
      <c r="J608" s="24"/>
      <c r="K608" s="24"/>
      <c r="L608" s="24"/>
      <c r="M608" s="24"/>
      <c r="N608" s="24"/>
      <c r="O608" s="24"/>
      <c r="P608" s="24"/>
      <c r="Q608" s="24"/>
      <c r="R608" s="24"/>
      <c r="S608" s="24"/>
      <c r="T608" s="24"/>
      <c r="U608" s="24"/>
      <c r="V608" s="24"/>
      <c r="W608" s="24"/>
      <c r="X608" s="24"/>
      <c r="Y608" s="24"/>
      <c r="Z608" s="24"/>
      <c r="AA608" s="24"/>
      <c r="AB608" s="24"/>
      <c r="AC608" s="24"/>
      <c r="AD608" s="24"/>
    </row>
    <row r="609" spans="6:30" x14ac:dyDescent="0.25">
      <c r="F609" s="4"/>
      <c r="G609" s="4"/>
      <c r="I609" s="24"/>
      <c r="J609" s="24"/>
      <c r="K609" s="24"/>
      <c r="L609" s="24"/>
      <c r="M609" s="24"/>
      <c r="N609" s="24"/>
      <c r="O609" s="24"/>
      <c r="P609" s="24"/>
      <c r="Q609" s="24"/>
      <c r="R609" s="24"/>
      <c r="S609" s="24"/>
      <c r="T609" s="24"/>
      <c r="U609" s="24"/>
      <c r="V609" s="24"/>
      <c r="W609" s="24"/>
      <c r="X609" s="24"/>
      <c r="Y609" s="24"/>
      <c r="Z609" s="24"/>
      <c r="AA609" s="24"/>
      <c r="AB609" s="24"/>
      <c r="AC609" s="24"/>
      <c r="AD609" s="24"/>
    </row>
    <row r="610" spans="6:30" x14ac:dyDescent="0.25">
      <c r="F610" s="4"/>
      <c r="G610" s="4"/>
      <c r="I610" s="24"/>
      <c r="J610" s="24"/>
      <c r="K610" s="24"/>
      <c r="L610" s="24"/>
      <c r="M610" s="24"/>
      <c r="N610" s="24"/>
      <c r="O610" s="24"/>
      <c r="P610" s="24"/>
      <c r="Q610" s="24"/>
      <c r="R610" s="24"/>
      <c r="S610" s="24"/>
      <c r="T610" s="24"/>
      <c r="U610" s="24"/>
      <c r="V610" s="24"/>
      <c r="W610" s="24"/>
      <c r="X610" s="24"/>
      <c r="Y610" s="24"/>
      <c r="Z610" s="24"/>
      <c r="AA610" s="24"/>
      <c r="AB610" s="24"/>
      <c r="AC610" s="24"/>
      <c r="AD610" s="24"/>
    </row>
    <row r="611" spans="6:30" x14ac:dyDescent="0.25">
      <c r="F611" s="4"/>
      <c r="G611" s="4"/>
      <c r="I611" s="24"/>
      <c r="J611" s="24"/>
      <c r="K611" s="24"/>
      <c r="L611" s="24"/>
      <c r="M611" s="24"/>
      <c r="N611" s="24"/>
      <c r="O611" s="24"/>
      <c r="P611" s="24"/>
      <c r="Q611" s="24"/>
      <c r="R611" s="24"/>
      <c r="S611" s="24"/>
      <c r="T611" s="24"/>
      <c r="U611" s="24"/>
      <c r="V611" s="24"/>
      <c r="W611" s="24"/>
      <c r="X611" s="24"/>
      <c r="Y611" s="24"/>
      <c r="Z611" s="24"/>
      <c r="AA611" s="24"/>
      <c r="AB611" s="24"/>
      <c r="AC611" s="24"/>
      <c r="AD611" s="24"/>
    </row>
    <row r="612" spans="6:30" x14ac:dyDescent="0.25">
      <c r="F612" s="4"/>
      <c r="G612" s="4"/>
      <c r="I612" s="24"/>
      <c r="J612" s="24"/>
      <c r="K612" s="24"/>
      <c r="L612" s="24"/>
      <c r="M612" s="24"/>
      <c r="N612" s="24"/>
      <c r="O612" s="24"/>
      <c r="P612" s="24"/>
      <c r="Q612" s="24"/>
      <c r="R612" s="24"/>
      <c r="S612" s="24"/>
      <c r="T612" s="24"/>
      <c r="U612" s="24"/>
      <c r="V612" s="24"/>
      <c r="W612" s="24"/>
      <c r="X612" s="24"/>
      <c r="Y612" s="24"/>
      <c r="Z612" s="24"/>
      <c r="AA612" s="24"/>
      <c r="AB612" s="24"/>
      <c r="AC612" s="24"/>
      <c r="AD612" s="24"/>
    </row>
    <row r="613" spans="6:30" x14ac:dyDescent="0.25">
      <c r="F613" s="4"/>
      <c r="G613" s="4"/>
      <c r="I613" s="24"/>
      <c r="J613" s="24"/>
      <c r="K613" s="24"/>
      <c r="L613" s="24"/>
      <c r="M613" s="24"/>
      <c r="N613" s="24"/>
      <c r="O613" s="24"/>
      <c r="P613" s="24"/>
      <c r="Q613" s="24"/>
      <c r="R613" s="24"/>
      <c r="S613" s="24"/>
      <c r="T613" s="24"/>
      <c r="U613" s="24"/>
      <c r="V613" s="24"/>
      <c r="W613" s="24"/>
      <c r="X613" s="24"/>
      <c r="Y613" s="24"/>
      <c r="Z613" s="24"/>
      <c r="AA613" s="24"/>
      <c r="AB613" s="24"/>
      <c r="AC613" s="24"/>
      <c r="AD613" s="24"/>
    </row>
    <row r="614" spans="6:30" x14ac:dyDescent="0.25">
      <c r="F614" s="4"/>
      <c r="G614" s="4"/>
      <c r="I614" s="24"/>
      <c r="J614" s="24"/>
      <c r="K614" s="24"/>
      <c r="L614" s="24"/>
      <c r="M614" s="24"/>
      <c r="N614" s="24"/>
      <c r="O614" s="24"/>
      <c r="P614" s="24"/>
      <c r="Q614" s="24"/>
      <c r="R614" s="24"/>
      <c r="S614" s="24"/>
      <c r="T614" s="24"/>
      <c r="U614" s="24"/>
      <c r="V614" s="24"/>
      <c r="W614" s="24"/>
      <c r="X614" s="24"/>
      <c r="Y614" s="24"/>
      <c r="Z614" s="24"/>
      <c r="AA614" s="24"/>
      <c r="AB614" s="24"/>
      <c r="AC614" s="24"/>
      <c r="AD614" s="24"/>
    </row>
    <row r="615" spans="6:30" x14ac:dyDescent="0.25">
      <c r="F615" s="4"/>
      <c r="G615" s="4"/>
      <c r="I615" s="24"/>
      <c r="J615" s="24"/>
      <c r="K615" s="24"/>
      <c r="L615" s="24"/>
      <c r="M615" s="24"/>
      <c r="N615" s="24"/>
      <c r="O615" s="24"/>
      <c r="P615" s="24"/>
      <c r="Q615" s="24"/>
      <c r="R615" s="24"/>
      <c r="S615" s="24"/>
      <c r="T615" s="24"/>
      <c r="U615" s="24"/>
      <c r="V615" s="24"/>
      <c r="W615" s="24"/>
      <c r="X615" s="24"/>
      <c r="Y615" s="24"/>
      <c r="Z615" s="24"/>
      <c r="AA615" s="24"/>
      <c r="AB615" s="24"/>
      <c r="AC615" s="24"/>
      <c r="AD615" s="24"/>
    </row>
    <row r="616" spans="6:30" x14ac:dyDescent="0.25">
      <c r="F616" s="4"/>
      <c r="G616" s="4"/>
      <c r="I616" s="24"/>
      <c r="J616" s="24"/>
      <c r="K616" s="24"/>
      <c r="L616" s="24"/>
      <c r="M616" s="24"/>
      <c r="N616" s="24"/>
      <c r="O616" s="24"/>
      <c r="P616" s="24"/>
      <c r="Q616" s="24"/>
      <c r="R616" s="24"/>
      <c r="S616" s="24"/>
      <c r="T616" s="24"/>
      <c r="U616" s="24"/>
      <c r="V616" s="24"/>
      <c r="W616" s="24"/>
      <c r="X616" s="24"/>
      <c r="Y616" s="24"/>
      <c r="Z616" s="24"/>
      <c r="AA616" s="24"/>
      <c r="AB616" s="24"/>
      <c r="AC616" s="24"/>
      <c r="AD616" s="24"/>
    </row>
    <row r="617" spans="6:30" x14ac:dyDescent="0.25">
      <c r="F617" s="4"/>
      <c r="G617" s="4"/>
      <c r="I617" s="24"/>
      <c r="J617" s="24"/>
      <c r="K617" s="24"/>
      <c r="L617" s="24"/>
      <c r="M617" s="24"/>
      <c r="N617" s="24"/>
      <c r="O617" s="24"/>
      <c r="P617" s="24"/>
      <c r="Q617" s="24"/>
      <c r="R617" s="24"/>
      <c r="S617" s="24"/>
      <c r="T617" s="24"/>
      <c r="U617" s="24"/>
      <c r="V617" s="24"/>
      <c r="W617" s="24"/>
      <c r="X617" s="24"/>
      <c r="Y617" s="24"/>
      <c r="Z617" s="24"/>
      <c r="AA617" s="24"/>
      <c r="AB617" s="24"/>
      <c r="AC617" s="24"/>
      <c r="AD617" s="24"/>
    </row>
    <row r="618" spans="6:30" x14ac:dyDescent="0.25">
      <c r="F618" s="4"/>
      <c r="G618" s="4"/>
      <c r="I618" s="24"/>
      <c r="J618" s="24"/>
      <c r="K618" s="24"/>
      <c r="L618" s="24"/>
      <c r="M618" s="24"/>
      <c r="N618" s="24"/>
      <c r="O618" s="24"/>
      <c r="P618" s="24"/>
      <c r="Q618" s="24"/>
      <c r="R618" s="24"/>
      <c r="S618" s="24"/>
      <c r="T618" s="24"/>
      <c r="U618" s="24"/>
      <c r="V618" s="24"/>
      <c r="W618" s="24"/>
      <c r="X618" s="24"/>
      <c r="Y618" s="24"/>
      <c r="Z618" s="24"/>
      <c r="AA618" s="24"/>
      <c r="AB618" s="24"/>
      <c r="AC618" s="24"/>
      <c r="AD618" s="24"/>
    </row>
    <row r="619" spans="6:30" x14ac:dyDescent="0.25">
      <c r="F619" s="4"/>
      <c r="G619" s="4"/>
      <c r="I619" s="24"/>
      <c r="J619" s="24"/>
      <c r="K619" s="24"/>
      <c r="L619" s="24"/>
      <c r="M619" s="24"/>
      <c r="N619" s="24"/>
      <c r="O619" s="24"/>
      <c r="P619" s="24"/>
      <c r="Q619" s="24"/>
      <c r="R619" s="24"/>
      <c r="S619" s="24"/>
      <c r="T619" s="24"/>
      <c r="U619" s="24"/>
      <c r="V619" s="24"/>
      <c r="W619" s="24"/>
      <c r="X619" s="24"/>
      <c r="Y619" s="24"/>
      <c r="Z619" s="24"/>
      <c r="AA619" s="24"/>
      <c r="AB619" s="24"/>
      <c r="AC619" s="24"/>
      <c r="AD619" s="24"/>
    </row>
    <row r="620" spans="6:30" x14ac:dyDescent="0.25">
      <c r="F620" s="4"/>
      <c r="G620" s="4"/>
      <c r="I620" s="24"/>
      <c r="J620" s="24"/>
      <c r="K620" s="24"/>
      <c r="L620" s="24"/>
      <c r="M620" s="24"/>
      <c r="N620" s="24"/>
      <c r="O620" s="24"/>
      <c r="P620" s="24"/>
      <c r="Q620" s="24"/>
      <c r="R620" s="24"/>
      <c r="S620" s="24"/>
      <c r="T620" s="24"/>
      <c r="U620" s="24"/>
      <c r="V620" s="24"/>
      <c r="W620" s="24"/>
      <c r="X620" s="24"/>
      <c r="Y620" s="24"/>
      <c r="Z620" s="24"/>
      <c r="AA620" s="24"/>
      <c r="AB620" s="24"/>
      <c r="AC620" s="24"/>
      <c r="AD620" s="24"/>
    </row>
    <row r="621" spans="6:30" x14ac:dyDescent="0.25">
      <c r="F621" s="4"/>
      <c r="G621" s="4"/>
      <c r="I621" s="24"/>
      <c r="J621" s="24"/>
      <c r="K621" s="24"/>
      <c r="L621" s="24"/>
      <c r="M621" s="24"/>
      <c r="N621" s="24"/>
      <c r="O621" s="24"/>
      <c r="P621" s="24"/>
      <c r="Q621" s="24"/>
      <c r="R621" s="24"/>
      <c r="S621" s="24"/>
      <c r="T621" s="24"/>
      <c r="U621" s="24"/>
      <c r="V621" s="24"/>
      <c r="W621" s="24"/>
      <c r="X621" s="24"/>
      <c r="Y621" s="24"/>
      <c r="Z621" s="24"/>
      <c r="AA621" s="24"/>
      <c r="AB621" s="24"/>
      <c r="AC621" s="24"/>
      <c r="AD621" s="24"/>
    </row>
    <row r="622" spans="6:30" x14ac:dyDescent="0.25">
      <c r="F622" s="4"/>
      <c r="G622" s="4"/>
      <c r="I622" s="24"/>
      <c r="J622" s="24"/>
      <c r="K622" s="24"/>
      <c r="L622" s="24"/>
      <c r="M622" s="24"/>
      <c r="N622" s="24"/>
      <c r="O622" s="24"/>
      <c r="P622" s="24"/>
      <c r="Q622" s="24"/>
      <c r="R622" s="24"/>
      <c r="S622" s="24"/>
      <c r="T622" s="24"/>
      <c r="U622" s="24"/>
      <c r="V622" s="24"/>
      <c r="W622" s="24"/>
      <c r="X622" s="24"/>
      <c r="Y622" s="24"/>
      <c r="Z622" s="24"/>
      <c r="AA622" s="24"/>
      <c r="AB622" s="24"/>
      <c r="AC622" s="24"/>
      <c r="AD622" s="24"/>
    </row>
    <row r="623" spans="6:30" x14ac:dyDescent="0.25">
      <c r="F623" s="4"/>
      <c r="G623" s="4"/>
      <c r="I623" s="24"/>
      <c r="J623" s="24"/>
      <c r="K623" s="24"/>
      <c r="L623" s="24"/>
      <c r="M623" s="24"/>
      <c r="N623" s="24"/>
      <c r="O623" s="24"/>
      <c r="P623" s="24"/>
      <c r="Q623" s="24"/>
      <c r="R623" s="24"/>
      <c r="S623" s="24"/>
      <c r="T623" s="24"/>
      <c r="U623" s="24"/>
      <c r="V623" s="24"/>
      <c r="W623" s="24"/>
      <c r="X623" s="24"/>
      <c r="Y623" s="24"/>
      <c r="Z623" s="24"/>
      <c r="AA623" s="24"/>
      <c r="AB623" s="24"/>
      <c r="AC623" s="24"/>
      <c r="AD623" s="24"/>
    </row>
    <row r="624" spans="6:30" x14ac:dyDescent="0.25">
      <c r="F624" s="4"/>
      <c r="G624" s="4"/>
      <c r="I624" s="24"/>
      <c r="J624" s="24"/>
      <c r="K624" s="24"/>
      <c r="L624" s="24"/>
      <c r="M624" s="24"/>
      <c r="N624" s="24"/>
      <c r="O624" s="24"/>
      <c r="P624" s="24"/>
      <c r="Q624" s="24"/>
      <c r="R624" s="24"/>
      <c r="S624" s="24"/>
      <c r="T624" s="24"/>
      <c r="U624" s="24"/>
      <c r="V624" s="24"/>
      <c r="W624" s="24"/>
      <c r="X624" s="24"/>
      <c r="Y624" s="24"/>
      <c r="Z624" s="24"/>
      <c r="AA624" s="24"/>
      <c r="AB624" s="24"/>
      <c r="AC624" s="24"/>
      <c r="AD624" s="24"/>
    </row>
    <row r="625" spans="6:30" x14ac:dyDescent="0.25">
      <c r="F625" s="4"/>
      <c r="G625" s="4"/>
      <c r="I625" s="24"/>
      <c r="J625" s="24"/>
      <c r="K625" s="24"/>
      <c r="L625" s="24"/>
      <c r="M625" s="24"/>
      <c r="N625" s="24"/>
      <c r="O625" s="24"/>
      <c r="P625" s="24"/>
      <c r="Q625" s="24"/>
      <c r="R625" s="24"/>
      <c r="S625" s="24"/>
      <c r="T625" s="24"/>
      <c r="U625" s="24"/>
      <c r="V625" s="24"/>
      <c r="W625" s="24"/>
      <c r="X625" s="24"/>
      <c r="Y625" s="24"/>
      <c r="Z625" s="24"/>
      <c r="AA625" s="24"/>
      <c r="AB625" s="24"/>
      <c r="AC625" s="24"/>
      <c r="AD625" s="24"/>
    </row>
    <row r="626" spans="6:30" x14ac:dyDescent="0.25">
      <c r="F626" s="4"/>
      <c r="G626" s="4"/>
      <c r="I626" s="24"/>
      <c r="J626" s="24"/>
      <c r="K626" s="24"/>
      <c r="L626" s="24"/>
      <c r="M626" s="24"/>
      <c r="N626" s="24"/>
      <c r="O626" s="24"/>
      <c r="P626" s="24"/>
      <c r="Q626" s="24"/>
      <c r="R626" s="24"/>
      <c r="S626" s="24"/>
      <c r="T626" s="24"/>
      <c r="U626" s="24"/>
      <c r="V626" s="24"/>
      <c r="W626" s="24"/>
      <c r="X626" s="24"/>
      <c r="Y626" s="24"/>
      <c r="Z626" s="24"/>
      <c r="AA626" s="24"/>
      <c r="AB626" s="24"/>
      <c r="AC626" s="24"/>
      <c r="AD626" s="24"/>
    </row>
    <row r="627" spans="6:30" x14ac:dyDescent="0.25">
      <c r="F627" s="4"/>
      <c r="G627" s="4"/>
      <c r="I627" s="24"/>
      <c r="J627" s="24"/>
      <c r="K627" s="24"/>
      <c r="L627" s="24"/>
      <c r="M627" s="24"/>
      <c r="N627" s="24"/>
      <c r="O627" s="24"/>
      <c r="P627" s="24"/>
      <c r="Q627" s="24"/>
      <c r="R627" s="24"/>
      <c r="S627" s="24"/>
      <c r="T627" s="24"/>
      <c r="U627" s="24"/>
      <c r="V627" s="24"/>
      <c r="W627" s="24"/>
      <c r="X627" s="24"/>
      <c r="Y627" s="24"/>
      <c r="Z627" s="24"/>
      <c r="AA627" s="24"/>
      <c r="AB627" s="24"/>
      <c r="AC627" s="24"/>
      <c r="AD627" s="24"/>
    </row>
    <row r="628" spans="6:30" x14ac:dyDescent="0.25">
      <c r="F628" s="4"/>
      <c r="G628" s="4"/>
      <c r="I628" s="24"/>
      <c r="J628" s="24"/>
      <c r="K628" s="24"/>
      <c r="L628" s="24"/>
      <c r="M628" s="24"/>
      <c r="N628" s="24"/>
      <c r="O628" s="24"/>
      <c r="P628" s="24"/>
      <c r="Q628" s="24"/>
      <c r="R628" s="24"/>
      <c r="S628" s="24"/>
      <c r="T628" s="24"/>
      <c r="U628" s="24"/>
      <c r="V628" s="24"/>
      <c r="W628" s="24"/>
      <c r="X628" s="24"/>
      <c r="Y628" s="24"/>
      <c r="Z628" s="24"/>
      <c r="AA628" s="24"/>
      <c r="AB628" s="24"/>
      <c r="AC628" s="24"/>
      <c r="AD628" s="24"/>
    </row>
    <row r="629" spans="6:30" x14ac:dyDescent="0.25">
      <c r="F629" s="4"/>
      <c r="G629" s="4"/>
      <c r="I629" s="24"/>
      <c r="J629" s="24"/>
      <c r="K629" s="24"/>
      <c r="L629" s="24"/>
      <c r="M629" s="24"/>
      <c r="N629" s="24"/>
      <c r="O629" s="24"/>
      <c r="P629" s="24"/>
      <c r="Q629" s="24"/>
      <c r="R629" s="24"/>
      <c r="S629" s="24"/>
      <c r="T629" s="24"/>
      <c r="U629" s="24"/>
      <c r="V629" s="24"/>
      <c r="W629" s="24"/>
      <c r="X629" s="24"/>
      <c r="Y629" s="24"/>
      <c r="Z629" s="24"/>
      <c r="AA629" s="24"/>
      <c r="AB629" s="24"/>
      <c r="AC629" s="24"/>
      <c r="AD629" s="24"/>
    </row>
    <row r="630" spans="6:30" x14ac:dyDescent="0.25">
      <c r="F630" s="4"/>
      <c r="G630" s="4"/>
      <c r="I630" s="24"/>
      <c r="J630" s="24"/>
      <c r="K630" s="24"/>
      <c r="L630" s="24"/>
      <c r="M630" s="24"/>
      <c r="N630" s="24"/>
      <c r="O630" s="24"/>
      <c r="P630" s="24"/>
      <c r="Q630" s="24"/>
      <c r="R630" s="24"/>
      <c r="S630" s="24"/>
      <c r="T630" s="24"/>
      <c r="U630" s="24"/>
      <c r="V630" s="24"/>
      <c r="W630" s="24"/>
      <c r="X630" s="24"/>
      <c r="Y630" s="24"/>
      <c r="Z630" s="24"/>
      <c r="AA630" s="24"/>
      <c r="AB630" s="24"/>
      <c r="AC630" s="24"/>
      <c r="AD630" s="24"/>
    </row>
    <row r="631" spans="6:30" x14ac:dyDescent="0.25">
      <c r="F631" s="4"/>
      <c r="G631" s="4"/>
      <c r="I631" s="24"/>
      <c r="J631" s="24"/>
      <c r="K631" s="24"/>
      <c r="L631" s="24"/>
      <c r="M631" s="24"/>
      <c r="N631" s="24"/>
      <c r="O631" s="24"/>
      <c r="P631" s="24"/>
      <c r="Q631" s="24"/>
      <c r="R631" s="24"/>
      <c r="S631" s="24"/>
      <c r="T631" s="24"/>
      <c r="U631" s="24"/>
      <c r="V631" s="24"/>
      <c r="W631" s="24"/>
      <c r="X631" s="24"/>
      <c r="Y631" s="24"/>
      <c r="Z631" s="24"/>
      <c r="AA631" s="24"/>
      <c r="AB631" s="24"/>
      <c r="AC631" s="24"/>
      <c r="AD631" s="24"/>
    </row>
    <row r="632" spans="6:30" x14ac:dyDescent="0.25">
      <c r="F632" s="4"/>
      <c r="G632" s="4"/>
      <c r="I632" s="24"/>
      <c r="J632" s="24"/>
      <c r="K632" s="24"/>
      <c r="L632" s="24"/>
      <c r="M632" s="24"/>
      <c r="N632" s="24"/>
      <c r="O632" s="24"/>
      <c r="P632" s="24"/>
      <c r="Q632" s="24"/>
      <c r="R632" s="24"/>
      <c r="S632" s="24"/>
      <c r="T632" s="24"/>
      <c r="U632" s="24"/>
      <c r="V632" s="24"/>
      <c r="W632" s="24"/>
      <c r="X632" s="24"/>
      <c r="Y632" s="24"/>
      <c r="Z632" s="24"/>
      <c r="AA632" s="24"/>
      <c r="AB632" s="24"/>
      <c r="AC632" s="24"/>
      <c r="AD632" s="24"/>
    </row>
    <row r="633" spans="6:30" x14ac:dyDescent="0.25">
      <c r="F633" s="4"/>
      <c r="G633" s="4"/>
      <c r="I633" s="24"/>
      <c r="J633" s="24"/>
      <c r="K633" s="24"/>
      <c r="L633" s="24"/>
      <c r="M633" s="24"/>
      <c r="N633" s="24"/>
      <c r="O633" s="24"/>
      <c r="P633" s="24"/>
      <c r="Q633" s="24"/>
      <c r="R633" s="24"/>
      <c r="S633" s="24"/>
      <c r="T633" s="24"/>
      <c r="U633" s="24"/>
      <c r="V633" s="24"/>
      <c r="W633" s="24"/>
      <c r="X633" s="24"/>
      <c r="Y633" s="24"/>
      <c r="Z633" s="24"/>
      <c r="AA633" s="24"/>
      <c r="AB633" s="24"/>
      <c r="AC633" s="24"/>
      <c r="AD633" s="24"/>
    </row>
    <row r="634" spans="6:30" x14ac:dyDescent="0.25">
      <c r="F634" s="4"/>
      <c r="G634" s="4"/>
      <c r="I634" s="24"/>
      <c r="J634" s="24"/>
      <c r="K634" s="24"/>
      <c r="L634" s="24"/>
      <c r="M634" s="24"/>
      <c r="N634" s="24"/>
      <c r="O634" s="24"/>
      <c r="P634" s="24"/>
      <c r="Q634" s="24"/>
      <c r="R634" s="24"/>
      <c r="S634" s="24"/>
      <c r="T634" s="24"/>
      <c r="U634" s="24"/>
      <c r="V634" s="24"/>
      <c r="W634" s="24"/>
      <c r="X634" s="24"/>
      <c r="Y634" s="24"/>
      <c r="Z634" s="24"/>
      <c r="AA634" s="24"/>
      <c r="AB634" s="24"/>
      <c r="AC634" s="24"/>
      <c r="AD634" s="24"/>
    </row>
    <row r="635" spans="6:30" x14ac:dyDescent="0.25">
      <c r="F635" s="4"/>
      <c r="G635" s="4"/>
      <c r="I635" s="24"/>
      <c r="J635" s="24"/>
      <c r="K635" s="24"/>
      <c r="L635" s="24"/>
      <c r="M635" s="24"/>
      <c r="N635" s="24"/>
      <c r="O635" s="24"/>
      <c r="P635" s="24"/>
      <c r="Q635" s="24"/>
      <c r="R635" s="24"/>
      <c r="S635" s="24"/>
      <c r="T635" s="24"/>
      <c r="U635" s="24"/>
      <c r="V635" s="24"/>
      <c r="W635" s="24"/>
      <c r="X635" s="24"/>
      <c r="Y635" s="24"/>
      <c r="Z635" s="24"/>
      <c r="AA635" s="24"/>
      <c r="AB635" s="24"/>
      <c r="AC635" s="24"/>
      <c r="AD635" s="24"/>
    </row>
    <row r="636" spans="6:30" x14ac:dyDescent="0.25">
      <c r="F636" s="4"/>
      <c r="G636" s="4"/>
      <c r="I636" s="24"/>
      <c r="J636" s="24"/>
      <c r="K636" s="24"/>
      <c r="L636" s="24"/>
      <c r="M636" s="24"/>
      <c r="N636" s="24"/>
      <c r="O636" s="24"/>
      <c r="P636" s="24"/>
      <c r="Q636" s="24"/>
      <c r="R636" s="24"/>
      <c r="S636" s="24"/>
      <c r="T636" s="24"/>
      <c r="U636" s="24"/>
      <c r="V636" s="24"/>
      <c r="W636" s="24"/>
      <c r="X636" s="24"/>
      <c r="Y636" s="24"/>
      <c r="Z636" s="24"/>
      <c r="AA636" s="24"/>
      <c r="AB636" s="24"/>
      <c r="AC636" s="24"/>
      <c r="AD636" s="24"/>
    </row>
    <row r="637" spans="6:30" x14ac:dyDescent="0.25">
      <c r="F637" s="4"/>
      <c r="G637" s="4"/>
      <c r="I637" s="24"/>
      <c r="J637" s="24"/>
      <c r="K637" s="24"/>
      <c r="L637" s="24"/>
      <c r="M637" s="24"/>
      <c r="N637" s="24"/>
      <c r="O637" s="24"/>
      <c r="P637" s="24"/>
      <c r="Q637" s="24"/>
      <c r="R637" s="24"/>
      <c r="S637" s="24"/>
      <c r="T637" s="24"/>
      <c r="U637" s="24"/>
      <c r="V637" s="24"/>
      <c r="W637" s="24"/>
      <c r="X637" s="24"/>
      <c r="Y637" s="24"/>
      <c r="Z637" s="24"/>
      <c r="AA637" s="24"/>
      <c r="AB637" s="24"/>
      <c r="AC637" s="24"/>
      <c r="AD637" s="24"/>
    </row>
    <row r="638" spans="6:30" x14ac:dyDescent="0.25">
      <c r="F638" s="4"/>
      <c r="G638" s="4"/>
      <c r="I638" s="24"/>
      <c r="J638" s="24"/>
      <c r="K638" s="24"/>
      <c r="L638" s="24"/>
      <c r="M638" s="24"/>
      <c r="N638" s="24"/>
      <c r="O638" s="24"/>
      <c r="P638" s="24"/>
      <c r="Q638" s="24"/>
      <c r="R638" s="24"/>
      <c r="S638" s="24"/>
      <c r="T638" s="24"/>
      <c r="U638" s="24"/>
      <c r="V638" s="24"/>
      <c r="W638" s="24"/>
      <c r="X638" s="24"/>
      <c r="Y638" s="24"/>
      <c r="Z638" s="24"/>
      <c r="AA638" s="24"/>
      <c r="AB638" s="24"/>
      <c r="AC638" s="24"/>
      <c r="AD638" s="24"/>
    </row>
    <row r="639" spans="6:30" x14ac:dyDescent="0.25">
      <c r="F639" s="4"/>
      <c r="G639" s="4"/>
      <c r="I639" s="24"/>
      <c r="J639" s="24"/>
      <c r="K639" s="24"/>
      <c r="L639" s="24"/>
      <c r="M639" s="24"/>
      <c r="N639" s="24"/>
      <c r="O639" s="24"/>
      <c r="P639" s="24"/>
      <c r="Q639" s="24"/>
      <c r="R639" s="24"/>
      <c r="S639" s="24"/>
      <c r="T639" s="24"/>
      <c r="U639" s="24"/>
      <c r="V639" s="24"/>
      <c r="W639" s="24"/>
      <c r="X639" s="24"/>
      <c r="Y639" s="24"/>
      <c r="Z639" s="24"/>
      <c r="AA639" s="24"/>
      <c r="AB639" s="24"/>
      <c r="AC639" s="24"/>
      <c r="AD639" s="24"/>
    </row>
    <row r="640" spans="6:30" x14ac:dyDescent="0.25">
      <c r="F640" s="4"/>
      <c r="G640" s="4"/>
      <c r="I640" s="24"/>
      <c r="J640" s="24"/>
      <c r="K640" s="24"/>
      <c r="L640" s="24"/>
      <c r="M640" s="24"/>
      <c r="N640" s="24"/>
      <c r="O640" s="24"/>
      <c r="P640" s="24"/>
      <c r="Q640" s="24"/>
      <c r="R640" s="24"/>
      <c r="S640" s="24"/>
      <c r="T640" s="24"/>
      <c r="U640" s="24"/>
      <c r="V640" s="24"/>
      <c r="W640" s="24"/>
      <c r="X640" s="24"/>
      <c r="Y640" s="24"/>
      <c r="Z640" s="24"/>
      <c r="AA640" s="24"/>
      <c r="AB640" s="24"/>
      <c r="AC640" s="24"/>
      <c r="AD640" s="24"/>
    </row>
    <row r="641" spans="6:30" x14ac:dyDescent="0.25">
      <c r="F641" s="4"/>
      <c r="G641" s="4"/>
      <c r="I641" s="24"/>
      <c r="J641" s="24"/>
      <c r="K641" s="24"/>
      <c r="L641" s="24"/>
      <c r="M641" s="24"/>
      <c r="N641" s="24"/>
      <c r="O641" s="24"/>
      <c r="P641" s="24"/>
      <c r="Q641" s="24"/>
      <c r="R641" s="24"/>
      <c r="S641" s="24"/>
      <c r="T641" s="24"/>
      <c r="U641" s="24"/>
      <c r="V641" s="24"/>
      <c r="W641" s="24"/>
      <c r="X641" s="24"/>
      <c r="Y641" s="24"/>
      <c r="Z641" s="24"/>
      <c r="AA641" s="24"/>
      <c r="AB641" s="24"/>
      <c r="AC641" s="24"/>
      <c r="AD641" s="24"/>
    </row>
    <row r="642" spans="6:30" x14ac:dyDescent="0.25">
      <c r="F642" s="4"/>
      <c r="G642" s="4"/>
      <c r="I642" s="24"/>
      <c r="J642" s="24"/>
      <c r="K642" s="24"/>
      <c r="L642" s="24"/>
      <c r="M642" s="24"/>
      <c r="N642" s="24"/>
      <c r="O642" s="24"/>
      <c r="P642" s="24"/>
      <c r="Q642" s="24"/>
      <c r="R642" s="24"/>
      <c r="S642" s="24"/>
      <c r="T642" s="24"/>
      <c r="U642" s="24"/>
      <c r="V642" s="24"/>
      <c r="W642" s="24"/>
      <c r="X642" s="24"/>
      <c r="Y642" s="24"/>
      <c r="Z642" s="24"/>
      <c r="AA642" s="24"/>
      <c r="AB642" s="24"/>
      <c r="AC642" s="24"/>
      <c r="AD642" s="24"/>
    </row>
    <row r="643" spans="6:30" x14ac:dyDescent="0.25">
      <c r="F643" s="4"/>
      <c r="G643" s="4"/>
      <c r="I643" s="24"/>
      <c r="J643" s="24"/>
      <c r="K643" s="24"/>
      <c r="L643" s="24"/>
      <c r="M643" s="24"/>
      <c r="N643" s="24"/>
      <c r="O643" s="24"/>
      <c r="P643" s="24"/>
      <c r="Q643" s="24"/>
      <c r="R643" s="24"/>
      <c r="S643" s="24"/>
      <c r="T643" s="24"/>
      <c r="U643" s="24"/>
      <c r="V643" s="24"/>
      <c r="W643" s="24"/>
      <c r="X643" s="24"/>
      <c r="Y643" s="24"/>
      <c r="Z643" s="24"/>
      <c r="AA643" s="24"/>
      <c r="AB643" s="24"/>
      <c r="AC643" s="24"/>
      <c r="AD643" s="24"/>
    </row>
    <row r="644" spans="6:30" x14ac:dyDescent="0.25">
      <c r="F644" s="4"/>
      <c r="G644" s="4"/>
      <c r="I644" s="24"/>
      <c r="J644" s="24"/>
      <c r="K644" s="24"/>
      <c r="L644" s="24"/>
      <c r="M644" s="24"/>
      <c r="N644" s="24"/>
      <c r="O644" s="24"/>
      <c r="P644" s="24"/>
      <c r="Q644" s="24"/>
      <c r="R644" s="24"/>
      <c r="S644" s="24"/>
      <c r="T644" s="24"/>
      <c r="U644" s="24"/>
      <c r="V644" s="24"/>
      <c r="W644" s="24"/>
      <c r="X644" s="24"/>
      <c r="Y644" s="24"/>
      <c r="Z644" s="24"/>
      <c r="AA644" s="24"/>
      <c r="AB644" s="24"/>
      <c r="AC644" s="24"/>
      <c r="AD644" s="24"/>
    </row>
    <row r="645" spans="6:30" x14ac:dyDescent="0.25">
      <c r="F645" s="4"/>
      <c r="G645" s="4"/>
      <c r="I645" s="24"/>
      <c r="J645" s="24"/>
      <c r="K645" s="24"/>
      <c r="L645" s="24"/>
      <c r="M645" s="24"/>
      <c r="N645" s="24"/>
      <c r="O645" s="24"/>
      <c r="P645" s="24"/>
      <c r="Q645" s="24"/>
      <c r="R645" s="24"/>
      <c r="S645" s="24"/>
      <c r="T645" s="24"/>
      <c r="U645" s="24"/>
      <c r="V645" s="24"/>
      <c r="W645" s="24"/>
      <c r="X645" s="24"/>
      <c r="Y645" s="24"/>
      <c r="Z645" s="24"/>
      <c r="AA645" s="24"/>
      <c r="AB645" s="24"/>
      <c r="AC645" s="24"/>
      <c r="AD645" s="24"/>
    </row>
    <row r="646" spans="6:30" x14ac:dyDescent="0.25">
      <c r="F646" s="4"/>
      <c r="G646" s="4"/>
      <c r="I646" s="24"/>
      <c r="J646" s="24"/>
      <c r="K646" s="24"/>
      <c r="L646" s="24"/>
      <c r="M646" s="24"/>
      <c r="N646" s="24"/>
      <c r="O646" s="24"/>
      <c r="P646" s="24"/>
      <c r="Q646" s="24"/>
      <c r="R646" s="24"/>
      <c r="S646" s="24"/>
      <c r="T646" s="24"/>
      <c r="U646" s="24"/>
      <c r="V646" s="24"/>
      <c r="W646" s="24"/>
      <c r="X646" s="24"/>
      <c r="Y646" s="24"/>
      <c r="Z646" s="24"/>
      <c r="AA646" s="24"/>
      <c r="AB646" s="24"/>
      <c r="AC646" s="24"/>
      <c r="AD646" s="24"/>
    </row>
    <row r="647" spans="6:30" x14ac:dyDescent="0.25">
      <c r="F647" s="4"/>
      <c r="G647" s="4"/>
      <c r="I647" s="24"/>
      <c r="J647" s="24"/>
      <c r="K647" s="24"/>
      <c r="L647" s="24"/>
      <c r="M647" s="24"/>
      <c r="N647" s="24"/>
      <c r="O647" s="24"/>
      <c r="P647" s="24"/>
      <c r="Q647" s="24"/>
      <c r="R647" s="24"/>
      <c r="S647" s="24"/>
      <c r="T647" s="24"/>
      <c r="U647" s="24"/>
      <c r="V647" s="24"/>
      <c r="W647" s="24"/>
      <c r="X647" s="24"/>
      <c r="Y647" s="24"/>
      <c r="Z647" s="24"/>
      <c r="AA647" s="24"/>
      <c r="AB647" s="24"/>
      <c r="AC647" s="24"/>
      <c r="AD647" s="24"/>
    </row>
    <row r="648" spans="6:30" x14ac:dyDescent="0.25">
      <c r="F648" s="4"/>
      <c r="G648" s="4"/>
      <c r="I648" s="24"/>
      <c r="J648" s="24"/>
      <c r="K648" s="24"/>
      <c r="L648" s="24"/>
      <c r="M648" s="24"/>
      <c r="N648" s="24"/>
      <c r="O648" s="24"/>
      <c r="P648" s="24"/>
      <c r="Q648" s="24"/>
      <c r="R648" s="24"/>
      <c r="S648" s="24"/>
      <c r="T648" s="24"/>
      <c r="U648" s="24"/>
      <c r="V648" s="24"/>
      <c r="W648" s="24"/>
      <c r="X648" s="24"/>
      <c r="Y648" s="24"/>
      <c r="Z648" s="24"/>
      <c r="AA648" s="24"/>
      <c r="AB648" s="24"/>
      <c r="AC648" s="24"/>
      <c r="AD648" s="24"/>
    </row>
    <row r="649" spans="6:30" x14ac:dyDescent="0.25">
      <c r="F649" s="4"/>
      <c r="G649" s="4"/>
      <c r="I649" s="24"/>
      <c r="J649" s="24"/>
      <c r="K649" s="24"/>
      <c r="L649" s="24"/>
      <c r="M649" s="24"/>
      <c r="N649" s="24"/>
      <c r="O649" s="24"/>
      <c r="P649" s="24"/>
      <c r="Q649" s="24"/>
      <c r="R649" s="24"/>
      <c r="S649" s="24"/>
      <c r="T649" s="24"/>
      <c r="U649" s="24"/>
      <c r="V649" s="24"/>
      <c r="W649" s="24"/>
      <c r="X649" s="24"/>
      <c r="Y649" s="24"/>
      <c r="Z649" s="24"/>
      <c r="AA649" s="24"/>
      <c r="AB649" s="24"/>
      <c r="AC649" s="24"/>
      <c r="AD649" s="24"/>
    </row>
    <row r="650" spans="6:30" x14ac:dyDescent="0.25">
      <c r="F650" s="4"/>
      <c r="G650" s="4"/>
      <c r="I650" s="24"/>
      <c r="J650" s="24"/>
      <c r="K650" s="24"/>
      <c r="L650" s="24"/>
      <c r="M650" s="24"/>
      <c r="N650" s="24"/>
      <c r="O650" s="24"/>
      <c r="P650" s="24"/>
      <c r="Q650" s="24"/>
      <c r="R650" s="24"/>
      <c r="S650" s="24"/>
      <c r="T650" s="24"/>
      <c r="U650" s="24"/>
      <c r="V650" s="24"/>
      <c r="W650" s="24"/>
      <c r="X650" s="24"/>
      <c r="Y650" s="24"/>
      <c r="Z650" s="24"/>
      <c r="AA650" s="24"/>
      <c r="AB650" s="24"/>
      <c r="AC650" s="24"/>
      <c r="AD650" s="24"/>
    </row>
    <row r="651" spans="6:30" x14ac:dyDescent="0.25">
      <c r="F651" s="4"/>
      <c r="G651" s="4"/>
      <c r="I651" s="24"/>
      <c r="J651" s="24"/>
      <c r="K651" s="24"/>
      <c r="L651" s="24"/>
      <c r="M651" s="24"/>
      <c r="N651" s="24"/>
      <c r="O651" s="24"/>
      <c r="P651" s="24"/>
      <c r="Q651" s="24"/>
      <c r="R651" s="24"/>
      <c r="S651" s="24"/>
      <c r="T651" s="24"/>
      <c r="U651" s="24"/>
      <c r="V651" s="24"/>
      <c r="W651" s="24"/>
      <c r="X651" s="24"/>
      <c r="Y651" s="24"/>
      <c r="Z651" s="24"/>
      <c r="AA651" s="24"/>
      <c r="AB651" s="24"/>
      <c r="AC651" s="24"/>
      <c r="AD651" s="24"/>
    </row>
    <row r="652" spans="6:30" x14ac:dyDescent="0.25">
      <c r="F652" s="4"/>
      <c r="G652" s="4"/>
      <c r="I652" s="24"/>
      <c r="J652" s="24"/>
      <c r="K652" s="24"/>
      <c r="L652" s="24"/>
      <c r="M652" s="24"/>
      <c r="N652" s="24"/>
      <c r="O652" s="24"/>
      <c r="P652" s="24"/>
      <c r="Q652" s="24"/>
      <c r="R652" s="24"/>
      <c r="S652" s="24"/>
      <c r="T652" s="24"/>
      <c r="U652" s="24"/>
      <c r="V652" s="24"/>
      <c r="W652" s="24"/>
      <c r="X652" s="24"/>
      <c r="Y652" s="24"/>
      <c r="Z652" s="24"/>
      <c r="AA652" s="24"/>
      <c r="AB652" s="24"/>
      <c r="AC652" s="24"/>
      <c r="AD652" s="24"/>
    </row>
    <row r="653" spans="6:30" x14ac:dyDescent="0.25">
      <c r="F653" s="4"/>
      <c r="G653" s="4"/>
      <c r="I653" s="24"/>
      <c r="J653" s="24"/>
      <c r="K653" s="24"/>
      <c r="L653" s="24"/>
      <c r="M653" s="24"/>
      <c r="N653" s="24"/>
      <c r="O653" s="24"/>
      <c r="P653" s="24"/>
      <c r="Q653" s="24"/>
      <c r="R653" s="24"/>
      <c r="S653" s="24"/>
      <c r="T653" s="24"/>
      <c r="U653" s="24"/>
      <c r="V653" s="24"/>
      <c r="W653" s="24"/>
      <c r="X653" s="24"/>
      <c r="Y653" s="24"/>
      <c r="Z653" s="24"/>
      <c r="AA653" s="24"/>
      <c r="AB653" s="24"/>
      <c r="AC653" s="24"/>
      <c r="AD653" s="24"/>
    </row>
    <row r="654" spans="6:30" x14ac:dyDescent="0.25">
      <c r="F654" s="4"/>
      <c r="G654" s="4"/>
      <c r="I654" s="24"/>
      <c r="J654" s="24"/>
      <c r="K654" s="24"/>
      <c r="L654" s="24"/>
      <c r="M654" s="24"/>
      <c r="N654" s="24"/>
      <c r="O654" s="24"/>
      <c r="P654" s="24"/>
      <c r="Q654" s="24"/>
      <c r="R654" s="24"/>
      <c r="S654" s="24"/>
      <c r="T654" s="24"/>
      <c r="U654" s="24"/>
      <c r="V654" s="24"/>
      <c r="W654" s="24"/>
      <c r="X654" s="24"/>
      <c r="Y654" s="24"/>
      <c r="Z654" s="24"/>
      <c r="AA654" s="24"/>
      <c r="AB654" s="24"/>
      <c r="AC654" s="24"/>
      <c r="AD654" s="24"/>
    </row>
    <row r="655" spans="6:30" x14ac:dyDescent="0.25">
      <c r="F655" s="4"/>
      <c r="G655" s="4"/>
      <c r="I655" s="24"/>
      <c r="J655" s="24"/>
      <c r="K655" s="24"/>
      <c r="L655" s="24"/>
      <c r="M655" s="24"/>
      <c r="N655" s="24"/>
      <c r="O655" s="24"/>
      <c r="P655" s="24"/>
      <c r="Q655" s="24"/>
      <c r="R655" s="24"/>
      <c r="S655" s="24"/>
      <c r="T655" s="24"/>
      <c r="U655" s="24"/>
      <c r="V655" s="24"/>
      <c r="W655" s="24"/>
      <c r="X655" s="24"/>
      <c r="Y655" s="24"/>
      <c r="Z655" s="24"/>
      <c r="AA655" s="24"/>
      <c r="AB655" s="24"/>
      <c r="AC655" s="24"/>
      <c r="AD655" s="24"/>
    </row>
    <row r="656" spans="6:30" x14ac:dyDescent="0.25">
      <c r="F656" s="4"/>
      <c r="G656" s="4"/>
      <c r="I656" s="24"/>
      <c r="J656" s="24"/>
      <c r="K656" s="24"/>
      <c r="L656" s="24"/>
      <c r="M656" s="24"/>
      <c r="N656" s="24"/>
      <c r="O656" s="24"/>
      <c r="P656" s="24"/>
      <c r="Q656" s="24"/>
      <c r="R656" s="24"/>
      <c r="S656" s="24"/>
      <c r="T656" s="24"/>
      <c r="U656" s="24"/>
      <c r="V656" s="24"/>
      <c r="W656" s="24"/>
      <c r="X656" s="24"/>
      <c r="Y656" s="24"/>
      <c r="Z656" s="24"/>
      <c r="AA656" s="24"/>
      <c r="AB656" s="24"/>
      <c r="AC656" s="24"/>
      <c r="AD656" s="24"/>
    </row>
    <row r="657" spans="6:30" x14ac:dyDescent="0.25">
      <c r="F657" s="4"/>
      <c r="G657" s="4"/>
      <c r="I657" s="24"/>
      <c r="J657" s="24"/>
      <c r="K657" s="24"/>
      <c r="L657" s="24"/>
      <c r="M657" s="24"/>
      <c r="N657" s="24"/>
      <c r="O657" s="24"/>
      <c r="P657" s="24"/>
      <c r="Q657" s="24"/>
      <c r="R657" s="24"/>
      <c r="S657" s="24"/>
      <c r="T657" s="24"/>
      <c r="U657" s="24"/>
      <c r="V657" s="24"/>
      <c r="W657" s="24"/>
      <c r="X657" s="24"/>
      <c r="Y657" s="24"/>
      <c r="Z657" s="24"/>
      <c r="AA657" s="24"/>
      <c r="AB657" s="24"/>
      <c r="AC657" s="24"/>
      <c r="AD657" s="24"/>
    </row>
    <row r="658" spans="6:30" x14ac:dyDescent="0.25">
      <c r="F658" s="4"/>
      <c r="G658" s="4"/>
      <c r="I658" s="24"/>
      <c r="J658" s="24"/>
      <c r="K658" s="24"/>
      <c r="L658" s="24"/>
      <c r="M658" s="24"/>
      <c r="N658" s="24"/>
      <c r="O658" s="24"/>
      <c r="P658" s="24"/>
      <c r="Q658" s="24"/>
      <c r="R658" s="24"/>
      <c r="S658" s="24"/>
      <c r="T658" s="24"/>
      <c r="U658" s="24"/>
      <c r="V658" s="24"/>
      <c r="W658" s="24"/>
      <c r="X658" s="24"/>
      <c r="Y658" s="24"/>
      <c r="Z658" s="24"/>
      <c r="AA658" s="24"/>
      <c r="AB658" s="24"/>
      <c r="AC658" s="24"/>
      <c r="AD658" s="24"/>
    </row>
    <row r="659" spans="6:30" x14ac:dyDescent="0.25">
      <c r="F659" s="4"/>
      <c r="G659" s="4"/>
      <c r="I659" s="24"/>
      <c r="J659" s="24"/>
      <c r="K659" s="24"/>
      <c r="L659" s="24"/>
      <c r="M659" s="24"/>
      <c r="N659" s="24"/>
      <c r="O659" s="24"/>
      <c r="P659" s="24"/>
      <c r="Q659" s="24"/>
      <c r="R659" s="24"/>
      <c r="S659" s="24"/>
      <c r="T659" s="24"/>
      <c r="U659" s="24"/>
      <c r="V659" s="24"/>
      <c r="W659" s="24"/>
      <c r="X659" s="24"/>
      <c r="Y659" s="24"/>
      <c r="Z659" s="24"/>
      <c r="AA659" s="24"/>
      <c r="AB659" s="24"/>
      <c r="AC659" s="24"/>
      <c r="AD659" s="24"/>
    </row>
    <row r="660" spans="6:30" x14ac:dyDescent="0.25">
      <c r="F660" s="4"/>
      <c r="G660" s="4"/>
      <c r="I660" s="24"/>
      <c r="J660" s="24"/>
      <c r="K660" s="24"/>
      <c r="L660" s="24"/>
      <c r="M660" s="24"/>
      <c r="N660" s="24"/>
      <c r="O660" s="24"/>
      <c r="P660" s="24"/>
      <c r="Q660" s="24"/>
      <c r="R660" s="24"/>
      <c r="S660" s="24"/>
      <c r="T660" s="24"/>
      <c r="U660" s="24"/>
      <c r="V660" s="24"/>
      <c r="W660" s="24"/>
      <c r="X660" s="24"/>
      <c r="Y660" s="24"/>
      <c r="Z660" s="24"/>
      <c r="AA660" s="24"/>
      <c r="AB660" s="24"/>
      <c r="AC660" s="24"/>
      <c r="AD660" s="24"/>
    </row>
    <row r="661" spans="6:30" x14ac:dyDescent="0.25">
      <c r="F661" s="4"/>
      <c r="G661" s="4"/>
      <c r="I661" s="24"/>
      <c r="J661" s="24"/>
      <c r="K661" s="24"/>
      <c r="L661" s="24"/>
      <c r="M661" s="24"/>
      <c r="N661" s="24"/>
      <c r="O661" s="24"/>
      <c r="P661" s="24"/>
      <c r="Q661" s="24"/>
      <c r="R661" s="24"/>
      <c r="S661" s="24"/>
      <c r="T661" s="24"/>
      <c r="U661" s="24"/>
      <c r="V661" s="24"/>
      <c r="W661" s="24"/>
      <c r="X661" s="24"/>
      <c r="Y661" s="24"/>
      <c r="Z661" s="24"/>
      <c r="AA661" s="24"/>
      <c r="AB661" s="24"/>
      <c r="AC661" s="24"/>
      <c r="AD661" s="24"/>
    </row>
    <row r="662" spans="6:30" x14ac:dyDescent="0.25">
      <c r="F662" s="4"/>
      <c r="G662" s="4"/>
      <c r="I662" s="24"/>
      <c r="J662" s="24"/>
      <c r="K662" s="24"/>
      <c r="L662" s="24"/>
      <c r="M662" s="24"/>
      <c r="N662" s="24"/>
      <c r="O662" s="24"/>
      <c r="P662" s="24"/>
      <c r="Q662" s="24"/>
      <c r="R662" s="24"/>
      <c r="S662" s="24"/>
      <c r="T662" s="24"/>
      <c r="U662" s="24"/>
      <c r="V662" s="24"/>
      <c r="W662" s="24"/>
      <c r="X662" s="24"/>
      <c r="Y662" s="24"/>
      <c r="Z662" s="24"/>
      <c r="AA662" s="24"/>
      <c r="AB662" s="24"/>
      <c r="AC662" s="24"/>
      <c r="AD662" s="24"/>
    </row>
    <row r="663" spans="6:30" x14ac:dyDescent="0.25">
      <c r="F663" s="4"/>
      <c r="G663" s="4"/>
      <c r="I663" s="24"/>
      <c r="J663" s="24"/>
      <c r="K663" s="24"/>
      <c r="L663" s="24"/>
      <c r="M663" s="24"/>
      <c r="N663" s="24"/>
      <c r="O663" s="24"/>
      <c r="P663" s="24"/>
      <c r="Q663" s="24"/>
      <c r="R663" s="24"/>
      <c r="S663" s="24"/>
      <c r="T663" s="24"/>
      <c r="U663" s="24"/>
      <c r="V663" s="24"/>
      <c r="W663" s="24"/>
      <c r="X663" s="24"/>
      <c r="Y663" s="24"/>
      <c r="Z663" s="24"/>
      <c r="AA663" s="24"/>
      <c r="AB663" s="24"/>
      <c r="AC663" s="24"/>
      <c r="AD663" s="24"/>
    </row>
    <row r="664" spans="6:30" x14ac:dyDescent="0.25">
      <c r="F664" s="4"/>
      <c r="G664" s="4"/>
      <c r="I664" s="24"/>
      <c r="J664" s="24"/>
      <c r="K664" s="24"/>
      <c r="L664" s="24"/>
      <c r="M664" s="24"/>
      <c r="N664" s="24"/>
      <c r="O664" s="24"/>
      <c r="P664" s="24"/>
      <c r="Q664" s="24"/>
      <c r="R664" s="24"/>
      <c r="S664" s="24"/>
      <c r="T664" s="24"/>
      <c r="U664" s="24"/>
      <c r="V664" s="24"/>
      <c r="W664" s="24"/>
      <c r="X664" s="24"/>
      <c r="Y664" s="24"/>
      <c r="Z664" s="24"/>
      <c r="AA664" s="24"/>
      <c r="AB664" s="24"/>
      <c r="AC664" s="24"/>
      <c r="AD664" s="24"/>
    </row>
    <row r="665" spans="6:30" x14ac:dyDescent="0.25">
      <c r="F665" s="4"/>
      <c r="G665" s="4"/>
      <c r="I665" s="24"/>
      <c r="J665" s="24"/>
      <c r="K665" s="24"/>
      <c r="L665" s="24"/>
      <c r="M665" s="24"/>
      <c r="N665" s="24"/>
      <c r="O665" s="24"/>
      <c r="P665" s="24"/>
      <c r="Q665" s="24"/>
      <c r="R665" s="24"/>
      <c r="S665" s="24"/>
      <c r="T665" s="24"/>
      <c r="U665" s="24"/>
      <c r="V665" s="24"/>
      <c r="W665" s="24"/>
      <c r="X665" s="24"/>
      <c r="Y665" s="24"/>
      <c r="Z665" s="24"/>
      <c r="AA665" s="24"/>
      <c r="AB665" s="24"/>
      <c r="AC665" s="24"/>
      <c r="AD665" s="24"/>
    </row>
    <row r="666" spans="6:30" x14ac:dyDescent="0.25">
      <c r="F666" s="4"/>
      <c r="G666" s="4"/>
      <c r="I666" s="24"/>
      <c r="J666" s="24"/>
      <c r="K666" s="24"/>
      <c r="L666" s="24"/>
      <c r="M666" s="24"/>
      <c r="N666" s="24"/>
      <c r="O666" s="24"/>
      <c r="P666" s="24"/>
      <c r="Q666" s="24"/>
      <c r="R666" s="24"/>
      <c r="S666" s="24"/>
      <c r="T666" s="24"/>
      <c r="U666" s="24"/>
      <c r="V666" s="24"/>
      <c r="W666" s="24"/>
      <c r="X666" s="24"/>
      <c r="Y666" s="24"/>
      <c r="Z666" s="24"/>
      <c r="AA666" s="24"/>
      <c r="AB666" s="24"/>
      <c r="AC666" s="24"/>
      <c r="AD666" s="24"/>
    </row>
    <row r="667" spans="6:30" x14ac:dyDescent="0.25">
      <c r="F667" s="4"/>
      <c r="G667" s="4"/>
      <c r="I667" s="24"/>
      <c r="J667" s="24"/>
      <c r="K667" s="24"/>
      <c r="L667" s="24"/>
      <c r="M667" s="24"/>
      <c r="N667" s="24"/>
      <c r="O667" s="24"/>
      <c r="P667" s="24"/>
      <c r="Q667" s="24"/>
      <c r="R667" s="24"/>
      <c r="S667" s="24"/>
      <c r="T667" s="24"/>
      <c r="U667" s="24"/>
      <c r="V667" s="24"/>
      <c r="W667" s="24"/>
      <c r="X667" s="24"/>
      <c r="Y667" s="24"/>
      <c r="Z667" s="24"/>
      <c r="AA667" s="24"/>
      <c r="AB667" s="24"/>
      <c r="AC667" s="24"/>
      <c r="AD667" s="24"/>
    </row>
    <row r="668" spans="6:30" x14ac:dyDescent="0.25">
      <c r="F668" s="4"/>
      <c r="G668" s="4"/>
      <c r="I668" s="24"/>
      <c r="J668" s="24"/>
      <c r="K668" s="24"/>
      <c r="L668" s="24"/>
      <c r="M668" s="24"/>
      <c r="N668" s="24"/>
      <c r="O668" s="24"/>
      <c r="P668" s="24"/>
      <c r="Q668" s="24"/>
      <c r="R668" s="24"/>
      <c r="S668" s="24"/>
      <c r="T668" s="24"/>
      <c r="U668" s="24"/>
      <c r="V668" s="24"/>
      <c r="W668" s="24"/>
      <c r="X668" s="24"/>
      <c r="Y668" s="24"/>
      <c r="Z668" s="24"/>
      <c r="AA668" s="24"/>
      <c r="AB668" s="24"/>
      <c r="AC668" s="24"/>
      <c r="AD668" s="24"/>
    </row>
    <row r="669" spans="6:30" x14ac:dyDescent="0.25">
      <c r="F669" s="4"/>
      <c r="G669" s="4"/>
      <c r="I669" s="24"/>
      <c r="J669" s="24"/>
      <c r="K669" s="24"/>
      <c r="L669" s="24"/>
      <c r="M669" s="24"/>
      <c r="N669" s="24"/>
      <c r="O669" s="24"/>
      <c r="P669" s="24"/>
      <c r="Q669" s="24"/>
      <c r="R669" s="24"/>
      <c r="S669" s="24"/>
      <c r="T669" s="24"/>
      <c r="U669" s="24"/>
      <c r="V669" s="24"/>
      <c r="W669" s="24"/>
      <c r="X669" s="24"/>
      <c r="Y669" s="24"/>
      <c r="Z669" s="24"/>
      <c r="AA669" s="24"/>
      <c r="AB669" s="24"/>
      <c r="AC669" s="24"/>
      <c r="AD669" s="24"/>
    </row>
    <row r="670" spans="6:30" x14ac:dyDescent="0.25">
      <c r="F670" s="4"/>
      <c r="G670" s="4"/>
      <c r="I670" s="24"/>
      <c r="J670" s="24"/>
      <c r="K670" s="24"/>
      <c r="L670" s="24"/>
      <c r="M670" s="24"/>
      <c r="N670" s="24"/>
      <c r="O670" s="24"/>
      <c r="P670" s="24"/>
      <c r="Q670" s="24"/>
      <c r="R670" s="24"/>
      <c r="S670" s="24"/>
      <c r="T670" s="24"/>
      <c r="U670" s="24"/>
      <c r="V670" s="24"/>
      <c r="W670" s="24"/>
      <c r="X670" s="24"/>
      <c r="Y670" s="24"/>
      <c r="Z670" s="24"/>
      <c r="AA670" s="24"/>
      <c r="AB670" s="24"/>
      <c r="AC670" s="24"/>
      <c r="AD670" s="24"/>
    </row>
    <row r="671" spans="6:30" x14ac:dyDescent="0.25">
      <c r="F671" s="4"/>
      <c r="G671" s="4"/>
      <c r="I671" s="24"/>
      <c r="J671" s="24"/>
      <c r="K671" s="24"/>
      <c r="L671" s="24"/>
      <c r="M671" s="24"/>
      <c r="N671" s="24"/>
      <c r="O671" s="24"/>
      <c r="P671" s="24"/>
      <c r="Q671" s="24"/>
      <c r="R671" s="24"/>
      <c r="S671" s="24"/>
      <c r="T671" s="24"/>
      <c r="U671" s="24"/>
      <c r="V671" s="24"/>
      <c r="W671" s="24"/>
      <c r="X671" s="24"/>
      <c r="Y671" s="24"/>
      <c r="Z671" s="24"/>
      <c r="AA671" s="24"/>
      <c r="AB671" s="24"/>
      <c r="AC671" s="24"/>
      <c r="AD671" s="24"/>
    </row>
    <row r="672" spans="6:30" x14ac:dyDescent="0.25">
      <c r="F672" s="4"/>
      <c r="G672" s="4"/>
      <c r="I672" s="24"/>
      <c r="J672" s="24"/>
      <c r="K672" s="24"/>
      <c r="L672" s="24"/>
      <c r="M672" s="24"/>
      <c r="N672" s="24"/>
      <c r="O672" s="24"/>
      <c r="P672" s="24"/>
      <c r="Q672" s="24"/>
      <c r="R672" s="24"/>
      <c r="S672" s="24"/>
      <c r="T672" s="24"/>
      <c r="U672" s="24"/>
      <c r="V672" s="24"/>
      <c r="W672" s="24"/>
      <c r="X672" s="24"/>
      <c r="Y672" s="24"/>
      <c r="Z672" s="24"/>
      <c r="AA672" s="24"/>
      <c r="AB672" s="24"/>
      <c r="AC672" s="24"/>
      <c r="AD672" s="24"/>
    </row>
    <row r="673" spans="6:30" x14ac:dyDescent="0.25">
      <c r="F673" s="4"/>
      <c r="G673" s="4"/>
      <c r="I673" s="24"/>
      <c r="J673" s="24"/>
      <c r="K673" s="24"/>
      <c r="L673" s="24"/>
      <c r="M673" s="24"/>
      <c r="N673" s="24"/>
      <c r="O673" s="24"/>
      <c r="P673" s="24"/>
      <c r="Q673" s="24"/>
      <c r="R673" s="24"/>
      <c r="S673" s="24"/>
      <c r="T673" s="24"/>
      <c r="U673" s="24"/>
      <c r="V673" s="24"/>
      <c r="W673" s="24"/>
      <c r="X673" s="24"/>
      <c r="Y673" s="24"/>
      <c r="Z673" s="24"/>
      <c r="AA673" s="24"/>
      <c r="AB673" s="24"/>
      <c r="AC673" s="24"/>
      <c r="AD673" s="24"/>
    </row>
    <row r="674" spans="6:30" x14ac:dyDescent="0.25">
      <c r="F674" s="4"/>
      <c r="G674" s="4"/>
      <c r="I674" s="24"/>
      <c r="J674" s="24"/>
      <c r="K674" s="24"/>
      <c r="L674" s="24"/>
      <c r="M674" s="24"/>
      <c r="N674" s="24"/>
      <c r="O674" s="24"/>
      <c r="P674" s="24"/>
      <c r="Q674" s="24"/>
      <c r="R674" s="24"/>
      <c r="S674" s="24"/>
      <c r="T674" s="24"/>
      <c r="U674" s="24"/>
      <c r="V674" s="24"/>
      <c r="W674" s="24"/>
      <c r="X674" s="24"/>
      <c r="Y674" s="24"/>
      <c r="Z674" s="24"/>
      <c r="AA674" s="24"/>
      <c r="AB674" s="24"/>
      <c r="AC674" s="24"/>
      <c r="AD674" s="24"/>
    </row>
    <row r="675" spans="6:30" x14ac:dyDescent="0.25">
      <c r="F675" s="4"/>
      <c r="G675" s="4"/>
      <c r="I675" s="24"/>
      <c r="J675" s="24"/>
      <c r="K675" s="24"/>
      <c r="L675" s="24"/>
      <c r="M675" s="24"/>
      <c r="N675" s="24"/>
      <c r="O675" s="24"/>
      <c r="P675" s="24"/>
      <c r="Q675" s="24"/>
      <c r="R675" s="24"/>
      <c r="S675" s="24"/>
      <c r="T675" s="24"/>
      <c r="U675" s="24"/>
      <c r="V675" s="24"/>
      <c r="W675" s="24"/>
      <c r="X675" s="24"/>
      <c r="Y675" s="24"/>
      <c r="Z675" s="24"/>
      <c r="AA675" s="24"/>
      <c r="AB675" s="24"/>
      <c r="AC675" s="24"/>
      <c r="AD675" s="24"/>
    </row>
    <row r="676" spans="6:30" x14ac:dyDescent="0.25">
      <c r="F676" s="4"/>
      <c r="G676" s="4"/>
      <c r="I676" s="24"/>
      <c r="J676" s="24"/>
      <c r="K676" s="24"/>
      <c r="L676" s="24"/>
      <c r="M676" s="24"/>
      <c r="N676" s="24"/>
      <c r="O676" s="24"/>
      <c r="P676" s="24"/>
      <c r="Q676" s="24"/>
      <c r="R676" s="24"/>
      <c r="S676" s="24"/>
      <c r="T676" s="24"/>
      <c r="U676" s="24"/>
      <c r="V676" s="24"/>
      <c r="W676" s="24"/>
      <c r="X676" s="24"/>
      <c r="Y676" s="24"/>
      <c r="Z676" s="24"/>
      <c r="AA676" s="24"/>
      <c r="AB676" s="24"/>
      <c r="AC676" s="24"/>
      <c r="AD676" s="24"/>
    </row>
    <row r="677" spans="6:30" x14ac:dyDescent="0.25">
      <c r="F677" s="4"/>
      <c r="G677" s="4"/>
      <c r="I677" s="24"/>
      <c r="J677" s="24"/>
      <c r="K677" s="24"/>
      <c r="L677" s="24"/>
      <c r="M677" s="24"/>
      <c r="N677" s="24"/>
      <c r="O677" s="24"/>
      <c r="P677" s="24"/>
      <c r="Q677" s="24"/>
      <c r="R677" s="24"/>
      <c r="S677" s="24"/>
      <c r="T677" s="24"/>
      <c r="U677" s="24"/>
      <c r="V677" s="24"/>
      <c r="W677" s="24"/>
      <c r="X677" s="24"/>
      <c r="Y677" s="24"/>
      <c r="Z677" s="24"/>
      <c r="AA677" s="24"/>
      <c r="AB677" s="24"/>
      <c r="AC677" s="24"/>
      <c r="AD677" s="24"/>
    </row>
    <row r="678" spans="6:30" x14ac:dyDescent="0.25">
      <c r="F678" s="4"/>
      <c r="G678" s="4"/>
      <c r="I678" s="24"/>
      <c r="J678" s="24"/>
      <c r="K678" s="24"/>
      <c r="L678" s="24"/>
      <c r="M678" s="24"/>
      <c r="N678" s="24"/>
      <c r="O678" s="24"/>
      <c r="P678" s="24"/>
      <c r="Q678" s="24"/>
      <c r="R678" s="24"/>
      <c r="S678" s="24"/>
      <c r="T678" s="24"/>
      <c r="U678" s="24"/>
      <c r="V678" s="24"/>
      <c r="W678" s="24"/>
      <c r="X678" s="24"/>
      <c r="Y678" s="24"/>
      <c r="Z678" s="24"/>
      <c r="AA678" s="24"/>
      <c r="AB678" s="24"/>
      <c r="AC678" s="24"/>
      <c r="AD678" s="24"/>
    </row>
    <row r="679" spans="6:30" x14ac:dyDescent="0.25">
      <c r="F679" s="4"/>
      <c r="G679" s="4"/>
      <c r="I679" s="24"/>
      <c r="J679" s="24"/>
      <c r="K679" s="24"/>
      <c r="L679" s="24"/>
      <c r="M679" s="24"/>
      <c r="N679" s="24"/>
      <c r="O679" s="24"/>
      <c r="P679" s="24"/>
      <c r="Q679" s="24"/>
      <c r="R679" s="24"/>
      <c r="S679" s="24"/>
      <c r="T679" s="24"/>
      <c r="U679" s="24"/>
      <c r="V679" s="24"/>
      <c r="W679" s="24"/>
      <c r="X679" s="24"/>
      <c r="Y679" s="24"/>
      <c r="Z679" s="24"/>
      <c r="AA679" s="24"/>
      <c r="AB679" s="24"/>
      <c r="AC679" s="24"/>
      <c r="AD679" s="24"/>
    </row>
    <row r="680" spans="6:30" x14ac:dyDescent="0.25">
      <c r="F680" s="4"/>
      <c r="G680" s="4"/>
      <c r="I680" s="24"/>
      <c r="J680" s="24"/>
      <c r="K680" s="24"/>
      <c r="L680" s="24"/>
      <c r="M680" s="24"/>
      <c r="N680" s="24"/>
      <c r="O680" s="24"/>
      <c r="P680" s="24"/>
      <c r="Q680" s="24"/>
      <c r="R680" s="24"/>
      <c r="S680" s="24"/>
      <c r="T680" s="24"/>
      <c r="U680" s="24"/>
      <c r="V680" s="24"/>
      <c r="W680" s="24"/>
      <c r="X680" s="24"/>
      <c r="Y680" s="24"/>
      <c r="Z680" s="24"/>
      <c r="AA680" s="24"/>
      <c r="AB680" s="24"/>
      <c r="AC680" s="24"/>
      <c r="AD680" s="24"/>
    </row>
    <row r="681" spans="6:30" x14ac:dyDescent="0.25">
      <c r="F681" s="4"/>
      <c r="G681" s="4"/>
      <c r="I681" s="24"/>
      <c r="J681" s="24"/>
      <c r="K681" s="24"/>
      <c r="L681" s="24"/>
      <c r="M681" s="24"/>
      <c r="N681" s="24"/>
      <c r="O681" s="24"/>
      <c r="P681" s="24"/>
      <c r="Q681" s="24"/>
      <c r="R681" s="24"/>
      <c r="S681" s="24"/>
      <c r="T681" s="24"/>
      <c r="U681" s="24"/>
      <c r="V681" s="24"/>
      <c r="W681" s="24"/>
      <c r="X681" s="24"/>
      <c r="Y681" s="24"/>
      <c r="Z681" s="24"/>
      <c r="AA681" s="24"/>
      <c r="AB681" s="24"/>
      <c r="AC681" s="24"/>
      <c r="AD681" s="24"/>
    </row>
    <row r="682" spans="6:30" x14ac:dyDescent="0.25">
      <c r="F682" s="4"/>
      <c r="G682" s="4"/>
      <c r="I682" s="24"/>
      <c r="J682" s="24"/>
      <c r="K682" s="24"/>
      <c r="L682" s="24"/>
      <c r="M682" s="24"/>
      <c r="N682" s="24"/>
      <c r="O682" s="24"/>
      <c r="P682" s="24"/>
      <c r="Q682" s="24"/>
      <c r="R682" s="24"/>
      <c r="S682" s="24"/>
      <c r="T682" s="24"/>
      <c r="U682" s="24"/>
      <c r="V682" s="24"/>
      <c r="W682" s="24"/>
      <c r="X682" s="24"/>
      <c r="Y682" s="24"/>
      <c r="Z682" s="24"/>
      <c r="AA682" s="24"/>
      <c r="AB682" s="24"/>
      <c r="AC682" s="24"/>
      <c r="AD682" s="24"/>
    </row>
    <row r="683" spans="6:30" x14ac:dyDescent="0.25">
      <c r="F683" s="4"/>
      <c r="G683" s="4"/>
      <c r="I683" s="24"/>
      <c r="J683" s="24"/>
      <c r="K683" s="24"/>
      <c r="L683" s="24"/>
      <c r="M683" s="24"/>
      <c r="N683" s="24"/>
      <c r="O683" s="24"/>
      <c r="P683" s="24"/>
      <c r="Q683" s="24"/>
      <c r="R683" s="24"/>
      <c r="S683" s="24"/>
      <c r="T683" s="24"/>
      <c r="U683" s="24"/>
      <c r="V683" s="24"/>
      <c r="W683" s="24"/>
      <c r="X683" s="24"/>
      <c r="Y683" s="24"/>
      <c r="Z683" s="24"/>
      <c r="AA683" s="24"/>
      <c r="AB683" s="24"/>
      <c r="AC683" s="24"/>
      <c r="AD683" s="24"/>
    </row>
    <row r="684" spans="6:30" x14ac:dyDescent="0.25">
      <c r="F684" s="4"/>
      <c r="G684" s="4"/>
      <c r="I684" s="24"/>
      <c r="J684" s="24"/>
      <c r="K684" s="24"/>
      <c r="L684" s="24"/>
      <c r="M684" s="24"/>
      <c r="N684" s="24"/>
      <c r="O684" s="24"/>
      <c r="P684" s="24"/>
      <c r="Q684" s="24"/>
      <c r="R684" s="24"/>
      <c r="S684" s="24"/>
      <c r="T684" s="24"/>
      <c r="U684" s="24"/>
      <c r="V684" s="24"/>
      <c r="W684" s="24"/>
      <c r="X684" s="24"/>
      <c r="Y684" s="24"/>
      <c r="Z684" s="24"/>
      <c r="AA684" s="24"/>
      <c r="AB684" s="24"/>
      <c r="AC684" s="24"/>
      <c r="AD684" s="24"/>
    </row>
    <row r="685" spans="6:30" x14ac:dyDescent="0.25">
      <c r="F685" s="4"/>
      <c r="G685" s="4"/>
      <c r="I685" s="24"/>
      <c r="J685" s="24"/>
      <c r="K685" s="24"/>
      <c r="L685" s="24"/>
      <c r="M685" s="24"/>
      <c r="N685" s="24"/>
      <c r="O685" s="24"/>
      <c r="P685" s="24"/>
      <c r="Q685" s="24"/>
      <c r="R685" s="24"/>
      <c r="S685" s="24"/>
      <c r="T685" s="24"/>
      <c r="U685" s="24"/>
      <c r="V685" s="24"/>
      <c r="W685" s="24"/>
      <c r="X685" s="24"/>
      <c r="Y685" s="24"/>
      <c r="Z685" s="24"/>
      <c r="AA685" s="24"/>
      <c r="AB685" s="24"/>
      <c r="AC685" s="24"/>
      <c r="AD685" s="24"/>
    </row>
    <row r="686" spans="6:30" x14ac:dyDescent="0.25">
      <c r="F686" s="4"/>
      <c r="G686" s="4"/>
      <c r="I686" s="24"/>
      <c r="J686" s="24"/>
      <c r="K686" s="24"/>
      <c r="L686" s="24"/>
      <c r="M686" s="24"/>
      <c r="N686" s="24"/>
      <c r="O686" s="24"/>
      <c r="P686" s="24"/>
      <c r="Q686" s="24"/>
      <c r="R686" s="24"/>
      <c r="S686" s="24"/>
      <c r="T686" s="24"/>
      <c r="U686" s="24"/>
      <c r="V686" s="24"/>
      <c r="W686" s="24"/>
      <c r="X686" s="24"/>
      <c r="Y686" s="24"/>
      <c r="Z686" s="24"/>
      <c r="AA686" s="24"/>
      <c r="AB686" s="24"/>
      <c r="AC686" s="24"/>
      <c r="AD686" s="24"/>
    </row>
    <row r="687" spans="6:30" x14ac:dyDescent="0.25">
      <c r="F687" s="4"/>
      <c r="G687" s="4"/>
      <c r="I687" s="24"/>
      <c r="J687" s="24"/>
      <c r="K687" s="24"/>
      <c r="L687" s="24"/>
      <c r="M687" s="24"/>
      <c r="N687" s="24"/>
      <c r="O687" s="24"/>
      <c r="P687" s="24"/>
      <c r="Q687" s="24"/>
      <c r="R687" s="24"/>
      <c r="S687" s="24"/>
      <c r="T687" s="24"/>
      <c r="U687" s="24"/>
      <c r="V687" s="24"/>
      <c r="W687" s="24"/>
      <c r="X687" s="24"/>
      <c r="Y687" s="24"/>
      <c r="Z687" s="24"/>
      <c r="AA687" s="24"/>
      <c r="AB687" s="24"/>
      <c r="AC687" s="24"/>
      <c r="AD687" s="24"/>
    </row>
    <row r="688" spans="6:30" x14ac:dyDescent="0.25">
      <c r="F688" s="4"/>
      <c r="G688" s="4"/>
      <c r="I688" s="24"/>
      <c r="J688" s="24"/>
      <c r="K688" s="24"/>
      <c r="L688" s="24"/>
      <c r="M688" s="24"/>
      <c r="N688" s="24"/>
      <c r="O688" s="24"/>
      <c r="P688" s="24"/>
      <c r="Q688" s="24"/>
      <c r="R688" s="24"/>
      <c r="S688" s="24"/>
      <c r="T688" s="24"/>
      <c r="U688" s="24"/>
      <c r="V688" s="24"/>
      <c r="W688" s="24"/>
      <c r="X688" s="24"/>
      <c r="Y688" s="24"/>
      <c r="Z688" s="24"/>
      <c r="AA688" s="24"/>
      <c r="AB688" s="24"/>
      <c r="AC688" s="24"/>
      <c r="AD688" s="24"/>
    </row>
    <row r="689" spans="6:30" x14ac:dyDescent="0.25">
      <c r="F689" s="4"/>
      <c r="G689" s="4"/>
      <c r="I689" s="24"/>
      <c r="J689" s="24"/>
      <c r="K689" s="24"/>
      <c r="L689" s="24"/>
      <c r="M689" s="24"/>
      <c r="N689" s="24"/>
      <c r="O689" s="24"/>
      <c r="P689" s="24"/>
      <c r="Q689" s="24"/>
      <c r="R689" s="24"/>
      <c r="S689" s="24"/>
      <c r="T689" s="24"/>
      <c r="U689" s="24"/>
      <c r="V689" s="24"/>
      <c r="W689" s="24"/>
      <c r="X689" s="24"/>
      <c r="Y689" s="24"/>
      <c r="Z689" s="24"/>
      <c r="AA689" s="24"/>
      <c r="AB689" s="24"/>
      <c r="AC689" s="24"/>
      <c r="AD689" s="24"/>
    </row>
    <row r="690" spans="6:30" x14ac:dyDescent="0.25">
      <c r="F690" s="4"/>
      <c r="G690" s="4"/>
      <c r="I690" s="24"/>
      <c r="J690" s="24"/>
      <c r="K690" s="24"/>
      <c r="L690" s="24"/>
      <c r="M690" s="24"/>
      <c r="N690" s="24"/>
      <c r="O690" s="24"/>
      <c r="P690" s="24"/>
      <c r="Q690" s="24"/>
      <c r="R690" s="24"/>
      <c r="S690" s="24"/>
      <c r="T690" s="24"/>
      <c r="U690" s="24"/>
      <c r="V690" s="24"/>
      <c r="W690" s="24"/>
      <c r="X690" s="24"/>
      <c r="Y690" s="24"/>
      <c r="Z690" s="24"/>
      <c r="AA690" s="24"/>
      <c r="AB690" s="24"/>
      <c r="AC690" s="24"/>
      <c r="AD690" s="24"/>
    </row>
    <row r="691" spans="6:30" x14ac:dyDescent="0.25">
      <c r="F691" s="4"/>
      <c r="G691" s="4"/>
      <c r="I691" s="24"/>
      <c r="J691" s="24"/>
      <c r="K691" s="24"/>
      <c r="L691" s="24"/>
      <c r="M691" s="24"/>
      <c r="N691" s="24"/>
      <c r="O691" s="24"/>
      <c r="P691" s="24"/>
      <c r="Q691" s="24"/>
      <c r="R691" s="24"/>
      <c r="S691" s="24"/>
      <c r="T691" s="24"/>
      <c r="U691" s="24"/>
      <c r="V691" s="24"/>
      <c r="W691" s="24"/>
      <c r="X691" s="24"/>
      <c r="Y691" s="24"/>
      <c r="Z691" s="24"/>
      <c r="AA691" s="24"/>
      <c r="AB691" s="24"/>
      <c r="AC691" s="24"/>
      <c r="AD691" s="24"/>
    </row>
    <row r="692" spans="6:30" x14ac:dyDescent="0.25">
      <c r="F692" s="4"/>
      <c r="G692" s="4"/>
      <c r="I692" s="24"/>
      <c r="J692" s="24"/>
      <c r="K692" s="24"/>
      <c r="L692" s="24"/>
      <c r="M692" s="24"/>
      <c r="N692" s="24"/>
      <c r="O692" s="24"/>
      <c r="P692" s="24"/>
      <c r="Q692" s="24"/>
      <c r="R692" s="24"/>
      <c r="S692" s="24"/>
      <c r="T692" s="24"/>
      <c r="U692" s="24"/>
      <c r="V692" s="24"/>
      <c r="W692" s="24"/>
      <c r="X692" s="24"/>
      <c r="Y692" s="24"/>
      <c r="Z692" s="24"/>
      <c r="AA692" s="24"/>
      <c r="AB692" s="24"/>
      <c r="AC692" s="24"/>
      <c r="AD692" s="24"/>
    </row>
    <row r="693" spans="6:30" x14ac:dyDescent="0.25">
      <c r="F693" s="4"/>
      <c r="G693" s="4"/>
      <c r="I693" s="24"/>
      <c r="J693" s="24"/>
      <c r="K693" s="24"/>
      <c r="L693" s="24"/>
      <c r="M693" s="24"/>
      <c r="N693" s="24"/>
      <c r="O693" s="24"/>
      <c r="P693" s="24"/>
      <c r="Q693" s="24"/>
      <c r="R693" s="24"/>
      <c r="S693" s="24"/>
      <c r="T693" s="24"/>
      <c r="U693" s="24"/>
      <c r="V693" s="24"/>
      <c r="W693" s="24"/>
      <c r="X693" s="24"/>
      <c r="Y693" s="24"/>
      <c r="Z693" s="24"/>
      <c r="AA693" s="24"/>
      <c r="AB693" s="24"/>
      <c r="AC693" s="24"/>
      <c r="AD693" s="24"/>
    </row>
    <row r="694" spans="6:30" x14ac:dyDescent="0.25">
      <c r="F694" s="4"/>
      <c r="G694" s="4"/>
      <c r="I694" s="24"/>
      <c r="J694" s="24"/>
      <c r="K694" s="24"/>
      <c r="L694" s="24"/>
      <c r="M694" s="24"/>
      <c r="N694" s="24"/>
      <c r="O694" s="24"/>
      <c r="P694" s="24"/>
      <c r="Q694" s="24"/>
      <c r="R694" s="24"/>
      <c r="S694" s="24"/>
      <c r="T694" s="24"/>
      <c r="U694" s="24"/>
      <c r="V694" s="24"/>
      <c r="W694" s="24"/>
      <c r="X694" s="24"/>
      <c r="Y694" s="24"/>
      <c r="Z694" s="24"/>
      <c r="AA694" s="24"/>
      <c r="AB694" s="24"/>
      <c r="AC694" s="24"/>
      <c r="AD694" s="24"/>
    </row>
    <row r="695" spans="6:30" x14ac:dyDescent="0.25">
      <c r="F695" s="4"/>
      <c r="G695" s="4"/>
      <c r="I695" s="24"/>
      <c r="J695" s="24"/>
      <c r="K695" s="24"/>
      <c r="L695" s="24"/>
      <c r="M695" s="24"/>
      <c r="N695" s="24"/>
      <c r="O695" s="24"/>
      <c r="P695" s="24"/>
      <c r="Q695" s="24"/>
      <c r="R695" s="24"/>
      <c r="S695" s="24"/>
      <c r="T695" s="24"/>
      <c r="U695" s="24"/>
      <c r="V695" s="24"/>
      <c r="W695" s="24"/>
      <c r="X695" s="24"/>
      <c r="Y695" s="24"/>
      <c r="Z695" s="24"/>
      <c r="AA695" s="24"/>
      <c r="AB695" s="24"/>
      <c r="AC695" s="24"/>
      <c r="AD695" s="24"/>
    </row>
    <row r="696" spans="6:30" x14ac:dyDescent="0.25">
      <c r="F696" s="4"/>
      <c r="G696" s="4"/>
      <c r="I696" s="24"/>
      <c r="J696" s="24"/>
      <c r="K696" s="24"/>
      <c r="L696" s="24"/>
      <c r="M696" s="24"/>
      <c r="N696" s="24"/>
      <c r="O696" s="24"/>
      <c r="P696" s="24"/>
      <c r="Q696" s="24"/>
      <c r="R696" s="24"/>
      <c r="S696" s="24"/>
      <c r="T696" s="24"/>
      <c r="U696" s="24"/>
      <c r="V696" s="24"/>
      <c r="W696" s="24"/>
      <c r="X696" s="24"/>
      <c r="Y696" s="24"/>
      <c r="Z696" s="24"/>
      <c r="AA696" s="24"/>
      <c r="AB696" s="24"/>
      <c r="AC696" s="24"/>
      <c r="AD696" s="24"/>
    </row>
    <row r="697" spans="6:30" x14ac:dyDescent="0.25">
      <c r="F697" s="4"/>
      <c r="G697" s="4"/>
      <c r="I697" s="24"/>
      <c r="J697" s="24"/>
      <c r="K697" s="24"/>
      <c r="L697" s="24"/>
      <c r="M697" s="24"/>
      <c r="N697" s="24"/>
      <c r="O697" s="24"/>
      <c r="P697" s="24"/>
      <c r="Q697" s="24"/>
      <c r="R697" s="24"/>
      <c r="S697" s="24"/>
      <c r="T697" s="24"/>
      <c r="U697" s="24"/>
      <c r="V697" s="24"/>
      <c r="W697" s="24"/>
      <c r="X697" s="24"/>
      <c r="Y697" s="24"/>
      <c r="Z697" s="24"/>
      <c r="AA697" s="24"/>
      <c r="AB697" s="24"/>
      <c r="AC697" s="24"/>
      <c r="AD697" s="24"/>
    </row>
    <row r="698" spans="6:30" x14ac:dyDescent="0.25">
      <c r="F698" s="4"/>
      <c r="G698" s="4"/>
      <c r="I698" s="24"/>
      <c r="J698" s="24"/>
      <c r="K698" s="24"/>
      <c r="L698" s="24"/>
      <c r="M698" s="24"/>
      <c r="N698" s="24"/>
      <c r="O698" s="24"/>
      <c r="P698" s="24"/>
      <c r="Q698" s="24"/>
      <c r="R698" s="24"/>
      <c r="S698" s="24"/>
      <c r="T698" s="24"/>
      <c r="U698" s="24"/>
      <c r="V698" s="24"/>
      <c r="W698" s="24"/>
      <c r="X698" s="24"/>
      <c r="Y698" s="24"/>
      <c r="Z698" s="24"/>
      <c r="AA698" s="24"/>
      <c r="AB698" s="24"/>
      <c r="AC698" s="24"/>
      <c r="AD698" s="24"/>
    </row>
    <row r="699" spans="6:30" x14ac:dyDescent="0.25">
      <c r="F699" s="4"/>
      <c r="G699" s="4"/>
      <c r="I699" s="24"/>
      <c r="J699" s="24"/>
      <c r="K699" s="24"/>
      <c r="L699" s="24"/>
      <c r="M699" s="24"/>
      <c r="N699" s="24"/>
      <c r="O699" s="24"/>
      <c r="P699" s="24"/>
      <c r="Q699" s="24"/>
      <c r="R699" s="24"/>
      <c r="S699" s="24"/>
      <c r="T699" s="24"/>
      <c r="U699" s="24"/>
      <c r="V699" s="24"/>
      <c r="W699" s="24"/>
      <c r="X699" s="24"/>
      <c r="Y699" s="24"/>
      <c r="Z699" s="24"/>
      <c r="AA699" s="24"/>
      <c r="AB699" s="24"/>
      <c r="AC699" s="24"/>
      <c r="AD699" s="24"/>
    </row>
    <row r="700" spans="6:30" x14ac:dyDescent="0.25">
      <c r="F700" s="4"/>
      <c r="G700" s="4"/>
      <c r="I700" s="24"/>
      <c r="J700" s="24"/>
      <c r="K700" s="24"/>
      <c r="L700" s="24"/>
      <c r="M700" s="24"/>
      <c r="N700" s="24"/>
      <c r="O700" s="24"/>
      <c r="P700" s="24"/>
      <c r="Q700" s="24"/>
      <c r="R700" s="24"/>
      <c r="S700" s="24"/>
      <c r="T700" s="24"/>
      <c r="U700" s="24"/>
      <c r="V700" s="24"/>
      <c r="W700" s="24"/>
      <c r="X700" s="24"/>
      <c r="Y700" s="24"/>
      <c r="Z700" s="24"/>
      <c r="AA700" s="24"/>
      <c r="AB700" s="24"/>
      <c r="AC700" s="24"/>
      <c r="AD700" s="24"/>
    </row>
    <row r="701" spans="6:30" x14ac:dyDescent="0.25">
      <c r="F701" s="4"/>
      <c r="G701" s="4"/>
      <c r="I701" s="24"/>
      <c r="J701" s="24"/>
      <c r="K701" s="24"/>
      <c r="L701" s="24"/>
      <c r="M701" s="24"/>
      <c r="N701" s="24"/>
      <c r="O701" s="24"/>
      <c r="P701" s="24"/>
      <c r="Q701" s="24"/>
      <c r="R701" s="24"/>
      <c r="S701" s="24"/>
      <c r="T701" s="24"/>
      <c r="U701" s="24"/>
      <c r="V701" s="24"/>
      <c r="W701" s="24"/>
      <c r="X701" s="24"/>
      <c r="Y701" s="24"/>
      <c r="Z701" s="24"/>
      <c r="AA701" s="24"/>
      <c r="AB701" s="24"/>
      <c r="AC701" s="24"/>
      <c r="AD701" s="24"/>
    </row>
    <row r="702" spans="6:30" x14ac:dyDescent="0.25">
      <c r="F702" s="4"/>
      <c r="G702" s="4"/>
      <c r="I702" s="24"/>
      <c r="J702" s="24"/>
      <c r="K702" s="24"/>
      <c r="L702" s="24"/>
      <c r="M702" s="24"/>
      <c r="N702" s="24"/>
      <c r="O702" s="24"/>
      <c r="P702" s="24"/>
      <c r="Q702" s="24"/>
      <c r="R702" s="24"/>
      <c r="S702" s="24"/>
      <c r="T702" s="24"/>
      <c r="U702" s="24"/>
      <c r="V702" s="24"/>
      <c r="W702" s="24"/>
      <c r="X702" s="24"/>
      <c r="Y702" s="24"/>
      <c r="Z702" s="24"/>
      <c r="AA702" s="24"/>
      <c r="AB702" s="24"/>
      <c r="AC702" s="24"/>
      <c r="AD702" s="24"/>
    </row>
    <row r="703" spans="6:30" x14ac:dyDescent="0.25">
      <c r="F703" s="4"/>
      <c r="G703" s="4"/>
      <c r="I703" s="24"/>
      <c r="J703" s="24"/>
      <c r="K703" s="24"/>
      <c r="L703" s="24"/>
      <c r="M703" s="24"/>
      <c r="N703" s="24"/>
      <c r="O703" s="24"/>
      <c r="P703" s="24"/>
      <c r="Q703" s="24"/>
      <c r="R703" s="24"/>
      <c r="S703" s="24"/>
      <c r="T703" s="24"/>
      <c r="U703" s="24"/>
      <c r="V703" s="24"/>
      <c r="W703" s="24"/>
      <c r="X703" s="24"/>
      <c r="Y703" s="24"/>
      <c r="Z703" s="24"/>
      <c r="AA703" s="24"/>
      <c r="AB703" s="24"/>
      <c r="AC703" s="24"/>
      <c r="AD703" s="24"/>
    </row>
    <row r="704" spans="6:30" x14ac:dyDescent="0.25">
      <c r="F704" s="4"/>
      <c r="G704" s="4"/>
      <c r="I704" s="24"/>
      <c r="J704" s="24"/>
      <c r="K704" s="24"/>
      <c r="L704" s="24"/>
      <c r="M704" s="24"/>
      <c r="N704" s="24"/>
      <c r="O704" s="24"/>
      <c r="P704" s="24"/>
      <c r="Q704" s="24"/>
      <c r="R704" s="24"/>
      <c r="S704" s="24"/>
      <c r="T704" s="24"/>
      <c r="U704" s="24"/>
      <c r="V704" s="24"/>
      <c r="W704" s="24"/>
      <c r="X704" s="24"/>
      <c r="Y704" s="24"/>
      <c r="Z704" s="24"/>
      <c r="AA704" s="24"/>
      <c r="AB704" s="24"/>
      <c r="AC704" s="24"/>
      <c r="AD704" s="24"/>
    </row>
    <row r="705" spans="6:30" x14ac:dyDescent="0.25">
      <c r="F705" s="4"/>
      <c r="G705" s="4"/>
      <c r="I705" s="24"/>
      <c r="J705" s="24"/>
      <c r="K705" s="24"/>
      <c r="L705" s="24"/>
      <c r="M705" s="24"/>
      <c r="N705" s="24"/>
      <c r="O705" s="24"/>
      <c r="P705" s="24"/>
      <c r="Q705" s="24"/>
      <c r="R705" s="24"/>
      <c r="S705" s="24"/>
      <c r="T705" s="24"/>
      <c r="U705" s="24"/>
      <c r="V705" s="24"/>
      <c r="W705" s="24"/>
      <c r="X705" s="24"/>
      <c r="Y705" s="24"/>
      <c r="Z705" s="24"/>
      <c r="AA705" s="24"/>
      <c r="AB705" s="24"/>
      <c r="AC705" s="24"/>
      <c r="AD705" s="24"/>
    </row>
    <row r="706" spans="6:30" x14ac:dyDescent="0.25">
      <c r="F706" s="4"/>
      <c r="G706" s="4"/>
      <c r="I706" s="24"/>
      <c r="J706" s="24"/>
      <c r="K706" s="24"/>
      <c r="L706" s="24"/>
      <c r="M706" s="24"/>
      <c r="N706" s="24"/>
      <c r="O706" s="24"/>
      <c r="P706" s="24"/>
      <c r="Q706" s="24"/>
      <c r="R706" s="24"/>
      <c r="S706" s="24"/>
      <c r="T706" s="24"/>
      <c r="U706" s="24"/>
      <c r="V706" s="24"/>
      <c r="W706" s="24"/>
      <c r="X706" s="24"/>
      <c r="Y706" s="24"/>
      <c r="Z706" s="24"/>
      <c r="AA706" s="24"/>
      <c r="AB706" s="24"/>
      <c r="AC706" s="24"/>
      <c r="AD706" s="24"/>
    </row>
    <row r="707" spans="6:30" x14ac:dyDescent="0.25">
      <c r="F707" s="4"/>
      <c r="G707" s="4"/>
      <c r="I707" s="24"/>
      <c r="J707" s="24"/>
      <c r="K707" s="24"/>
      <c r="L707" s="24"/>
      <c r="M707" s="24"/>
      <c r="N707" s="24"/>
      <c r="O707" s="24"/>
      <c r="P707" s="24"/>
      <c r="Q707" s="24"/>
      <c r="R707" s="24"/>
      <c r="S707" s="24"/>
      <c r="T707" s="24"/>
      <c r="U707" s="24"/>
      <c r="V707" s="24"/>
      <c r="W707" s="24"/>
      <c r="X707" s="24"/>
      <c r="Y707" s="24"/>
      <c r="Z707" s="24"/>
      <c r="AA707" s="24"/>
      <c r="AB707" s="24"/>
      <c r="AC707" s="24"/>
      <c r="AD707" s="24"/>
    </row>
    <row r="708" spans="6:30" x14ac:dyDescent="0.25">
      <c r="F708" s="4"/>
      <c r="G708" s="4"/>
      <c r="I708" s="24"/>
      <c r="J708" s="24"/>
      <c r="K708" s="24"/>
      <c r="L708" s="24"/>
      <c r="M708" s="24"/>
      <c r="N708" s="24"/>
      <c r="O708" s="24"/>
      <c r="P708" s="24"/>
      <c r="Q708" s="24"/>
      <c r="R708" s="24"/>
      <c r="S708" s="24"/>
      <c r="T708" s="24"/>
      <c r="U708" s="24"/>
      <c r="V708" s="24"/>
      <c r="W708" s="24"/>
      <c r="X708" s="24"/>
      <c r="Y708" s="24"/>
      <c r="Z708" s="24"/>
      <c r="AA708" s="24"/>
      <c r="AB708" s="24"/>
      <c r="AC708" s="24"/>
      <c r="AD708" s="24"/>
    </row>
    <row r="709" spans="6:30" x14ac:dyDescent="0.25">
      <c r="F709" s="4"/>
      <c r="G709" s="4"/>
      <c r="I709" s="24"/>
      <c r="J709" s="24"/>
      <c r="K709" s="24"/>
      <c r="L709" s="24"/>
      <c r="M709" s="24"/>
      <c r="N709" s="24"/>
      <c r="O709" s="24"/>
      <c r="P709" s="24"/>
      <c r="Q709" s="24"/>
      <c r="R709" s="24"/>
      <c r="S709" s="24"/>
      <c r="T709" s="24"/>
      <c r="U709" s="24"/>
      <c r="V709" s="24"/>
      <c r="W709" s="24"/>
      <c r="X709" s="24"/>
      <c r="Y709" s="24"/>
      <c r="Z709" s="24"/>
      <c r="AA709" s="24"/>
      <c r="AB709" s="24"/>
      <c r="AC709" s="24"/>
      <c r="AD709" s="24"/>
    </row>
    <row r="710" spans="6:30" x14ac:dyDescent="0.25">
      <c r="F710" s="4"/>
      <c r="G710" s="4"/>
      <c r="I710" s="24"/>
      <c r="J710" s="24"/>
      <c r="K710" s="24"/>
      <c r="L710" s="24"/>
      <c r="M710" s="24"/>
      <c r="N710" s="24"/>
      <c r="O710" s="24"/>
      <c r="P710" s="24"/>
      <c r="Q710" s="24"/>
      <c r="R710" s="24"/>
      <c r="S710" s="24"/>
      <c r="T710" s="24"/>
      <c r="U710" s="24"/>
      <c r="V710" s="24"/>
      <c r="W710" s="24"/>
      <c r="X710" s="24"/>
      <c r="Y710" s="24"/>
      <c r="Z710" s="24"/>
      <c r="AA710" s="24"/>
      <c r="AB710" s="24"/>
      <c r="AC710" s="24"/>
      <c r="AD710" s="24"/>
    </row>
    <row r="711" spans="6:30" x14ac:dyDescent="0.25">
      <c r="F711" s="4"/>
      <c r="G711" s="4"/>
      <c r="I711" s="24"/>
      <c r="J711" s="24"/>
      <c r="K711" s="24"/>
      <c r="L711" s="24"/>
      <c r="M711" s="24"/>
      <c r="N711" s="24"/>
      <c r="O711" s="24"/>
      <c r="P711" s="24"/>
      <c r="Q711" s="24"/>
      <c r="R711" s="24"/>
      <c r="S711" s="24"/>
      <c r="T711" s="24"/>
      <c r="U711" s="24"/>
      <c r="V711" s="24"/>
      <c r="W711" s="24"/>
      <c r="X711" s="24"/>
      <c r="Y711" s="24"/>
      <c r="Z711" s="24"/>
      <c r="AA711" s="24"/>
      <c r="AB711" s="24"/>
      <c r="AC711" s="24"/>
      <c r="AD711" s="24"/>
    </row>
    <row r="712" spans="6:30" x14ac:dyDescent="0.25">
      <c r="F712" s="4"/>
      <c r="G712" s="4"/>
      <c r="I712" s="24"/>
      <c r="J712" s="24"/>
      <c r="K712" s="24"/>
      <c r="L712" s="24"/>
      <c r="M712" s="24"/>
      <c r="N712" s="24"/>
      <c r="O712" s="24"/>
      <c r="P712" s="24"/>
      <c r="Q712" s="24"/>
      <c r="R712" s="24"/>
      <c r="S712" s="24"/>
      <c r="T712" s="24"/>
      <c r="U712" s="24"/>
      <c r="V712" s="24"/>
      <c r="W712" s="24"/>
      <c r="X712" s="24"/>
      <c r="Y712" s="24"/>
      <c r="Z712" s="24"/>
      <c r="AA712" s="24"/>
      <c r="AB712" s="24"/>
      <c r="AC712" s="24"/>
      <c r="AD712" s="24"/>
    </row>
    <row r="713" spans="6:30" x14ac:dyDescent="0.25">
      <c r="F713" s="4"/>
      <c r="G713" s="4"/>
      <c r="I713" s="24"/>
      <c r="J713" s="24"/>
      <c r="K713" s="24"/>
      <c r="L713" s="24"/>
      <c r="M713" s="24"/>
      <c r="N713" s="24"/>
      <c r="O713" s="24"/>
      <c r="P713" s="24"/>
      <c r="Q713" s="24"/>
      <c r="R713" s="24"/>
      <c r="S713" s="24"/>
      <c r="T713" s="24"/>
      <c r="U713" s="24"/>
      <c r="V713" s="24"/>
      <c r="W713" s="24"/>
      <c r="X713" s="24"/>
      <c r="Y713" s="24"/>
      <c r="Z713" s="24"/>
      <c r="AA713" s="24"/>
      <c r="AB713" s="24"/>
      <c r="AC713" s="24"/>
      <c r="AD713" s="24"/>
    </row>
    <row r="714" spans="6:30" x14ac:dyDescent="0.25">
      <c r="F714" s="4"/>
      <c r="G714" s="4"/>
      <c r="I714" s="24"/>
      <c r="J714" s="24"/>
      <c r="K714" s="24"/>
      <c r="L714" s="24"/>
      <c r="M714" s="24"/>
      <c r="N714" s="24"/>
      <c r="O714" s="24"/>
      <c r="P714" s="24"/>
      <c r="Q714" s="24"/>
      <c r="R714" s="24"/>
      <c r="S714" s="24"/>
      <c r="T714" s="24"/>
      <c r="U714" s="24"/>
      <c r="V714" s="24"/>
      <c r="W714" s="24"/>
      <c r="X714" s="24"/>
      <c r="Y714" s="24"/>
      <c r="Z714" s="24"/>
      <c r="AA714" s="24"/>
      <c r="AB714" s="24"/>
      <c r="AC714" s="24"/>
      <c r="AD714" s="24"/>
    </row>
    <row r="715" spans="6:30" x14ac:dyDescent="0.25">
      <c r="F715" s="4"/>
      <c r="G715" s="4"/>
      <c r="I715" s="24"/>
      <c r="J715" s="24"/>
      <c r="K715" s="24"/>
      <c r="L715" s="24"/>
      <c r="M715" s="24"/>
      <c r="N715" s="24"/>
      <c r="O715" s="24"/>
      <c r="P715" s="24"/>
      <c r="Q715" s="24"/>
      <c r="R715" s="24"/>
      <c r="S715" s="24"/>
      <c r="T715" s="24"/>
      <c r="U715" s="24"/>
      <c r="V715" s="24"/>
      <c r="W715" s="24"/>
      <c r="X715" s="24"/>
      <c r="Y715" s="24"/>
      <c r="Z715" s="24"/>
      <c r="AA715" s="24"/>
      <c r="AB715" s="24"/>
      <c r="AC715" s="24"/>
      <c r="AD715" s="24"/>
    </row>
    <row r="716" spans="6:30" x14ac:dyDescent="0.25">
      <c r="F716" s="4"/>
      <c r="G716" s="4"/>
      <c r="I716" s="24"/>
      <c r="J716" s="24"/>
      <c r="K716" s="24"/>
      <c r="L716" s="24"/>
      <c r="M716" s="24"/>
      <c r="N716" s="24"/>
      <c r="O716" s="24"/>
      <c r="P716" s="24"/>
      <c r="Q716" s="24"/>
      <c r="R716" s="24"/>
      <c r="S716" s="24"/>
      <c r="T716" s="24"/>
      <c r="U716" s="24"/>
      <c r="V716" s="24"/>
      <c r="W716" s="24"/>
      <c r="X716" s="24"/>
      <c r="Y716" s="24"/>
      <c r="Z716" s="24"/>
      <c r="AA716" s="24"/>
      <c r="AB716" s="24"/>
      <c r="AC716" s="24"/>
      <c r="AD716" s="24"/>
    </row>
    <row r="717" spans="6:30" x14ac:dyDescent="0.25">
      <c r="F717" s="4"/>
      <c r="G717" s="4"/>
      <c r="I717" s="24"/>
      <c r="J717" s="24"/>
      <c r="K717" s="24"/>
      <c r="L717" s="24"/>
      <c r="M717" s="24"/>
      <c r="N717" s="24"/>
      <c r="O717" s="24"/>
      <c r="P717" s="24"/>
      <c r="Q717" s="24"/>
      <c r="R717" s="24"/>
      <c r="S717" s="24"/>
      <c r="T717" s="24"/>
      <c r="U717" s="24"/>
      <c r="V717" s="24"/>
      <c r="W717" s="24"/>
      <c r="X717" s="24"/>
      <c r="Y717" s="24"/>
      <c r="Z717" s="24"/>
      <c r="AA717" s="24"/>
      <c r="AB717" s="24"/>
      <c r="AC717" s="24"/>
      <c r="AD717" s="24"/>
    </row>
    <row r="718" spans="6:30" x14ac:dyDescent="0.25">
      <c r="F718" s="4"/>
      <c r="G718" s="4"/>
      <c r="I718" s="24"/>
      <c r="J718" s="24"/>
      <c r="K718" s="24"/>
      <c r="L718" s="24"/>
      <c r="M718" s="24"/>
      <c r="N718" s="24"/>
      <c r="O718" s="24"/>
      <c r="P718" s="24"/>
      <c r="Q718" s="24"/>
      <c r="R718" s="24"/>
      <c r="S718" s="24"/>
      <c r="T718" s="24"/>
      <c r="U718" s="24"/>
      <c r="V718" s="24"/>
      <c r="W718" s="24"/>
      <c r="X718" s="24"/>
      <c r="Y718" s="24"/>
      <c r="Z718" s="24"/>
      <c r="AA718" s="24"/>
      <c r="AB718" s="24"/>
      <c r="AC718" s="24"/>
      <c r="AD718" s="24"/>
    </row>
    <row r="719" spans="6:30" x14ac:dyDescent="0.25">
      <c r="F719" s="4"/>
      <c r="G719" s="4"/>
      <c r="I719" s="24"/>
      <c r="J719" s="24"/>
      <c r="K719" s="24"/>
      <c r="L719" s="24"/>
      <c r="M719" s="24"/>
      <c r="N719" s="24"/>
      <c r="O719" s="24"/>
      <c r="P719" s="24"/>
      <c r="Q719" s="24"/>
      <c r="R719" s="24"/>
      <c r="S719" s="24"/>
      <c r="T719" s="24"/>
      <c r="U719" s="24"/>
      <c r="V719" s="24"/>
      <c r="W719" s="24"/>
      <c r="X719" s="24"/>
      <c r="Y719" s="24"/>
      <c r="Z719" s="24"/>
      <c r="AA719" s="24"/>
      <c r="AB719" s="24"/>
      <c r="AC719" s="24"/>
      <c r="AD719" s="24"/>
    </row>
    <row r="720" spans="6:30" x14ac:dyDescent="0.25">
      <c r="F720" s="4"/>
      <c r="G720" s="4"/>
      <c r="I720" s="24"/>
      <c r="J720" s="24"/>
      <c r="K720" s="24"/>
      <c r="L720" s="24"/>
      <c r="M720" s="24"/>
      <c r="N720" s="24"/>
      <c r="O720" s="24"/>
      <c r="P720" s="24"/>
      <c r="Q720" s="24"/>
      <c r="R720" s="24"/>
      <c r="S720" s="24"/>
      <c r="T720" s="24"/>
      <c r="U720" s="24"/>
      <c r="V720" s="24"/>
      <c r="W720" s="24"/>
      <c r="X720" s="24"/>
      <c r="Y720" s="24"/>
      <c r="Z720" s="24"/>
      <c r="AA720" s="24"/>
      <c r="AB720" s="24"/>
      <c r="AC720" s="24"/>
      <c r="AD720" s="24"/>
    </row>
    <row r="721" spans="6:30" x14ac:dyDescent="0.25">
      <c r="F721" s="4"/>
      <c r="G721" s="4"/>
      <c r="I721" s="24"/>
      <c r="J721" s="24"/>
      <c r="K721" s="24"/>
      <c r="L721" s="24"/>
      <c r="M721" s="24"/>
      <c r="N721" s="24"/>
      <c r="O721" s="24"/>
      <c r="P721" s="24"/>
      <c r="Q721" s="24"/>
      <c r="R721" s="24"/>
      <c r="S721" s="24"/>
      <c r="T721" s="24"/>
      <c r="U721" s="24"/>
      <c r="V721" s="24"/>
      <c r="W721" s="24"/>
      <c r="X721" s="24"/>
      <c r="Y721" s="24"/>
      <c r="Z721" s="24"/>
      <c r="AA721" s="24"/>
      <c r="AB721" s="24"/>
      <c r="AC721" s="24"/>
      <c r="AD721" s="24"/>
    </row>
    <row r="722" spans="6:30" x14ac:dyDescent="0.25">
      <c r="F722" s="4"/>
      <c r="G722" s="4"/>
      <c r="I722" s="24"/>
      <c r="J722" s="24"/>
      <c r="K722" s="24"/>
      <c r="L722" s="24"/>
      <c r="M722" s="24"/>
      <c r="N722" s="24"/>
      <c r="O722" s="24"/>
      <c r="P722" s="24"/>
      <c r="Q722" s="24"/>
      <c r="R722" s="24"/>
      <c r="S722" s="24"/>
      <c r="T722" s="24"/>
      <c r="U722" s="24"/>
      <c r="V722" s="24"/>
      <c r="W722" s="24"/>
      <c r="X722" s="24"/>
      <c r="Y722" s="24"/>
      <c r="Z722" s="24"/>
      <c r="AA722" s="24"/>
      <c r="AB722" s="24"/>
      <c r="AC722" s="24"/>
      <c r="AD722" s="24"/>
    </row>
    <row r="723" spans="6:30" x14ac:dyDescent="0.25">
      <c r="F723" s="4"/>
      <c r="G723" s="4"/>
      <c r="I723" s="24"/>
      <c r="J723" s="24"/>
      <c r="K723" s="24"/>
      <c r="L723" s="24"/>
      <c r="M723" s="24"/>
      <c r="N723" s="24"/>
      <c r="O723" s="24"/>
      <c r="P723" s="24"/>
      <c r="Q723" s="24"/>
      <c r="R723" s="24"/>
      <c r="S723" s="24"/>
      <c r="T723" s="24"/>
      <c r="U723" s="24"/>
      <c r="V723" s="24"/>
      <c r="W723" s="24"/>
      <c r="X723" s="24"/>
      <c r="Y723" s="24"/>
      <c r="Z723" s="24"/>
      <c r="AA723" s="24"/>
      <c r="AB723" s="24"/>
      <c r="AC723" s="24"/>
      <c r="AD723" s="24"/>
    </row>
    <row r="724" spans="6:30" x14ac:dyDescent="0.25">
      <c r="F724" s="4"/>
      <c r="G724" s="4"/>
      <c r="I724" s="24"/>
      <c r="J724" s="24"/>
      <c r="K724" s="24"/>
      <c r="L724" s="24"/>
      <c r="M724" s="24"/>
      <c r="N724" s="24"/>
      <c r="O724" s="24"/>
      <c r="P724" s="24"/>
      <c r="Q724" s="24"/>
      <c r="R724" s="24"/>
      <c r="S724" s="24"/>
      <c r="T724" s="24"/>
      <c r="U724" s="24"/>
      <c r="V724" s="24"/>
      <c r="W724" s="24"/>
      <c r="X724" s="24"/>
      <c r="Y724" s="24"/>
      <c r="Z724" s="24"/>
      <c r="AA724" s="24"/>
      <c r="AB724" s="24"/>
      <c r="AC724" s="24"/>
      <c r="AD724" s="24"/>
    </row>
    <row r="725" spans="6:30" x14ac:dyDescent="0.25">
      <c r="F725" s="4"/>
      <c r="G725" s="4"/>
      <c r="I725" s="24"/>
      <c r="J725" s="24"/>
      <c r="K725" s="24"/>
      <c r="L725" s="24"/>
      <c r="M725" s="24"/>
      <c r="N725" s="24"/>
      <c r="O725" s="24"/>
      <c r="P725" s="24"/>
      <c r="Q725" s="24"/>
      <c r="R725" s="24"/>
      <c r="S725" s="24"/>
      <c r="T725" s="24"/>
      <c r="U725" s="24"/>
      <c r="V725" s="24"/>
      <c r="W725" s="24"/>
      <c r="X725" s="24"/>
      <c r="Y725" s="24"/>
      <c r="Z725" s="24"/>
      <c r="AA725" s="24"/>
      <c r="AB725" s="24"/>
      <c r="AC725" s="24"/>
      <c r="AD725" s="24"/>
    </row>
    <row r="726" spans="6:30" x14ac:dyDescent="0.25">
      <c r="F726" s="4"/>
      <c r="G726" s="4"/>
      <c r="I726" s="24"/>
      <c r="J726" s="24"/>
      <c r="K726" s="24"/>
      <c r="L726" s="24"/>
      <c r="M726" s="24"/>
      <c r="N726" s="24"/>
      <c r="O726" s="24"/>
      <c r="P726" s="24"/>
      <c r="Q726" s="24"/>
      <c r="R726" s="24"/>
      <c r="S726" s="24"/>
      <c r="T726" s="24"/>
      <c r="U726" s="24"/>
      <c r="V726" s="24"/>
      <c r="W726" s="24"/>
      <c r="X726" s="24"/>
      <c r="Y726" s="24"/>
      <c r="Z726" s="24"/>
      <c r="AA726" s="24"/>
      <c r="AB726" s="24"/>
      <c r="AC726" s="24"/>
      <c r="AD726" s="24"/>
    </row>
    <row r="727" spans="6:30" x14ac:dyDescent="0.25">
      <c r="F727" s="4"/>
      <c r="G727" s="4"/>
      <c r="I727" s="24"/>
      <c r="J727" s="24"/>
      <c r="K727" s="24"/>
      <c r="L727" s="24"/>
      <c r="M727" s="24"/>
      <c r="N727" s="24"/>
      <c r="O727" s="24"/>
      <c r="P727" s="24"/>
      <c r="Q727" s="24"/>
      <c r="R727" s="24"/>
      <c r="S727" s="24"/>
      <c r="T727" s="24"/>
      <c r="U727" s="24"/>
      <c r="V727" s="24"/>
      <c r="W727" s="24"/>
      <c r="X727" s="24"/>
      <c r="Y727" s="24"/>
      <c r="Z727" s="24"/>
      <c r="AA727" s="24"/>
      <c r="AB727" s="24"/>
      <c r="AC727" s="24"/>
      <c r="AD727" s="24"/>
    </row>
    <row r="728" spans="6:30" x14ac:dyDescent="0.25">
      <c r="F728" s="4"/>
      <c r="G728" s="4"/>
      <c r="I728" s="24"/>
      <c r="J728" s="24"/>
      <c r="K728" s="24"/>
      <c r="L728" s="24"/>
      <c r="M728" s="24"/>
      <c r="N728" s="24"/>
      <c r="O728" s="24"/>
      <c r="P728" s="24"/>
      <c r="Q728" s="24"/>
      <c r="R728" s="24"/>
      <c r="S728" s="24"/>
      <c r="T728" s="24"/>
      <c r="U728" s="24"/>
      <c r="V728" s="24"/>
      <c r="W728" s="24"/>
      <c r="X728" s="24"/>
      <c r="Y728" s="24"/>
      <c r="Z728" s="24"/>
      <c r="AA728" s="24"/>
      <c r="AB728" s="24"/>
      <c r="AC728" s="24"/>
      <c r="AD728" s="24"/>
    </row>
    <row r="729" spans="6:30" x14ac:dyDescent="0.25">
      <c r="F729" s="4"/>
      <c r="G729" s="4"/>
      <c r="I729" s="24"/>
      <c r="J729" s="24"/>
      <c r="K729" s="24"/>
      <c r="L729" s="24"/>
      <c r="M729" s="24"/>
      <c r="N729" s="24"/>
      <c r="O729" s="24"/>
      <c r="P729" s="24"/>
      <c r="Q729" s="24"/>
      <c r="R729" s="24"/>
      <c r="S729" s="24"/>
      <c r="T729" s="24"/>
      <c r="U729" s="24"/>
      <c r="V729" s="24"/>
      <c r="W729" s="24"/>
      <c r="X729" s="24"/>
      <c r="Y729" s="24"/>
      <c r="Z729" s="24"/>
      <c r="AA729" s="24"/>
      <c r="AB729" s="24"/>
      <c r="AC729" s="24"/>
      <c r="AD729" s="24"/>
    </row>
    <row r="730" spans="6:30" x14ac:dyDescent="0.25">
      <c r="F730" s="4"/>
      <c r="G730" s="4"/>
      <c r="I730" s="24"/>
      <c r="J730" s="24"/>
      <c r="K730" s="24"/>
      <c r="L730" s="24"/>
      <c r="M730" s="24"/>
      <c r="N730" s="24"/>
      <c r="O730" s="24"/>
      <c r="P730" s="24"/>
      <c r="Q730" s="24"/>
      <c r="R730" s="24"/>
      <c r="S730" s="24"/>
      <c r="T730" s="24"/>
      <c r="U730" s="24"/>
      <c r="V730" s="24"/>
      <c r="W730" s="24"/>
      <c r="X730" s="24"/>
      <c r="Y730" s="24"/>
      <c r="Z730" s="24"/>
      <c r="AA730" s="24"/>
      <c r="AB730" s="24"/>
      <c r="AC730" s="24"/>
      <c r="AD730" s="24"/>
    </row>
    <row r="731" spans="6:30" x14ac:dyDescent="0.25">
      <c r="F731" s="4"/>
      <c r="G731" s="4"/>
      <c r="I731" s="24"/>
      <c r="J731" s="24"/>
      <c r="K731" s="24"/>
      <c r="L731" s="24"/>
      <c r="M731" s="24"/>
      <c r="N731" s="24"/>
      <c r="O731" s="24"/>
      <c r="P731" s="24"/>
      <c r="Q731" s="24"/>
      <c r="R731" s="24"/>
      <c r="S731" s="24"/>
      <c r="T731" s="24"/>
      <c r="U731" s="24"/>
      <c r="V731" s="24"/>
      <c r="W731" s="24"/>
      <c r="X731" s="24"/>
      <c r="Y731" s="24"/>
      <c r="Z731" s="24"/>
      <c r="AA731" s="24"/>
      <c r="AB731" s="24"/>
      <c r="AC731" s="24"/>
      <c r="AD731" s="24"/>
    </row>
    <row r="732" spans="6:30" x14ac:dyDescent="0.25">
      <c r="F732" s="4"/>
      <c r="G732" s="4"/>
      <c r="I732" s="24"/>
      <c r="J732" s="24"/>
      <c r="K732" s="24"/>
      <c r="L732" s="24"/>
      <c r="M732" s="24"/>
      <c r="N732" s="24"/>
      <c r="O732" s="24"/>
      <c r="P732" s="24"/>
      <c r="Q732" s="24"/>
      <c r="R732" s="24"/>
      <c r="S732" s="24"/>
      <c r="T732" s="24"/>
      <c r="U732" s="24"/>
      <c r="V732" s="24"/>
      <c r="W732" s="24"/>
      <c r="X732" s="24"/>
      <c r="Y732" s="24"/>
      <c r="Z732" s="24"/>
      <c r="AA732" s="24"/>
      <c r="AB732" s="24"/>
      <c r="AC732" s="24"/>
      <c r="AD732" s="24"/>
    </row>
    <row r="733" spans="6:30" x14ac:dyDescent="0.25">
      <c r="F733" s="4"/>
      <c r="G733" s="4"/>
      <c r="I733" s="24"/>
      <c r="J733" s="24"/>
      <c r="K733" s="24"/>
      <c r="L733" s="24"/>
      <c r="M733" s="24"/>
      <c r="N733" s="24"/>
      <c r="O733" s="24"/>
      <c r="P733" s="24"/>
      <c r="Q733" s="24"/>
      <c r="R733" s="24"/>
      <c r="S733" s="24"/>
      <c r="T733" s="24"/>
      <c r="U733" s="24"/>
      <c r="V733" s="24"/>
      <c r="W733" s="24"/>
      <c r="X733" s="24"/>
      <c r="Y733" s="24"/>
      <c r="Z733" s="24"/>
      <c r="AA733" s="24"/>
      <c r="AB733" s="24"/>
      <c r="AC733" s="24"/>
      <c r="AD733" s="24"/>
    </row>
    <row r="734" spans="6:30" x14ac:dyDescent="0.25">
      <c r="F734" s="4"/>
      <c r="G734" s="4"/>
      <c r="I734" s="24"/>
      <c r="J734" s="24"/>
      <c r="K734" s="24"/>
      <c r="L734" s="24"/>
      <c r="M734" s="24"/>
      <c r="N734" s="24"/>
      <c r="O734" s="24"/>
      <c r="P734" s="24"/>
      <c r="Q734" s="24"/>
      <c r="R734" s="24"/>
      <c r="S734" s="24"/>
      <c r="T734" s="24"/>
      <c r="U734" s="24"/>
      <c r="V734" s="24"/>
      <c r="W734" s="24"/>
      <c r="X734" s="24"/>
      <c r="Y734" s="24"/>
      <c r="Z734" s="24"/>
      <c r="AA734" s="24"/>
      <c r="AB734" s="24"/>
      <c r="AC734" s="24"/>
      <c r="AD734" s="24"/>
    </row>
    <row r="735" spans="6:30" x14ac:dyDescent="0.25">
      <c r="F735" s="4"/>
      <c r="G735" s="4"/>
      <c r="I735" s="24"/>
      <c r="J735" s="24"/>
      <c r="K735" s="24"/>
      <c r="L735" s="24"/>
      <c r="M735" s="24"/>
      <c r="N735" s="24"/>
      <c r="O735" s="24"/>
      <c r="P735" s="24"/>
      <c r="Q735" s="24"/>
      <c r="R735" s="24"/>
      <c r="S735" s="24"/>
      <c r="T735" s="24"/>
      <c r="U735" s="24"/>
      <c r="V735" s="24"/>
      <c r="W735" s="24"/>
      <c r="X735" s="24"/>
      <c r="Y735" s="24"/>
      <c r="Z735" s="24"/>
      <c r="AA735" s="24"/>
      <c r="AB735" s="24"/>
      <c r="AC735" s="24"/>
      <c r="AD735" s="24"/>
    </row>
    <row r="736" spans="6:30" x14ac:dyDescent="0.25">
      <c r="F736" s="4"/>
      <c r="G736" s="4"/>
      <c r="I736" s="24"/>
      <c r="J736" s="24"/>
      <c r="K736" s="24"/>
      <c r="L736" s="24"/>
      <c r="M736" s="24"/>
      <c r="N736" s="24"/>
      <c r="O736" s="24"/>
      <c r="P736" s="24"/>
      <c r="Q736" s="24"/>
      <c r="R736" s="24"/>
      <c r="S736" s="24"/>
      <c r="T736" s="24"/>
      <c r="U736" s="24"/>
      <c r="V736" s="24"/>
      <c r="W736" s="24"/>
      <c r="X736" s="24"/>
      <c r="Y736" s="24"/>
      <c r="Z736" s="24"/>
      <c r="AA736" s="24"/>
      <c r="AB736" s="24"/>
      <c r="AC736" s="24"/>
      <c r="AD736" s="24"/>
    </row>
    <row r="737" spans="6:30" x14ac:dyDescent="0.25">
      <c r="F737" s="4"/>
      <c r="G737" s="4"/>
      <c r="I737" s="24"/>
      <c r="J737" s="24"/>
      <c r="K737" s="24"/>
      <c r="L737" s="24"/>
      <c r="M737" s="24"/>
      <c r="N737" s="24"/>
      <c r="O737" s="24"/>
      <c r="P737" s="24"/>
      <c r="Q737" s="24"/>
      <c r="R737" s="24"/>
      <c r="S737" s="24"/>
      <c r="T737" s="24"/>
      <c r="U737" s="24"/>
      <c r="V737" s="24"/>
      <c r="W737" s="24"/>
      <c r="X737" s="24"/>
      <c r="Y737" s="24"/>
      <c r="Z737" s="24"/>
      <c r="AA737" s="24"/>
      <c r="AB737" s="24"/>
      <c r="AC737" s="24"/>
      <c r="AD737" s="24"/>
    </row>
    <row r="738" spans="6:30" x14ac:dyDescent="0.25">
      <c r="F738" s="4"/>
      <c r="G738" s="4"/>
      <c r="I738" s="24"/>
      <c r="J738" s="24"/>
      <c r="K738" s="24"/>
      <c r="L738" s="24"/>
      <c r="M738" s="24"/>
      <c r="N738" s="24"/>
      <c r="O738" s="24"/>
      <c r="P738" s="24"/>
      <c r="Q738" s="24"/>
      <c r="R738" s="24"/>
      <c r="S738" s="24"/>
      <c r="T738" s="24"/>
      <c r="U738" s="24"/>
      <c r="V738" s="24"/>
      <c r="W738" s="24"/>
      <c r="X738" s="24"/>
      <c r="Y738" s="24"/>
      <c r="Z738" s="24"/>
      <c r="AA738" s="24"/>
      <c r="AB738" s="24"/>
      <c r="AC738" s="24"/>
      <c r="AD738" s="24"/>
    </row>
    <row r="739" spans="6:30" x14ac:dyDescent="0.25">
      <c r="F739" s="4"/>
      <c r="G739" s="4"/>
      <c r="I739" s="24"/>
      <c r="J739" s="24"/>
      <c r="K739" s="24"/>
      <c r="L739" s="24"/>
      <c r="M739" s="24"/>
      <c r="N739" s="24"/>
      <c r="O739" s="24"/>
      <c r="P739" s="24"/>
      <c r="Q739" s="24"/>
      <c r="R739" s="24"/>
      <c r="S739" s="24"/>
      <c r="T739" s="24"/>
      <c r="U739" s="24"/>
      <c r="V739" s="24"/>
      <c r="W739" s="24"/>
      <c r="X739" s="24"/>
      <c r="Y739" s="24"/>
      <c r="Z739" s="24"/>
      <c r="AA739" s="24"/>
      <c r="AB739" s="24"/>
      <c r="AC739" s="24"/>
      <c r="AD739" s="24"/>
    </row>
    <row r="740" spans="6:30" x14ac:dyDescent="0.25">
      <c r="F740" s="4"/>
      <c r="G740" s="4"/>
      <c r="I740" s="24"/>
      <c r="J740" s="24"/>
      <c r="K740" s="24"/>
      <c r="L740" s="24"/>
      <c r="M740" s="24"/>
      <c r="N740" s="24"/>
      <c r="O740" s="24"/>
      <c r="P740" s="24"/>
      <c r="Q740" s="24"/>
      <c r="R740" s="24"/>
      <c r="S740" s="24"/>
      <c r="T740" s="24"/>
      <c r="U740" s="24"/>
      <c r="V740" s="24"/>
      <c r="W740" s="24"/>
      <c r="X740" s="24"/>
      <c r="Y740" s="24"/>
      <c r="Z740" s="24"/>
      <c r="AA740" s="24"/>
      <c r="AB740" s="24"/>
      <c r="AC740" s="24"/>
      <c r="AD740" s="24"/>
    </row>
    <row r="741" spans="6:30" x14ac:dyDescent="0.25">
      <c r="F741" s="4"/>
      <c r="G741" s="4"/>
      <c r="I741" s="24"/>
      <c r="J741" s="24"/>
      <c r="K741" s="24"/>
      <c r="L741" s="24"/>
      <c r="M741" s="24"/>
      <c r="N741" s="24"/>
      <c r="O741" s="24"/>
      <c r="P741" s="24"/>
      <c r="Q741" s="24"/>
      <c r="R741" s="24"/>
      <c r="S741" s="24"/>
      <c r="T741" s="24"/>
      <c r="U741" s="24"/>
      <c r="V741" s="24"/>
      <c r="W741" s="24"/>
      <c r="X741" s="24"/>
      <c r="Y741" s="24"/>
      <c r="Z741" s="24"/>
      <c r="AA741" s="24"/>
      <c r="AB741" s="24"/>
      <c r="AC741" s="24"/>
      <c r="AD741" s="24"/>
    </row>
    <row r="742" spans="6:30" x14ac:dyDescent="0.25">
      <c r="F742" s="4"/>
      <c r="G742" s="4"/>
      <c r="I742" s="24"/>
      <c r="J742" s="24"/>
      <c r="K742" s="24"/>
      <c r="L742" s="24"/>
      <c r="M742" s="24"/>
      <c r="N742" s="24"/>
      <c r="O742" s="24"/>
      <c r="P742" s="24"/>
      <c r="Q742" s="24"/>
      <c r="R742" s="24"/>
      <c r="S742" s="24"/>
      <c r="T742" s="24"/>
      <c r="U742" s="24"/>
      <c r="V742" s="24"/>
      <c r="W742" s="24"/>
      <c r="X742" s="24"/>
      <c r="Y742" s="24"/>
      <c r="Z742" s="24"/>
      <c r="AA742" s="24"/>
      <c r="AB742" s="24"/>
      <c r="AC742" s="24"/>
      <c r="AD742" s="24"/>
    </row>
    <row r="743" spans="6:30" x14ac:dyDescent="0.25">
      <c r="F743" s="4"/>
      <c r="G743" s="4"/>
      <c r="I743" s="24"/>
      <c r="J743" s="24"/>
      <c r="K743" s="24"/>
      <c r="L743" s="24"/>
      <c r="M743" s="24"/>
      <c r="N743" s="24"/>
      <c r="O743" s="24"/>
      <c r="P743" s="24"/>
      <c r="Q743" s="24"/>
      <c r="R743" s="24"/>
      <c r="S743" s="24"/>
      <c r="T743" s="24"/>
      <c r="U743" s="24"/>
      <c r="V743" s="24"/>
      <c r="W743" s="24"/>
      <c r="X743" s="24"/>
      <c r="Y743" s="24"/>
      <c r="Z743" s="24"/>
      <c r="AA743" s="24"/>
      <c r="AB743" s="24"/>
      <c r="AC743" s="24"/>
      <c r="AD743" s="24"/>
    </row>
    <row r="744" spans="6:30" x14ac:dyDescent="0.25">
      <c r="F744" s="4"/>
      <c r="G744" s="4"/>
      <c r="I744" s="24"/>
      <c r="J744" s="24"/>
      <c r="K744" s="24"/>
      <c r="L744" s="24"/>
      <c r="M744" s="24"/>
      <c r="N744" s="24"/>
      <c r="O744" s="24"/>
      <c r="P744" s="24"/>
      <c r="Q744" s="24"/>
      <c r="R744" s="24"/>
      <c r="S744" s="24"/>
      <c r="T744" s="24"/>
      <c r="U744" s="24"/>
      <c r="V744" s="24"/>
      <c r="W744" s="24"/>
      <c r="X744" s="24"/>
      <c r="Y744" s="24"/>
      <c r="Z744" s="24"/>
      <c r="AA744" s="24"/>
      <c r="AB744" s="24"/>
      <c r="AC744" s="24"/>
      <c r="AD744" s="24"/>
    </row>
    <row r="745" spans="6:30" x14ac:dyDescent="0.25">
      <c r="F745" s="4"/>
      <c r="G745" s="4"/>
      <c r="I745" s="24"/>
      <c r="J745" s="24"/>
      <c r="K745" s="24"/>
      <c r="L745" s="24"/>
      <c r="M745" s="24"/>
      <c r="N745" s="24"/>
      <c r="O745" s="24"/>
      <c r="P745" s="24"/>
      <c r="Q745" s="24"/>
      <c r="R745" s="24"/>
      <c r="S745" s="24"/>
      <c r="T745" s="24"/>
      <c r="U745" s="24"/>
      <c r="V745" s="24"/>
      <c r="W745" s="24"/>
      <c r="X745" s="24"/>
      <c r="Y745" s="24"/>
      <c r="Z745" s="24"/>
      <c r="AA745" s="24"/>
      <c r="AB745" s="24"/>
      <c r="AC745" s="24"/>
      <c r="AD745" s="24"/>
    </row>
    <row r="746" spans="6:30" x14ac:dyDescent="0.25">
      <c r="F746" s="4"/>
      <c r="G746" s="4"/>
      <c r="I746" s="24"/>
      <c r="J746" s="24"/>
      <c r="K746" s="24"/>
      <c r="L746" s="24"/>
      <c r="M746" s="24"/>
      <c r="N746" s="24"/>
      <c r="O746" s="24"/>
      <c r="P746" s="24"/>
      <c r="Q746" s="24"/>
      <c r="R746" s="24"/>
      <c r="S746" s="24"/>
      <c r="T746" s="24"/>
      <c r="U746" s="24"/>
      <c r="V746" s="24"/>
      <c r="W746" s="24"/>
      <c r="X746" s="24"/>
      <c r="Y746" s="24"/>
      <c r="Z746" s="24"/>
      <c r="AA746" s="24"/>
      <c r="AB746" s="24"/>
      <c r="AC746" s="24"/>
      <c r="AD746" s="24"/>
    </row>
    <row r="747" spans="6:30" x14ac:dyDescent="0.25">
      <c r="F747" s="4"/>
      <c r="G747" s="4"/>
      <c r="I747" s="24"/>
      <c r="J747" s="24"/>
      <c r="K747" s="24"/>
      <c r="L747" s="24"/>
      <c r="M747" s="24"/>
      <c r="N747" s="24"/>
      <c r="O747" s="24"/>
      <c r="P747" s="24"/>
      <c r="Q747" s="24"/>
      <c r="R747" s="24"/>
      <c r="S747" s="24"/>
      <c r="T747" s="24"/>
      <c r="U747" s="24"/>
      <c r="V747" s="24"/>
      <c r="W747" s="24"/>
      <c r="X747" s="24"/>
      <c r="Y747" s="24"/>
      <c r="Z747" s="24"/>
      <c r="AA747" s="24"/>
      <c r="AB747" s="24"/>
      <c r="AC747" s="24"/>
      <c r="AD747" s="24"/>
    </row>
    <row r="748" spans="6:30" x14ac:dyDescent="0.25">
      <c r="F748" s="4"/>
      <c r="G748" s="4"/>
      <c r="I748" s="24"/>
      <c r="J748" s="24"/>
      <c r="K748" s="24"/>
      <c r="L748" s="24"/>
      <c r="M748" s="24"/>
      <c r="N748" s="24"/>
      <c r="O748" s="24"/>
      <c r="P748" s="24"/>
      <c r="Q748" s="24"/>
      <c r="R748" s="24"/>
      <c r="S748" s="24"/>
      <c r="T748" s="24"/>
      <c r="U748" s="24"/>
      <c r="V748" s="24"/>
      <c r="W748" s="24"/>
      <c r="X748" s="24"/>
      <c r="Y748" s="24"/>
      <c r="Z748" s="24"/>
      <c r="AA748" s="24"/>
      <c r="AB748" s="24"/>
      <c r="AC748" s="24"/>
      <c r="AD748" s="24"/>
    </row>
    <row r="749" spans="6:30" x14ac:dyDescent="0.25">
      <c r="F749" s="4"/>
      <c r="G749" s="4"/>
      <c r="I749" s="24"/>
      <c r="J749" s="24"/>
      <c r="K749" s="24"/>
      <c r="L749" s="24"/>
      <c r="M749" s="24"/>
      <c r="N749" s="24"/>
      <c r="O749" s="24"/>
      <c r="P749" s="24"/>
      <c r="Q749" s="24"/>
      <c r="R749" s="24"/>
      <c r="S749" s="24"/>
      <c r="T749" s="24"/>
      <c r="U749" s="24"/>
      <c r="V749" s="24"/>
      <c r="W749" s="24"/>
      <c r="X749" s="24"/>
      <c r="Y749" s="24"/>
      <c r="Z749" s="24"/>
      <c r="AA749" s="24"/>
      <c r="AB749" s="24"/>
      <c r="AC749" s="24"/>
      <c r="AD749" s="24"/>
    </row>
    <row r="750" spans="6:30" x14ac:dyDescent="0.25">
      <c r="F750" s="4"/>
      <c r="G750" s="4"/>
      <c r="I750" s="24"/>
      <c r="J750" s="24"/>
      <c r="K750" s="24"/>
      <c r="L750" s="24"/>
      <c r="M750" s="24"/>
      <c r="N750" s="24"/>
      <c r="O750" s="24"/>
      <c r="P750" s="24"/>
      <c r="Q750" s="24"/>
      <c r="R750" s="24"/>
      <c r="S750" s="24"/>
      <c r="T750" s="24"/>
      <c r="U750" s="24"/>
      <c r="V750" s="24"/>
      <c r="W750" s="24"/>
      <c r="X750" s="24"/>
      <c r="Y750" s="24"/>
      <c r="Z750" s="24"/>
      <c r="AA750" s="24"/>
      <c r="AB750" s="24"/>
      <c r="AC750" s="24"/>
      <c r="AD750" s="24"/>
    </row>
    <row r="751" spans="6:30" x14ac:dyDescent="0.25">
      <c r="F751" s="4"/>
      <c r="G751" s="4"/>
      <c r="I751" s="24"/>
      <c r="J751" s="24"/>
      <c r="K751" s="24"/>
      <c r="L751" s="24"/>
      <c r="M751" s="24"/>
      <c r="N751" s="24"/>
      <c r="O751" s="24"/>
      <c r="P751" s="24"/>
      <c r="Q751" s="24"/>
      <c r="R751" s="24"/>
      <c r="S751" s="24"/>
      <c r="T751" s="24"/>
      <c r="U751" s="24"/>
      <c r="V751" s="24"/>
      <c r="W751" s="24"/>
      <c r="X751" s="24"/>
      <c r="Y751" s="24"/>
      <c r="Z751" s="24"/>
      <c r="AA751" s="24"/>
      <c r="AB751" s="24"/>
      <c r="AC751" s="24"/>
      <c r="AD751" s="24"/>
    </row>
    <row r="752" spans="6:30" x14ac:dyDescent="0.25">
      <c r="F752" s="4"/>
      <c r="G752" s="4"/>
      <c r="I752" s="24"/>
      <c r="J752" s="24"/>
      <c r="K752" s="24"/>
      <c r="L752" s="24"/>
      <c r="M752" s="24"/>
      <c r="N752" s="24"/>
      <c r="O752" s="24"/>
      <c r="P752" s="24"/>
      <c r="Q752" s="24"/>
      <c r="R752" s="24"/>
      <c r="S752" s="24"/>
      <c r="T752" s="24"/>
      <c r="U752" s="24"/>
      <c r="V752" s="24"/>
      <c r="W752" s="24"/>
      <c r="X752" s="24"/>
      <c r="Y752" s="24"/>
      <c r="Z752" s="24"/>
      <c r="AA752" s="24"/>
      <c r="AB752" s="24"/>
      <c r="AC752" s="24"/>
      <c r="AD752" s="24"/>
    </row>
    <row r="753" spans="6:30" x14ac:dyDescent="0.25">
      <c r="F753" s="4"/>
      <c r="G753" s="4"/>
      <c r="I753" s="24"/>
      <c r="J753" s="24"/>
      <c r="K753" s="24"/>
      <c r="L753" s="24"/>
      <c r="M753" s="24"/>
      <c r="N753" s="24"/>
      <c r="O753" s="24"/>
      <c r="P753" s="24"/>
      <c r="Q753" s="24"/>
      <c r="R753" s="24"/>
      <c r="S753" s="24"/>
      <c r="T753" s="24"/>
      <c r="U753" s="24"/>
      <c r="V753" s="24"/>
      <c r="W753" s="24"/>
      <c r="X753" s="24"/>
      <c r="Y753" s="24"/>
      <c r="Z753" s="24"/>
      <c r="AA753" s="24"/>
      <c r="AB753" s="24"/>
      <c r="AC753" s="24"/>
      <c r="AD753" s="24"/>
    </row>
    <row r="754" spans="6:30" x14ac:dyDescent="0.25">
      <c r="F754" s="4"/>
      <c r="G754" s="4"/>
      <c r="I754" s="24"/>
      <c r="J754" s="24"/>
      <c r="K754" s="24"/>
      <c r="L754" s="24"/>
      <c r="M754" s="24"/>
      <c r="N754" s="24"/>
      <c r="O754" s="24"/>
      <c r="P754" s="24"/>
      <c r="Q754" s="24"/>
      <c r="R754" s="24"/>
      <c r="S754" s="24"/>
      <c r="T754" s="24"/>
      <c r="U754" s="24"/>
      <c r="V754" s="24"/>
      <c r="W754" s="24"/>
      <c r="X754" s="24"/>
      <c r="Y754" s="24"/>
      <c r="Z754" s="24"/>
      <c r="AA754" s="24"/>
      <c r="AB754" s="24"/>
      <c r="AC754" s="24"/>
      <c r="AD754" s="24"/>
    </row>
    <row r="755" spans="6:30" x14ac:dyDescent="0.25">
      <c r="F755" s="4"/>
      <c r="G755" s="4"/>
      <c r="I755" s="24"/>
      <c r="J755" s="24"/>
      <c r="K755" s="24"/>
      <c r="L755" s="24"/>
      <c r="M755" s="24"/>
      <c r="N755" s="24"/>
      <c r="O755" s="24"/>
      <c r="P755" s="24"/>
      <c r="Q755" s="24"/>
      <c r="R755" s="24"/>
      <c r="S755" s="24"/>
      <c r="T755" s="24"/>
      <c r="U755" s="24"/>
      <c r="V755" s="24"/>
      <c r="W755" s="24"/>
      <c r="X755" s="24"/>
      <c r="Y755" s="24"/>
      <c r="Z755" s="24"/>
      <c r="AA755" s="24"/>
      <c r="AB755" s="24"/>
      <c r="AC755" s="24"/>
      <c r="AD755" s="24"/>
    </row>
    <row r="756" spans="6:30" x14ac:dyDescent="0.25">
      <c r="F756" s="4"/>
      <c r="G756" s="4"/>
      <c r="I756" s="24"/>
      <c r="J756" s="24"/>
      <c r="K756" s="24"/>
      <c r="L756" s="24"/>
      <c r="M756" s="24"/>
      <c r="N756" s="24"/>
      <c r="O756" s="24"/>
      <c r="P756" s="24"/>
      <c r="Q756" s="24"/>
      <c r="R756" s="24"/>
      <c r="S756" s="24"/>
      <c r="T756" s="24"/>
      <c r="U756" s="24"/>
      <c r="V756" s="24"/>
      <c r="W756" s="24"/>
      <c r="X756" s="24"/>
      <c r="Y756" s="24"/>
      <c r="Z756" s="24"/>
      <c r="AA756" s="24"/>
      <c r="AB756" s="24"/>
      <c r="AC756" s="24"/>
      <c r="AD756" s="24"/>
    </row>
    <row r="757" spans="6:30" x14ac:dyDescent="0.25">
      <c r="F757" s="4"/>
      <c r="G757" s="4"/>
      <c r="I757" s="24"/>
      <c r="J757" s="24"/>
      <c r="K757" s="24"/>
      <c r="L757" s="24"/>
      <c r="M757" s="24"/>
      <c r="N757" s="24"/>
      <c r="O757" s="24"/>
      <c r="P757" s="24"/>
      <c r="Q757" s="24"/>
      <c r="R757" s="24"/>
      <c r="S757" s="24"/>
      <c r="T757" s="24"/>
      <c r="U757" s="24"/>
      <c r="V757" s="24"/>
      <c r="W757" s="24"/>
      <c r="X757" s="24"/>
      <c r="Y757" s="24"/>
      <c r="Z757" s="24"/>
      <c r="AA757" s="24"/>
      <c r="AB757" s="24"/>
      <c r="AC757" s="24"/>
      <c r="AD757" s="24"/>
    </row>
    <row r="758" spans="6:30" x14ac:dyDescent="0.25">
      <c r="F758" s="4"/>
      <c r="G758" s="4"/>
      <c r="I758" s="24"/>
      <c r="J758" s="24"/>
      <c r="K758" s="24"/>
      <c r="L758" s="24"/>
      <c r="M758" s="24"/>
      <c r="N758" s="24"/>
      <c r="O758" s="24"/>
      <c r="P758" s="24"/>
      <c r="Q758" s="24"/>
      <c r="R758" s="24"/>
      <c r="S758" s="24"/>
      <c r="T758" s="24"/>
      <c r="U758" s="24"/>
      <c r="V758" s="24"/>
      <c r="W758" s="24"/>
      <c r="X758" s="24"/>
      <c r="Y758" s="24"/>
      <c r="Z758" s="24"/>
      <c r="AA758" s="24"/>
      <c r="AB758" s="24"/>
      <c r="AC758" s="24"/>
      <c r="AD758" s="24"/>
    </row>
    <row r="759" spans="6:30" x14ac:dyDescent="0.25">
      <c r="F759" s="4"/>
      <c r="G759" s="4"/>
      <c r="I759" s="24"/>
      <c r="J759" s="24"/>
      <c r="K759" s="24"/>
      <c r="L759" s="24"/>
      <c r="M759" s="24"/>
      <c r="N759" s="24"/>
      <c r="O759" s="24"/>
      <c r="P759" s="24"/>
      <c r="Q759" s="24"/>
      <c r="R759" s="24"/>
      <c r="S759" s="24"/>
      <c r="T759" s="24"/>
      <c r="U759" s="24"/>
      <c r="V759" s="24"/>
      <c r="W759" s="24"/>
      <c r="X759" s="24"/>
      <c r="Y759" s="24"/>
      <c r="Z759" s="24"/>
      <c r="AA759" s="24"/>
      <c r="AB759" s="24"/>
      <c r="AC759" s="24"/>
      <c r="AD759" s="24"/>
    </row>
    <row r="760" spans="6:30" x14ac:dyDescent="0.25">
      <c r="F760" s="4"/>
      <c r="G760" s="4"/>
      <c r="I760" s="24"/>
      <c r="J760" s="24"/>
      <c r="K760" s="24"/>
      <c r="L760" s="24"/>
      <c r="M760" s="24"/>
      <c r="N760" s="24"/>
      <c r="O760" s="24"/>
      <c r="P760" s="24"/>
      <c r="Q760" s="24"/>
      <c r="R760" s="24"/>
      <c r="S760" s="24"/>
      <c r="T760" s="24"/>
      <c r="U760" s="24"/>
      <c r="V760" s="24"/>
      <c r="W760" s="24"/>
      <c r="X760" s="24"/>
      <c r="Y760" s="24"/>
      <c r="Z760" s="24"/>
      <c r="AA760" s="24"/>
      <c r="AB760" s="24"/>
      <c r="AC760" s="24"/>
      <c r="AD760" s="24"/>
    </row>
    <row r="761" spans="6:30" x14ac:dyDescent="0.25">
      <c r="F761" s="4"/>
      <c r="G761" s="4"/>
      <c r="I761" s="24"/>
      <c r="J761" s="24"/>
      <c r="K761" s="24"/>
      <c r="L761" s="24"/>
      <c r="M761" s="24"/>
      <c r="N761" s="24"/>
      <c r="O761" s="24"/>
      <c r="P761" s="24"/>
      <c r="Q761" s="24"/>
      <c r="R761" s="24"/>
      <c r="S761" s="24"/>
      <c r="T761" s="24"/>
      <c r="U761" s="24"/>
      <c r="V761" s="24"/>
      <c r="W761" s="24"/>
      <c r="X761" s="24"/>
      <c r="Y761" s="24"/>
      <c r="Z761" s="24"/>
      <c r="AA761" s="24"/>
      <c r="AB761" s="24"/>
      <c r="AC761" s="24"/>
      <c r="AD761" s="24"/>
    </row>
    <row r="762" spans="6:30" x14ac:dyDescent="0.25">
      <c r="F762" s="4"/>
      <c r="G762" s="4"/>
      <c r="I762" s="24"/>
      <c r="J762" s="24"/>
      <c r="K762" s="24"/>
      <c r="L762" s="24"/>
      <c r="M762" s="24"/>
      <c r="N762" s="24"/>
      <c r="O762" s="24"/>
      <c r="P762" s="24"/>
      <c r="Q762" s="24"/>
      <c r="R762" s="24"/>
      <c r="S762" s="24"/>
      <c r="T762" s="24"/>
      <c r="U762" s="24"/>
      <c r="V762" s="24"/>
      <c r="W762" s="24"/>
      <c r="X762" s="24"/>
      <c r="Y762" s="24"/>
      <c r="Z762" s="24"/>
      <c r="AA762" s="24"/>
      <c r="AB762" s="24"/>
      <c r="AC762" s="24"/>
      <c r="AD762" s="24"/>
    </row>
    <row r="763" spans="6:30" x14ac:dyDescent="0.25">
      <c r="F763" s="4"/>
      <c r="G763" s="4"/>
      <c r="I763" s="24"/>
      <c r="J763" s="24"/>
      <c r="K763" s="24"/>
      <c r="L763" s="24"/>
      <c r="M763" s="24"/>
      <c r="N763" s="24"/>
      <c r="O763" s="24"/>
      <c r="P763" s="24"/>
      <c r="Q763" s="24"/>
      <c r="R763" s="24"/>
      <c r="S763" s="24"/>
      <c r="T763" s="24"/>
      <c r="U763" s="24"/>
      <c r="V763" s="24"/>
      <c r="W763" s="24"/>
      <c r="X763" s="24"/>
      <c r="Y763" s="24"/>
      <c r="Z763" s="24"/>
      <c r="AA763" s="24"/>
      <c r="AB763" s="24"/>
      <c r="AC763" s="24"/>
      <c r="AD763" s="24"/>
    </row>
    <row r="764" spans="6:30" x14ac:dyDescent="0.25">
      <c r="F764" s="4"/>
      <c r="G764" s="4"/>
      <c r="I764" s="24"/>
      <c r="J764" s="24"/>
      <c r="K764" s="24"/>
      <c r="L764" s="24"/>
      <c r="M764" s="24"/>
      <c r="N764" s="24"/>
      <c r="O764" s="24"/>
      <c r="P764" s="24"/>
      <c r="Q764" s="24"/>
      <c r="R764" s="24"/>
      <c r="S764" s="24"/>
      <c r="T764" s="24"/>
      <c r="U764" s="24"/>
      <c r="V764" s="24"/>
      <c r="W764" s="24"/>
      <c r="X764" s="24"/>
      <c r="Y764" s="24"/>
      <c r="Z764" s="24"/>
      <c r="AA764" s="24"/>
      <c r="AB764" s="24"/>
      <c r="AC764" s="24"/>
      <c r="AD764" s="24"/>
    </row>
    <row r="765" spans="6:30" x14ac:dyDescent="0.25">
      <c r="F765" s="4"/>
      <c r="G765" s="4"/>
      <c r="I765" s="24"/>
      <c r="J765" s="24"/>
      <c r="K765" s="24"/>
      <c r="L765" s="24"/>
      <c r="M765" s="24"/>
      <c r="N765" s="24"/>
      <c r="O765" s="24"/>
      <c r="P765" s="24"/>
      <c r="Q765" s="24"/>
      <c r="R765" s="24"/>
      <c r="S765" s="24"/>
      <c r="T765" s="24"/>
      <c r="U765" s="24"/>
      <c r="V765" s="24"/>
      <c r="W765" s="24"/>
      <c r="X765" s="24"/>
      <c r="Y765" s="24"/>
      <c r="Z765" s="24"/>
      <c r="AA765" s="24"/>
      <c r="AB765" s="24"/>
      <c r="AC765" s="24"/>
      <c r="AD765" s="24"/>
    </row>
    <row r="766" spans="6:30" x14ac:dyDescent="0.25">
      <c r="F766" s="4"/>
      <c r="G766" s="4"/>
      <c r="I766" s="24"/>
      <c r="J766" s="24"/>
      <c r="K766" s="24"/>
      <c r="L766" s="24"/>
      <c r="M766" s="24"/>
      <c r="N766" s="24"/>
      <c r="O766" s="24"/>
      <c r="P766" s="24"/>
      <c r="Q766" s="24"/>
      <c r="R766" s="24"/>
      <c r="S766" s="24"/>
      <c r="T766" s="24"/>
      <c r="U766" s="24"/>
      <c r="V766" s="24"/>
      <c r="W766" s="24"/>
      <c r="X766" s="24"/>
      <c r="Y766" s="24"/>
      <c r="Z766" s="24"/>
      <c r="AA766" s="24"/>
      <c r="AB766" s="24"/>
      <c r="AC766" s="24"/>
      <c r="AD766" s="24"/>
    </row>
    <row r="767" spans="6:30" x14ac:dyDescent="0.25">
      <c r="F767" s="4"/>
      <c r="G767" s="4"/>
      <c r="I767" s="24"/>
      <c r="J767" s="24"/>
      <c r="K767" s="24"/>
      <c r="L767" s="24"/>
      <c r="M767" s="24"/>
      <c r="N767" s="24"/>
      <c r="O767" s="24"/>
      <c r="P767" s="24"/>
      <c r="Q767" s="24"/>
      <c r="R767" s="24"/>
      <c r="S767" s="24"/>
      <c r="T767" s="24"/>
      <c r="U767" s="24"/>
      <c r="V767" s="24"/>
      <c r="W767" s="24"/>
      <c r="X767" s="24"/>
      <c r="Y767" s="24"/>
      <c r="Z767" s="24"/>
      <c r="AA767" s="24"/>
      <c r="AB767" s="24"/>
      <c r="AC767" s="24"/>
      <c r="AD767" s="24"/>
    </row>
    <row r="768" spans="6:30" x14ac:dyDescent="0.25">
      <c r="F768" s="4"/>
      <c r="G768" s="4"/>
      <c r="I768" s="24"/>
      <c r="J768" s="24"/>
      <c r="K768" s="24"/>
      <c r="L768" s="24"/>
      <c r="M768" s="24"/>
      <c r="N768" s="24"/>
      <c r="O768" s="24"/>
      <c r="P768" s="24"/>
      <c r="Q768" s="24"/>
      <c r="R768" s="24"/>
      <c r="S768" s="24"/>
      <c r="T768" s="24"/>
      <c r="U768" s="24"/>
      <c r="V768" s="24"/>
      <c r="W768" s="24"/>
      <c r="X768" s="24"/>
      <c r="Y768" s="24"/>
      <c r="Z768" s="24"/>
      <c r="AA768" s="24"/>
      <c r="AB768" s="24"/>
      <c r="AC768" s="24"/>
      <c r="AD768" s="24"/>
    </row>
    <row r="769" spans="6:30" x14ac:dyDescent="0.25">
      <c r="F769" s="4"/>
      <c r="G769" s="4"/>
      <c r="I769" s="24"/>
      <c r="J769" s="24"/>
      <c r="K769" s="24"/>
      <c r="L769" s="24"/>
      <c r="M769" s="24"/>
      <c r="N769" s="24"/>
      <c r="O769" s="24"/>
      <c r="P769" s="24"/>
      <c r="Q769" s="24"/>
      <c r="R769" s="24"/>
      <c r="S769" s="24"/>
      <c r="T769" s="24"/>
      <c r="U769" s="24"/>
      <c r="V769" s="24"/>
      <c r="W769" s="24"/>
      <c r="X769" s="24"/>
      <c r="Y769" s="24"/>
      <c r="Z769" s="24"/>
      <c r="AA769" s="24"/>
      <c r="AB769" s="24"/>
      <c r="AC769" s="24"/>
      <c r="AD769" s="24"/>
    </row>
    <row r="770" spans="6:30" x14ac:dyDescent="0.25">
      <c r="F770" s="4"/>
      <c r="G770" s="4"/>
      <c r="I770" s="24"/>
      <c r="J770" s="24"/>
      <c r="K770" s="24"/>
      <c r="L770" s="24"/>
      <c r="M770" s="24"/>
      <c r="N770" s="24"/>
      <c r="O770" s="24"/>
      <c r="P770" s="24"/>
      <c r="Q770" s="24"/>
      <c r="R770" s="24"/>
      <c r="S770" s="24"/>
      <c r="T770" s="24"/>
      <c r="U770" s="24"/>
      <c r="V770" s="24"/>
      <c r="W770" s="24"/>
      <c r="X770" s="24"/>
      <c r="Y770" s="24"/>
      <c r="Z770" s="24"/>
      <c r="AA770" s="24"/>
      <c r="AB770" s="24"/>
      <c r="AC770" s="24"/>
      <c r="AD770" s="24"/>
    </row>
    <row r="771" spans="6:30" x14ac:dyDescent="0.25">
      <c r="F771" s="4"/>
      <c r="G771" s="4"/>
      <c r="I771" s="24"/>
      <c r="J771" s="24"/>
      <c r="K771" s="24"/>
      <c r="L771" s="24"/>
      <c r="M771" s="24"/>
      <c r="N771" s="24"/>
      <c r="O771" s="24"/>
      <c r="P771" s="24"/>
      <c r="Q771" s="24"/>
      <c r="R771" s="24"/>
      <c r="S771" s="24"/>
      <c r="T771" s="24"/>
      <c r="U771" s="24"/>
      <c r="V771" s="24"/>
      <c r="W771" s="24"/>
      <c r="X771" s="24"/>
      <c r="Y771" s="24"/>
      <c r="Z771" s="24"/>
      <c r="AA771" s="24"/>
      <c r="AB771" s="24"/>
      <c r="AC771" s="24"/>
      <c r="AD771" s="24"/>
    </row>
    <row r="772" spans="6:30" x14ac:dyDescent="0.25">
      <c r="F772" s="4"/>
      <c r="G772" s="4"/>
      <c r="I772" s="24"/>
      <c r="J772" s="24"/>
      <c r="K772" s="24"/>
      <c r="L772" s="24"/>
      <c r="M772" s="24"/>
      <c r="N772" s="24"/>
      <c r="O772" s="24"/>
      <c r="P772" s="24"/>
      <c r="Q772" s="24"/>
      <c r="R772" s="24"/>
      <c r="S772" s="24"/>
      <c r="T772" s="24"/>
      <c r="U772" s="24"/>
      <c r="V772" s="24"/>
      <c r="W772" s="24"/>
      <c r="X772" s="24"/>
      <c r="Y772" s="24"/>
      <c r="Z772" s="24"/>
      <c r="AA772" s="24"/>
      <c r="AB772" s="24"/>
      <c r="AC772" s="24"/>
      <c r="AD772" s="24"/>
    </row>
    <row r="773" spans="6:30" x14ac:dyDescent="0.25">
      <c r="F773" s="4"/>
      <c r="G773" s="4"/>
      <c r="I773" s="24"/>
      <c r="J773" s="24"/>
      <c r="K773" s="24"/>
      <c r="L773" s="24"/>
      <c r="M773" s="24"/>
      <c r="N773" s="24"/>
      <c r="O773" s="24"/>
      <c r="P773" s="24"/>
      <c r="Q773" s="24"/>
      <c r="R773" s="24"/>
      <c r="S773" s="24"/>
      <c r="T773" s="24"/>
      <c r="U773" s="24"/>
      <c r="V773" s="24"/>
      <c r="W773" s="24"/>
      <c r="X773" s="24"/>
      <c r="Y773" s="24"/>
      <c r="Z773" s="24"/>
      <c r="AA773" s="24"/>
      <c r="AB773" s="24"/>
      <c r="AC773" s="24"/>
      <c r="AD773" s="24"/>
    </row>
    <row r="774" spans="6:30" x14ac:dyDescent="0.25">
      <c r="F774" s="4"/>
      <c r="G774" s="4"/>
      <c r="I774" s="24"/>
      <c r="J774" s="24"/>
      <c r="K774" s="24"/>
      <c r="L774" s="24"/>
      <c r="M774" s="24"/>
      <c r="N774" s="24"/>
      <c r="O774" s="24"/>
      <c r="P774" s="24"/>
      <c r="Q774" s="24"/>
      <c r="R774" s="24"/>
      <c r="S774" s="24"/>
      <c r="T774" s="24"/>
      <c r="U774" s="24"/>
      <c r="V774" s="24"/>
      <c r="W774" s="24"/>
      <c r="X774" s="24"/>
      <c r="Y774" s="24"/>
      <c r="Z774" s="24"/>
      <c r="AA774" s="24"/>
      <c r="AB774" s="24"/>
      <c r="AC774" s="24"/>
      <c r="AD774" s="24"/>
    </row>
    <row r="775" spans="6:30" x14ac:dyDescent="0.25">
      <c r="F775" s="4"/>
      <c r="G775" s="4"/>
      <c r="I775" s="24"/>
      <c r="J775" s="24"/>
      <c r="K775" s="24"/>
      <c r="L775" s="24"/>
      <c r="M775" s="24"/>
      <c r="N775" s="24"/>
      <c r="O775" s="24"/>
      <c r="P775" s="24"/>
      <c r="Q775" s="24"/>
      <c r="R775" s="24"/>
      <c r="S775" s="24"/>
      <c r="T775" s="24"/>
      <c r="U775" s="24"/>
      <c r="V775" s="24"/>
      <c r="W775" s="24"/>
      <c r="X775" s="24"/>
      <c r="Y775" s="24"/>
      <c r="Z775" s="24"/>
      <c r="AA775" s="24"/>
      <c r="AB775" s="24"/>
      <c r="AC775" s="24"/>
      <c r="AD775" s="24"/>
    </row>
    <row r="776" spans="6:30" x14ac:dyDescent="0.25">
      <c r="F776" s="4"/>
      <c r="G776" s="4"/>
      <c r="I776" s="24"/>
      <c r="J776" s="24"/>
      <c r="K776" s="24"/>
      <c r="L776" s="24"/>
      <c r="M776" s="24"/>
      <c r="N776" s="24"/>
      <c r="O776" s="24"/>
      <c r="P776" s="24"/>
      <c r="Q776" s="24"/>
      <c r="R776" s="24"/>
      <c r="S776" s="24"/>
      <c r="T776" s="24"/>
      <c r="U776" s="24"/>
      <c r="V776" s="24"/>
      <c r="W776" s="24"/>
      <c r="X776" s="24"/>
      <c r="Y776" s="24"/>
      <c r="Z776" s="24"/>
      <c r="AA776" s="24"/>
      <c r="AB776" s="24"/>
      <c r="AC776" s="24"/>
      <c r="AD776" s="24"/>
    </row>
    <row r="777" spans="6:30" x14ac:dyDescent="0.25">
      <c r="F777" s="4"/>
      <c r="G777" s="4"/>
      <c r="I777" s="24"/>
      <c r="J777" s="24"/>
      <c r="K777" s="24"/>
      <c r="L777" s="24"/>
      <c r="M777" s="24"/>
      <c r="N777" s="24"/>
      <c r="O777" s="24"/>
      <c r="P777" s="24"/>
      <c r="Q777" s="24"/>
      <c r="R777" s="24"/>
      <c r="S777" s="24"/>
      <c r="T777" s="24"/>
      <c r="U777" s="24"/>
      <c r="V777" s="24"/>
      <c r="W777" s="24"/>
      <c r="X777" s="24"/>
      <c r="Y777" s="24"/>
      <c r="Z777" s="24"/>
      <c r="AA777" s="24"/>
      <c r="AB777" s="24"/>
      <c r="AC777" s="24"/>
      <c r="AD777" s="24"/>
    </row>
    <row r="778" spans="6:30" x14ac:dyDescent="0.25">
      <c r="F778" s="4"/>
      <c r="G778" s="4"/>
      <c r="I778" s="24"/>
      <c r="J778" s="24"/>
      <c r="K778" s="24"/>
      <c r="L778" s="24"/>
      <c r="M778" s="24"/>
      <c r="N778" s="24"/>
      <c r="O778" s="24"/>
      <c r="P778" s="24"/>
      <c r="Q778" s="24"/>
      <c r="R778" s="24"/>
      <c r="S778" s="24"/>
      <c r="T778" s="24"/>
      <c r="U778" s="24"/>
      <c r="V778" s="24"/>
      <c r="W778" s="24"/>
      <c r="X778" s="24"/>
      <c r="Y778" s="24"/>
      <c r="Z778" s="24"/>
      <c r="AA778" s="24"/>
      <c r="AB778" s="24"/>
      <c r="AC778" s="24"/>
      <c r="AD778" s="24"/>
    </row>
    <row r="779" spans="6:30" x14ac:dyDescent="0.25">
      <c r="F779" s="4"/>
      <c r="G779" s="4"/>
      <c r="I779" s="24"/>
      <c r="J779" s="24"/>
      <c r="K779" s="24"/>
      <c r="L779" s="24"/>
      <c r="M779" s="24"/>
      <c r="N779" s="24"/>
      <c r="O779" s="24"/>
      <c r="P779" s="24"/>
      <c r="Q779" s="24"/>
      <c r="R779" s="24"/>
      <c r="S779" s="24"/>
      <c r="T779" s="24"/>
      <c r="U779" s="24"/>
      <c r="V779" s="24"/>
      <c r="W779" s="24"/>
      <c r="X779" s="24"/>
      <c r="Y779" s="24"/>
      <c r="Z779" s="24"/>
      <c r="AA779" s="24"/>
      <c r="AB779" s="24"/>
      <c r="AC779" s="24"/>
      <c r="AD779" s="24"/>
    </row>
    <row r="780" spans="6:30" x14ac:dyDescent="0.25">
      <c r="F780" s="4"/>
      <c r="G780" s="4"/>
      <c r="I780" s="24"/>
      <c r="J780" s="24"/>
      <c r="K780" s="24"/>
      <c r="L780" s="24"/>
      <c r="M780" s="24"/>
      <c r="N780" s="24"/>
      <c r="O780" s="24"/>
      <c r="P780" s="24"/>
      <c r="Q780" s="24"/>
      <c r="R780" s="24"/>
      <c r="S780" s="24"/>
      <c r="T780" s="24"/>
      <c r="U780" s="24"/>
      <c r="V780" s="24"/>
      <c r="W780" s="24"/>
      <c r="X780" s="24"/>
      <c r="Y780" s="24"/>
      <c r="Z780" s="24"/>
      <c r="AA780" s="24"/>
      <c r="AB780" s="24"/>
      <c r="AC780" s="24"/>
      <c r="AD780" s="24"/>
    </row>
    <row r="781" spans="6:30" x14ac:dyDescent="0.25">
      <c r="F781" s="4"/>
      <c r="G781" s="4"/>
      <c r="I781" s="24"/>
      <c r="J781" s="24"/>
      <c r="K781" s="24"/>
      <c r="L781" s="24"/>
      <c r="M781" s="24"/>
      <c r="N781" s="24"/>
      <c r="O781" s="24"/>
      <c r="P781" s="24"/>
      <c r="Q781" s="24"/>
      <c r="R781" s="24"/>
      <c r="S781" s="24"/>
      <c r="T781" s="24"/>
      <c r="U781" s="24"/>
      <c r="V781" s="24"/>
      <c r="W781" s="24"/>
      <c r="X781" s="24"/>
      <c r="Y781" s="24"/>
      <c r="Z781" s="24"/>
      <c r="AA781" s="24"/>
      <c r="AB781" s="24"/>
      <c r="AC781" s="24"/>
      <c r="AD781" s="24"/>
    </row>
    <row r="782" spans="6:30" x14ac:dyDescent="0.25">
      <c r="F782" s="4"/>
      <c r="G782" s="4"/>
      <c r="I782" s="24"/>
      <c r="J782" s="24"/>
      <c r="K782" s="24"/>
      <c r="L782" s="24"/>
      <c r="M782" s="24"/>
      <c r="N782" s="24"/>
      <c r="O782" s="24"/>
      <c r="P782" s="24"/>
      <c r="Q782" s="24"/>
      <c r="R782" s="24"/>
      <c r="S782" s="24"/>
      <c r="T782" s="24"/>
      <c r="U782" s="24"/>
      <c r="V782" s="24"/>
      <c r="W782" s="24"/>
      <c r="X782" s="24"/>
      <c r="Y782" s="24"/>
      <c r="Z782" s="24"/>
      <c r="AA782" s="24"/>
      <c r="AB782" s="24"/>
      <c r="AC782" s="24"/>
      <c r="AD782" s="24"/>
    </row>
    <row r="783" spans="6:30" x14ac:dyDescent="0.25">
      <c r="F783" s="4"/>
      <c r="G783" s="4"/>
      <c r="I783" s="24"/>
      <c r="J783" s="24"/>
      <c r="K783" s="24"/>
      <c r="L783" s="24"/>
      <c r="M783" s="24"/>
      <c r="N783" s="24"/>
      <c r="O783" s="24"/>
      <c r="P783" s="24"/>
      <c r="Q783" s="24"/>
      <c r="R783" s="24"/>
      <c r="S783" s="24"/>
      <c r="T783" s="24"/>
      <c r="U783" s="24"/>
      <c r="V783" s="24"/>
      <c r="W783" s="24"/>
      <c r="X783" s="24"/>
      <c r="Y783" s="24"/>
      <c r="Z783" s="24"/>
      <c r="AA783" s="24"/>
      <c r="AB783" s="24"/>
      <c r="AC783" s="24"/>
      <c r="AD783" s="24"/>
    </row>
    <row r="784" spans="6:30" x14ac:dyDescent="0.25">
      <c r="F784" s="4"/>
      <c r="G784" s="4"/>
      <c r="I784" s="24"/>
      <c r="J784" s="24"/>
      <c r="K784" s="24"/>
      <c r="L784" s="24"/>
      <c r="M784" s="24"/>
      <c r="N784" s="24"/>
      <c r="O784" s="24"/>
      <c r="P784" s="24"/>
      <c r="Q784" s="24"/>
      <c r="R784" s="24"/>
      <c r="S784" s="24"/>
      <c r="T784" s="24"/>
      <c r="U784" s="24"/>
      <c r="V784" s="24"/>
      <c r="W784" s="24"/>
      <c r="X784" s="24"/>
      <c r="Y784" s="24"/>
      <c r="Z784" s="24"/>
      <c r="AA784" s="24"/>
      <c r="AB784" s="24"/>
      <c r="AC784" s="24"/>
      <c r="AD784" s="24"/>
    </row>
    <row r="785" spans="6:30" x14ac:dyDescent="0.25">
      <c r="F785" s="4"/>
      <c r="G785" s="4"/>
      <c r="I785" s="24"/>
      <c r="J785" s="24"/>
      <c r="K785" s="24"/>
      <c r="L785" s="24"/>
      <c r="M785" s="24"/>
      <c r="N785" s="24"/>
      <c r="O785" s="24"/>
      <c r="P785" s="24"/>
      <c r="Q785" s="24"/>
      <c r="R785" s="24"/>
      <c r="S785" s="24"/>
      <c r="T785" s="24"/>
      <c r="U785" s="24"/>
      <c r="V785" s="24"/>
      <c r="W785" s="24"/>
      <c r="X785" s="24"/>
      <c r="Y785" s="24"/>
      <c r="Z785" s="24"/>
      <c r="AA785" s="24"/>
      <c r="AB785" s="24"/>
      <c r="AC785" s="24"/>
      <c r="AD785" s="24"/>
    </row>
    <row r="786" spans="6:30" x14ac:dyDescent="0.25">
      <c r="F786" s="4"/>
      <c r="G786" s="4"/>
      <c r="I786" s="24"/>
      <c r="J786" s="24"/>
      <c r="K786" s="24"/>
      <c r="L786" s="24"/>
      <c r="M786" s="24"/>
      <c r="N786" s="24"/>
      <c r="O786" s="24"/>
      <c r="P786" s="24"/>
      <c r="Q786" s="24"/>
      <c r="R786" s="24"/>
      <c r="S786" s="24"/>
      <c r="T786" s="24"/>
      <c r="U786" s="24"/>
      <c r="V786" s="24"/>
      <c r="W786" s="24"/>
      <c r="X786" s="24"/>
      <c r="Y786" s="24"/>
      <c r="Z786" s="24"/>
      <c r="AA786" s="24"/>
      <c r="AB786" s="24"/>
      <c r="AC786" s="24"/>
      <c r="AD786" s="24"/>
    </row>
    <row r="787" spans="6:30" x14ac:dyDescent="0.25">
      <c r="F787" s="4"/>
      <c r="G787" s="4"/>
      <c r="I787" s="24"/>
      <c r="J787" s="24"/>
      <c r="K787" s="24"/>
      <c r="L787" s="24"/>
      <c r="M787" s="24"/>
      <c r="N787" s="24"/>
      <c r="O787" s="24"/>
      <c r="P787" s="24"/>
      <c r="Q787" s="24"/>
      <c r="R787" s="24"/>
      <c r="S787" s="24"/>
      <c r="T787" s="24"/>
      <c r="U787" s="24"/>
      <c r="V787" s="24"/>
      <c r="W787" s="24"/>
      <c r="X787" s="24"/>
      <c r="Y787" s="24"/>
      <c r="Z787" s="24"/>
      <c r="AA787" s="24"/>
      <c r="AB787" s="24"/>
      <c r="AC787" s="24"/>
      <c r="AD787" s="24"/>
    </row>
    <row r="788" spans="6:30" x14ac:dyDescent="0.25">
      <c r="F788" s="4"/>
      <c r="G788" s="4"/>
      <c r="I788" s="24"/>
      <c r="J788" s="24"/>
      <c r="K788" s="24"/>
      <c r="L788" s="24"/>
      <c r="M788" s="24"/>
      <c r="N788" s="24"/>
      <c r="O788" s="24"/>
      <c r="P788" s="24"/>
      <c r="Q788" s="24"/>
      <c r="R788" s="24"/>
      <c r="S788" s="24"/>
      <c r="T788" s="24"/>
      <c r="U788" s="24"/>
      <c r="V788" s="24"/>
      <c r="W788" s="24"/>
      <c r="X788" s="24"/>
      <c r="Y788" s="24"/>
      <c r="Z788" s="24"/>
      <c r="AA788" s="24"/>
      <c r="AB788" s="24"/>
      <c r="AC788" s="24"/>
      <c r="AD788" s="24"/>
    </row>
    <row r="789" spans="6:30" x14ac:dyDescent="0.25">
      <c r="F789" s="4"/>
      <c r="G789" s="4"/>
      <c r="I789" s="24"/>
      <c r="J789" s="24"/>
      <c r="K789" s="24"/>
      <c r="L789" s="24"/>
      <c r="M789" s="24"/>
      <c r="N789" s="24"/>
      <c r="O789" s="24"/>
      <c r="P789" s="24"/>
      <c r="Q789" s="24"/>
      <c r="R789" s="24"/>
      <c r="S789" s="24"/>
      <c r="T789" s="24"/>
      <c r="U789" s="24"/>
      <c r="V789" s="24"/>
      <c r="W789" s="24"/>
      <c r="X789" s="24"/>
      <c r="Y789" s="24"/>
      <c r="Z789" s="24"/>
      <c r="AA789" s="24"/>
      <c r="AB789" s="24"/>
      <c r="AC789" s="24"/>
      <c r="AD789" s="24"/>
    </row>
    <row r="790" spans="6:30" x14ac:dyDescent="0.25">
      <c r="F790" s="4"/>
      <c r="G790" s="4"/>
      <c r="I790" s="24"/>
      <c r="J790" s="24"/>
      <c r="K790" s="24"/>
      <c r="L790" s="24"/>
      <c r="M790" s="24"/>
      <c r="N790" s="24"/>
      <c r="O790" s="24"/>
      <c r="P790" s="24"/>
      <c r="Q790" s="24"/>
      <c r="R790" s="24"/>
      <c r="S790" s="24"/>
      <c r="T790" s="24"/>
      <c r="U790" s="24"/>
      <c r="V790" s="24"/>
      <c r="W790" s="24"/>
      <c r="X790" s="24"/>
      <c r="Y790" s="24"/>
      <c r="Z790" s="24"/>
      <c r="AA790" s="24"/>
      <c r="AB790" s="24"/>
      <c r="AC790" s="24"/>
      <c r="AD790" s="24"/>
    </row>
    <row r="791" spans="6:30" x14ac:dyDescent="0.25">
      <c r="F791" s="4"/>
      <c r="G791" s="4"/>
      <c r="I791" s="24"/>
      <c r="J791" s="24"/>
      <c r="K791" s="24"/>
      <c r="L791" s="24"/>
      <c r="M791" s="24"/>
      <c r="N791" s="24"/>
      <c r="O791" s="24"/>
      <c r="P791" s="24"/>
      <c r="Q791" s="24"/>
      <c r="R791" s="24"/>
      <c r="S791" s="24"/>
      <c r="T791" s="24"/>
      <c r="U791" s="24"/>
      <c r="V791" s="24"/>
      <c r="W791" s="24"/>
      <c r="X791" s="24"/>
      <c r="Y791" s="24"/>
      <c r="Z791" s="24"/>
      <c r="AA791" s="24"/>
      <c r="AB791" s="24"/>
      <c r="AC791" s="24"/>
      <c r="AD791" s="24"/>
    </row>
    <row r="792" spans="6:30" x14ac:dyDescent="0.25">
      <c r="F792" s="4"/>
      <c r="G792" s="4"/>
      <c r="I792" s="24"/>
      <c r="J792" s="24"/>
      <c r="K792" s="24"/>
      <c r="L792" s="24"/>
      <c r="M792" s="24"/>
      <c r="N792" s="24"/>
      <c r="O792" s="24"/>
      <c r="P792" s="24"/>
      <c r="Q792" s="24"/>
      <c r="R792" s="24"/>
      <c r="S792" s="24"/>
      <c r="T792" s="24"/>
      <c r="U792" s="24"/>
      <c r="V792" s="24"/>
      <c r="W792" s="24"/>
      <c r="X792" s="24"/>
      <c r="Y792" s="24"/>
      <c r="Z792" s="24"/>
      <c r="AA792" s="24"/>
      <c r="AB792" s="24"/>
      <c r="AC792" s="24"/>
      <c r="AD792" s="24"/>
    </row>
    <row r="793" spans="6:30" x14ac:dyDescent="0.25">
      <c r="F793" s="4"/>
      <c r="G793" s="4"/>
      <c r="I793" s="24"/>
      <c r="J793" s="24"/>
      <c r="K793" s="24"/>
      <c r="L793" s="24"/>
      <c r="M793" s="24"/>
      <c r="N793" s="24"/>
      <c r="O793" s="24"/>
      <c r="P793" s="24"/>
      <c r="Q793" s="24"/>
      <c r="R793" s="24"/>
      <c r="S793" s="24"/>
      <c r="T793" s="24"/>
      <c r="U793" s="24"/>
      <c r="V793" s="24"/>
      <c r="W793" s="24"/>
      <c r="X793" s="24"/>
      <c r="Y793" s="24"/>
      <c r="Z793" s="24"/>
      <c r="AA793" s="24"/>
      <c r="AB793" s="24"/>
      <c r="AC793" s="24"/>
      <c r="AD793" s="24"/>
    </row>
    <row r="794" spans="6:30" x14ac:dyDescent="0.25">
      <c r="F794" s="4"/>
      <c r="G794" s="4"/>
      <c r="I794" s="24"/>
      <c r="J794" s="24"/>
      <c r="K794" s="24"/>
      <c r="L794" s="24"/>
      <c r="M794" s="24"/>
      <c r="N794" s="24"/>
      <c r="O794" s="24"/>
      <c r="P794" s="24"/>
      <c r="Q794" s="24"/>
      <c r="R794" s="24"/>
      <c r="S794" s="24"/>
      <c r="T794" s="24"/>
      <c r="U794" s="24"/>
      <c r="V794" s="24"/>
      <c r="W794" s="24"/>
      <c r="X794" s="24"/>
      <c r="Y794" s="24"/>
      <c r="Z794" s="24"/>
      <c r="AA794" s="24"/>
      <c r="AB794" s="24"/>
      <c r="AC794" s="24"/>
      <c r="AD794" s="24"/>
    </row>
    <row r="795" spans="6:30" x14ac:dyDescent="0.25">
      <c r="F795" s="4"/>
      <c r="G795" s="4"/>
      <c r="I795" s="24"/>
      <c r="J795" s="24"/>
      <c r="K795" s="24"/>
      <c r="L795" s="24"/>
      <c r="M795" s="24"/>
      <c r="N795" s="24"/>
      <c r="O795" s="24"/>
      <c r="P795" s="24"/>
      <c r="Q795" s="24"/>
      <c r="R795" s="24"/>
      <c r="S795" s="24"/>
      <c r="T795" s="24"/>
      <c r="U795" s="24"/>
      <c r="V795" s="24"/>
      <c r="W795" s="24"/>
      <c r="X795" s="24"/>
      <c r="Y795" s="24"/>
      <c r="Z795" s="24"/>
      <c r="AA795" s="24"/>
      <c r="AB795" s="24"/>
      <c r="AC795" s="24"/>
      <c r="AD795" s="24"/>
    </row>
    <row r="796" spans="6:30" x14ac:dyDescent="0.25">
      <c r="F796" s="4"/>
      <c r="G796" s="4"/>
      <c r="I796" s="24"/>
      <c r="J796" s="24"/>
      <c r="K796" s="24"/>
      <c r="L796" s="24"/>
      <c r="M796" s="24"/>
      <c r="N796" s="24"/>
      <c r="O796" s="24"/>
      <c r="P796" s="24"/>
      <c r="Q796" s="24"/>
      <c r="R796" s="24"/>
      <c r="S796" s="24"/>
      <c r="T796" s="24"/>
      <c r="U796" s="24"/>
      <c r="V796" s="24"/>
      <c r="W796" s="24"/>
      <c r="X796" s="24"/>
      <c r="Y796" s="24"/>
      <c r="Z796" s="24"/>
      <c r="AA796" s="24"/>
      <c r="AB796" s="24"/>
      <c r="AC796" s="24"/>
      <c r="AD796" s="24"/>
    </row>
    <row r="797" spans="6:30" x14ac:dyDescent="0.25">
      <c r="F797" s="4"/>
      <c r="G797" s="4"/>
      <c r="I797" s="24"/>
      <c r="J797" s="24"/>
      <c r="K797" s="24"/>
      <c r="L797" s="24"/>
      <c r="M797" s="24"/>
      <c r="N797" s="24"/>
      <c r="O797" s="24"/>
      <c r="P797" s="24"/>
      <c r="Q797" s="24"/>
      <c r="R797" s="24"/>
      <c r="S797" s="24"/>
      <c r="T797" s="24"/>
      <c r="U797" s="24"/>
      <c r="V797" s="24"/>
      <c r="W797" s="24"/>
      <c r="X797" s="24"/>
      <c r="Y797" s="24"/>
      <c r="Z797" s="24"/>
      <c r="AA797" s="24"/>
      <c r="AB797" s="24"/>
      <c r="AC797" s="24"/>
      <c r="AD797" s="24"/>
    </row>
    <row r="798" spans="6:30" x14ac:dyDescent="0.25">
      <c r="F798" s="4"/>
      <c r="G798" s="4"/>
      <c r="I798" s="24"/>
      <c r="J798" s="24"/>
      <c r="K798" s="24"/>
      <c r="L798" s="24"/>
      <c r="M798" s="24"/>
      <c r="N798" s="24"/>
      <c r="O798" s="24"/>
      <c r="P798" s="24"/>
      <c r="Q798" s="24"/>
      <c r="R798" s="24"/>
      <c r="S798" s="24"/>
      <c r="T798" s="24"/>
      <c r="U798" s="24"/>
      <c r="V798" s="24"/>
      <c r="W798" s="24"/>
      <c r="X798" s="24"/>
      <c r="Y798" s="24"/>
      <c r="Z798" s="24"/>
      <c r="AA798" s="24"/>
      <c r="AB798" s="24"/>
      <c r="AC798" s="24"/>
      <c r="AD798" s="24"/>
    </row>
    <row r="799" spans="6:30" x14ac:dyDescent="0.25">
      <c r="F799" s="4"/>
      <c r="G799" s="4"/>
      <c r="I799" s="24"/>
      <c r="J799" s="24"/>
      <c r="K799" s="24"/>
      <c r="L799" s="24"/>
      <c r="M799" s="24"/>
      <c r="N799" s="24"/>
      <c r="O799" s="24"/>
      <c r="P799" s="24"/>
      <c r="Q799" s="24"/>
      <c r="R799" s="24"/>
      <c r="S799" s="24"/>
      <c r="T799" s="24"/>
      <c r="U799" s="24"/>
      <c r="V799" s="24"/>
      <c r="W799" s="24"/>
      <c r="X799" s="24"/>
      <c r="Y799" s="24"/>
      <c r="Z799" s="24"/>
      <c r="AA799" s="24"/>
      <c r="AB799" s="24"/>
      <c r="AC799" s="24"/>
      <c r="AD799" s="24"/>
    </row>
    <row r="800" spans="6:30" x14ac:dyDescent="0.25">
      <c r="F800" s="4"/>
      <c r="G800" s="4"/>
      <c r="I800" s="24"/>
      <c r="J800" s="24"/>
      <c r="K800" s="24"/>
      <c r="L800" s="24"/>
      <c r="M800" s="24"/>
      <c r="N800" s="24"/>
      <c r="O800" s="24"/>
      <c r="P800" s="24"/>
      <c r="Q800" s="24"/>
      <c r="R800" s="24"/>
      <c r="S800" s="24"/>
      <c r="T800" s="24"/>
      <c r="U800" s="24"/>
      <c r="V800" s="24"/>
      <c r="W800" s="24"/>
      <c r="X800" s="24"/>
      <c r="Y800" s="24"/>
      <c r="Z800" s="24"/>
      <c r="AA800" s="24"/>
      <c r="AB800" s="24"/>
      <c r="AC800" s="24"/>
      <c r="AD800" s="24"/>
    </row>
    <row r="801" spans="6:30" x14ac:dyDescent="0.25">
      <c r="F801" s="4"/>
      <c r="G801" s="4"/>
      <c r="I801" s="24"/>
      <c r="J801" s="24"/>
      <c r="K801" s="24"/>
      <c r="L801" s="24"/>
      <c r="M801" s="24"/>
      <c r="N801" s="24"/>
      <c r="O801" s="24"/>
      <c r="P801" s="24"/>
      <c r="Q801" s="24"/>
      <c r="R801" s="24"/>
      <c r="S801" s="24"/>
      <c r="T801" s="24"/>
      <c r="U801" s="24"/>
      <c r="V801" s="24"/>
      <c r="W801" s="24"/>
      <c r="X801" s="24"/>
      <c r="Y801" s="24"/>
      <c r="Z801" s="24"/>
      <c r="AA801" s="24"/>
      <c r="AB801" s="24"/>
      <c r="AC801" s="24"/>
      <c r="AD801" s="24"/>
    </row>
    <row r="802" spans="6:30" x14ac:dyDescent="0.25">
      <c r="F802" s="4"/>
      <c r="G802" s="4"/>
      <c r="I802" s="24"/>
      <c r="J802" s="24"/>
      <c r="K802" s="24"/>
      <c r="L802" s="24"/>
      <c r="M802" s="24"/>
      <c r="N802" s="24"/>
      <c r="O802" s="24"/>
      <c r="P802" s="24"/>
      <c r="Q802" s="24"/>
      <c r="R802" s="24"/>
      <c r="S802" s="24"/>
      <c r="T802" s="24"/>
      <c r="U802" s="24"/>
      <c r="V802" s="24"/>
      <c r="W802" s="24"/>
      <c r="X802" s="24"/>
      <c r="Y802" s="24"/>
      <c r="Z802" s="24"/>
      <c r="AA802" s="24"/>
      <c r="AB802" s="24"/>
      <c r="AC802" s="24"/>
      <c r="AD802" s="24"/>
    </row>
    <row r="803" spans="6:30" x14ac:dyDescent="0.25">
      <c r="F803" s="4"/>
      <c r="G803" s="4"/>
      <c r="I803" s="24"/>
      <c r="J803" s="24"/>
      <c r="K803" s="24"/>
      <c r="L803" s="24"/>
      <c r="M803" s="24"/>
      <c r="N803" s="24"/>
      <c r="O803" s="24"/>
      <c r="P803" s="24"/>
      <c r="Q803" s="24"/>
      <c r="R803" s="24"/>
      <c r="S803" s="24"/>
      <c r="T803" s="24"/>
      <c r="U803" s="24"/>
      <c r="V803" s="24"/>
      <c r="W803" s="24"/>
      <c r="X803" s="24"/>
      <c r="Y803" s="24"/>
      <c r="Z803" s="24"/>
      <c r="AA803" s="24"/>
      <c r="AB803" s="24"/>
      <c r="AC803" s="24"/>
      <c r="AD803" s="24"/>
    </row>
    <row r="804" spans="6:30" x14ac:dyDescent="0.25">
      <c r="F804" s="4"/>
      <c r="G804" s="4"/>
      <c r="I804" s="24"/>
      <c r="J804" s="24"/>
      <c r="K804" s="24"/>
      <c r="L804" s="24"/>
      <c r="M804" s="24"/>
      <c r="N804" s="24"/>
      <c r="O804" s="24"/>
      <c r="P804" s="24"/>
      <c r="Q804" s="24"/>
      <c r="R804" s="24"/>
      <c r="S804" s="24"/>
      <c r="T804" s="24"/>
      <c r="U804" s="24"/>
      <c r="V804" s="24"/>
      <c r="W804" s="24"/>
      <c r="X804" s="24"/>
      <c r="Y804" s="24"/>
      <c r="Z804" s="24"/>
      <c r="AA804" s="24"/>
      <c r="AB804" s="24"/>
      <c r="AC804" s="24"/>
      <c r="AD804" s="24"/>
    </row>
    <row r="805" spans="6:30" x14ac:dyDescent="0.25">
      <c r="F805" s="4"/>
      <c r="G805" s="4"/>
      <c r="I805" s="24"/>
      <c r="J805" s="24"/>
      <c r="K805" s="24"/>
      <c r="L805" s="24"/>
      <c r="M805" s="24"/>
      <c r="N805" s="24"/>
      <c r="O805" s="24"/>
      <c r="P805" s="24"/>
      <c r="Q805" s="24"/>
      <c r="R805" s="24"/>
      <c r="S805" s="24"/>
      <c r="T805" s="24"/>
      <c r="U805" s="24"/>
      <c r="V805" s="24"/>
      <c r="W805" s="24"/>
      <c r="X805" s="24"/>
      <c r="Y805" s="24"/>
      <c r="Z805" s="24"/>
      <c r="AA805" s="24"/>
      <c r="AB805" s="24"/>
      <c r="AC805" s="24"/>
      <c r="AD805" s="24"/>
    </row>
    <row r="806" spans="6:30" x14ac:dyDescent="0.25">
      <c r="F806" s="4"/>
      <c r="G806" s="4"/>
      <c r="I806" s="24"/>
      <c r="J806" s="24"/>
      <c r="K806" s="24"/>
      <c r="L806" s="24"/>
      <c r="M806" s="24"/>
      <c r="N806" s="24"/>
      <c r="O806" s="24"/>
      <c r="P806" s="24"/>
      <c r="Q806" s="24"/>
      <c r="R806" s="24"/>
      <c r="S806" s="24"/>
      <c r="T806" s="24"/>
      <c r="U806" s="24"/>
      <c r="V806" s="24"/>
      <c r="W806" s="24"/>
      <c r="X806" s="24"/>
      <c r="Y806" s="24"/>
      <c r="Z806" s="24"/>
      <c r="AA806" s="24"/>
      <c r="AB806" s="24"/>
      <c r="AC806" s="24"/>
      <c r="AD806" s="24"/>
    </row>
    <row r="807" spans="6:30" x14ac:dyDescent="0.25">
      <c r="F807" s="4"/>
      <c r="G807" s="4"/>
      <c r="I807" s="24"/>
      <c r="J807" s="24"/>
      <c r="K807" s="24"/>
      <c r="L807" s="24"/>
      <c r="M807" s="24"/>
      <c r="N807" s="24"/>
      <c r="O807" s="24"/>
      <c r="P807" s="24"/>
      <c r="Q807" s="24"/>
      <c r="R807" s="24"/>
      <c r="S807" s="24"/>
      <c r="T807" s="24"/>
      <c r="U807" s="24"/>
      <c r="V807" s="24"/>
      <c r="W807" s="24"/>
      <c r="X807" s="24"/>
      <c r="Y807" s="24"/>
      <c r="Z807" s="24"/>
      <c r="AA807" s="24"/>
      <c r="AB807" s="24"/>
      <c r="AC807" s="24"/>
      <c r="AD807" s="24"/>
    </row>
    <row r="808" spans="6:30" x14ac:dyDescent="0.25">
      <c r="F808" s="4"/>
      <c r="G808" s="4"/>
      <c r="I808" s="24"/>
      <c r="J808" s="24"/>
      <c r="K808" s="24"/>
      <c r="L808" s="24"/>
      <c r="M808" s="24"/>
      <c r="N808" s="24"/>
      <c r="O808" s="24"/>
      <c r="P808" s="24"/>
      <c r="Q808" s="24"/>
      <c r="R808" s="24"/>
      <c r="S808" s="24"/>
      <c r="T808" s="24"/>
      <c r="U808" s="24"/>
      <c r="V808" s="24"/>
      <c r="W808" s="24"/>
      <c r="X808" s="24"/>
      <c r="Y808" s="24"/>
      <c r="Z808" s="24"/>
      <c r="AA808" s="24"/>
      <c r="AB808" s="24"/>
      <c r="AC808" s="24"/>
      <c r="AD808" s="24"/>
    </row>
    <row r="809" spans="6:30" x14ac:dyDescent="0.25">
      <c r="F809" s="4"/>
      <c r="G809" s="4"/>
      <c r="I809" s="24"/>
      <c r="J809" s="24"/>
      <c r="K809" s="24"/>
      <c r="L809" s="24"/>
      <c r="M809" s="24"/>
      <c r="N809" s="24"/>
      <c r="O809" s="24"/>
      <c r="P809" s="24"/>
      <c r="Q809" s="24"/>
      <c r="R809" s="24"/>
      <c r="S809" s="24"/>
      <c r="T809" s="24"/>
      <c r="U809" s="24"/>
      <c r="V809" s="24"/>
      <c r="W809" s="24"/>
      <c r="X809" s="24"/>
      <c r="Y809" s="24"/>
      <c r="Z809" s="24"/>
      <c r="AA809" s="24"/>
      <c r="AB809" s="24"/>
      <c r="AC809" s="24"/>
      <c r="AD809" s="24"/>
    </row>
    <row r="810" spans="6:30" x14ac:dyDescent="0.25">
      <c r="F810" s="4"/>
      <c r="G810" s="4"/>
      <c r="I810" s="24"/>
      <c r="J810" s="24"/>
      <c r="K810" s="24"/>
      <c r="L810" s="24"/>
      <c r="M810" s="24"/>
      <c r="N810" s="24"/>
      <c r="O810" s="24"/>
      <c r="P810" s="24"/>
      <c r="Q810" s="24"/>
      <c r="R810" s="24"/>
      <c r="S810" s="24"/>
      <c r="T810" s="24"/>
      <c r="U810" s="24"/>
      <c r="V810" s="24"/>
      <c r="W810" s="24"/>
      <c r="X810" s="24"/>
      <c r="Y810" s="24"/>
      <c r="Z810" s="24"/>
      <c r="AA810" s="24"/>
      <c r="AB810" s="24"/>
      <c r="AC810" s="24"/>
      <c r="AD810" s="24"/>
    </row>
    <row r="811" spans="6:30" x14ac:dyDescent="0.25">
      <c r="F811" s="4"/>
      <c r="G811" s="4"/>
      <c r="I811" s="24"/>
      <c r="J811" s="24"/>
      <c r="K811" s="24"/>
      <c r="L811" s="24"/>
      <c r="M811" s="24"/>
      <c r="N811" s="24"/>
      <c r="O811" s="24"/>
      <c r="P811" s="24"/>
      <c r="Q811" s="24"/>
      <c r="R811" s="24"/>
      <c r="S811" s="24"/>
      <c r="T811" s="24"/>
      <c r="U811" s="24"/>
      <c r="V811" s="24"/>
      <c r="W811" s="24"/>
      <c r="X811" s="24"/>
      <c r="Y811" s="24"/>
      <c r="Z811" s="24"/>
      <c r="AA811" s="24"/>
      <c r="AB811" s="24"/>
      <c r="AC811" s="24"/>
      <c r="AD811" s="24"/>
    </row>
    <row r="812" spans="6:30" x14ac:dyDescent="0.25">
      <c r="F812" s="4"/>
      <c r="G812" s="4"/>
      <c r="I812" s="24"/>
      <c r="J812" s="24"/>
      <c r="K812" s="24"/>
      <c r="L812" s="24"/>
      <c r="M812" s="24"/>
      <c r="N812" s="24"/>
      <c r="O812" s="24"/>
      <c r="P812" s="24"/>
      <c r="Q812" s="24"/>
      <c r="R812" s="24"/>
      <c r="S812" s="24"/>
      <c r="T812" s="24"/>
      <c r="U812" s="24"/>
      <c r="V812" s="24"/>
      <c r="W812" s="24"/>
      <c r="X812" s="24"/>
      <c r="Y812" s="24"/>
      <c r="Z812" s="24"/>
      <c r="AA812" s="24"/>
      <c r="AB812" s="24"/>
      <c r="AC812" s="24"/>
      <c r="AD812" s="24"/>
    </row>
    <row r="813" spans="6:30" x14ac:dyDescent="0.25">
      <c r="F813" s="4"/>
      <c r="G813" s="4"/>
      <c r="I813" s="24"/>
      <c r="J813" s="24"/>
      <c r="K813" s="24"/>
      <c r="L813" s="24"/>
      <c r="M813" s="24"/>
      <c r="N813" s="24"/>
      <c r="O813" s="24"/>
      <c r="P813" s="24"/>
      <c r="Q813" s="24"/>
      <c r="R813" s="24"/>
      <c r="S813" s="24"/>
      <c r="T813" s="24"/>
      <c r="U813" s="24"/>
      <c r="V813" s="24"/>
      <c r="W813" s="24"/>
      <c r="X813" s="24"/>
      <c r="Y813" s="24"/>
      <c r="Z813" s="24"/>
      <c r="AA813" s="24"/>
      <c r="AB813" s="24"/>
      <c r="AC813" s="24"/>
      <c r="AD813" s="24"/>
    </row>
    <row r="814" spans="6:30" x14ac:dyDescent="0.25">
      <c r="F814" s="4"/>
      <c r="G814" s="4"/>
      <c r="I814" s="24"/>
      <c r="J814" s="24"/>
      <c r="K814" s="24"/>
      <c r="L814" s="24"/>
      <c r="M814" s="24"/>
      <c r="N814" s="24"/>
      <c r="O814" s="24"/>
      <c r="P814" s="24"/>
      <c r="Q814" s="24"/>
      <c r="R814" s="24"/>
      <c r="S814" s="24"/>
      <c r="T814" s="24"/>
      <c r="U814" s="24"/>
      <c r="V814" s="24"/>
      <c r="W814" s="24"/>
      <c r="X814" s="24"/>
      <c r="Y814" s="24"/>
      <c r="Z814" s="24"/>
      <c r="AA814" s="24"/>
      <c r="AB814" s="24"/>
      <c r="AC814" s="24"/>
      <c r="AD814" s="24"/>
    </row>
    <row r="815" spans="6:30" x14ac:dyDescent="0.25">
      <c r="F815" s="4"/>
      <c r="G815" s="4"/>
      <c r="I815" s="24"/>
      <c r="J815" s="24"/>
      <c r="K815" s="24"/>
      <c r="L815" s="24"/>
      <c r="M815" s="24"/>
      <c r="N815" s="24"/>
      <c r="O815" s="24"/>
      <c r="P815" s="24"/>
      <c r="Q815" s="24"/>
      <c r="R815" s="24"/>
      <c r="S815" s="24"/>
      <c r="T815" s="24"/>
      <c r="U815" s="24"/>
      <c r="V815" s="24"/>
      <c r="W815" s="24"/>
      <c r="X815" s="24"/>
      <c r="Y815" s="24"/>
      <c r="Z815" s="24"/>
      <c r="AA815" s="24"/>
      <c r="AB815" s="24"/>
      <c r="AC815" s="24"/>
      <c r="AD815" s="24"/>
    </row>
    <row r="816" spans="6:30" x14ac:dyDescent="0.25">
      <c r="F816" s="4"/>
      <c r="G816" s="4"/>
      <c r="I816" s="24"/>
      <c r="J816" s="24"/>
      <c r="K816" s="24"/>
      <c r="L816" s="24"/>
      <c r="M816" s="24"/>
      <c r="N816" s="24"/>
      <c r="O816" s="24"/>
      <c r="P816" s="24"/>
      <c r="Q816" s="24"/>
      <c r="R816" s="24"/>
      <c r="S816" s="24"/>
      <c r="T816" s="24"/>
      <c r="U816" s="24"/>
      <c r="V816" s="24"/>
      <c r="W816" s="24"/>
      <c r="X816" s="24"/>
      <c r="Y816" s="24"/>
      <c r="Z816" s="24"/>
      <c r="AA816" s="24"/>
      <c r="AB816" s="24"/>
      <c r="AC816" s="24"/>
      <c r="AD816" s="24"/>
    </row>
    <row r="817" spans="6:30" x14ac:dyDescent="0.25">
      <c r="F817" s="4"/>
      <c r="G817" s="4"/>
      <c r="I817" s="24"/>
      <c r="J817" s="24"/>
      <c r="K817" s="24"/>
      <c r="L817" s="24"/>
      <c r="M817" s="24"/>
      <c r="N817" s="24"/>
      <c r="O817" s="24"/>
      <c r="P817" s="24"/>
      <c r="Q817" s="24"/>
      <c r="R817" s="24"/>
      <c r="S817" s="24"/>
      <c r="T817" s="24"/>
      <c r="U817" s="24"/>
      <c r="V817" s="24"/>
      <c r="W817" s="24"/>
      <c r="X817" s="24"/>
      <c r="Y817" s="24"/>
      <c r="Z817" s="24"/>
      <c r="AA817" s="24"/>
      <c r="AB817" s="24"/>
      <c r="AC817" s="24"/>
      <c r="AD817" s="24"/>
    </row>
    <row r="818" spans="6:30" x14ac:dyDescent="0.25">
      <c r="F818" s="4"/>
      <c r="G818" s="4"/>
      <c r="I818" s="24"/>
      <c r="J818" s="24"/>
      <c r="K818" s="24"/>
      <c r="L818" s="24"/>
      <c r="M818" s="24"/>
      <c r="N818" s="24"/>
      <c r="O818" s="24"/>
      <c r="P818" s="24"/>
      <c r="Q818" s="24"/>
      <c r="R818" s="24"/>
      <c r="S818" s="24"/>
      <c r="T818" s="24"/>
      <c r="U818" s="24"/>
      <c r="V818" s="24"/>
      <c r="W818" s="24"/>
      <c r="X818" s="24"/>
      <c r="Y818" s="24"/>
      <c r="Z818" s="24"/>
      <c r="AA818" s="24"/>
      <c r="AB818" s="24"/>
      <c r="AC818" s="24"/>
      <c r="AD818" s="24"/>
    </row>
    <row r="819" spans="6:30" x14ac:dyDescent="0.25">
      <c r="F819" s="4"/>
      <c r="G819" s="4"/>
      <c r="I819" s="24"/>
      <c r="J819" s="24"/>
      <c r="K819" s="24"/>
      <c r="L819" s="24"/>
      <c r="M819" s="24"/>
      <c r="N819" s="24"/>
      <c r="O819" s="24"/>
      <c r="P819" s="24"/>
      <c r="Q819" s="24"/>
      <c r="R819" s="24"/>
      <c r="S819" s="24"/>
      <c r="T819" s="24"/>
      <c r="U819" s="24"/>
      <c r="V819" s="24"/>
      <c r="W819" s="24"/>
      <c r="X819" s="24"/>
      <c r="Y819" s="24"/>
      <c r="Z819" s="24"/>
      <c r="AA819" s="24"/>
      <c r="AB819" s="24"/>
      <c r="AC819" s="24"/>
      <c r="AD819" s="24"/>
    </row>
    <row r="820" spans="6:30" x14ac:dyDescent="0.25">
      <c r="F820" s="4"/>
      <c r="G820" s="4"/>
      <c r="I820" s="24"/>
      <c r="J820" s="24"/>
      <c r="K820" s="24"/>
      <c r="L820" s="24"/>
      <c r="M820" s="24"/>
      <c r="N820" s="24"/>
      <c r="O820" s="24"/>
      <c r="P820" s="24"/>
      <c r="Q820" s="24"/>
      <c r="R820" s="24"/>
      <c r="S820" s="24"/>
      <c r="T820" s="24"/>
      <c r="U820" s="24"/>
      <c r="V820" s="24"/>
      <c r="W820" s="24"/>
      <c r="X820" s="24"/>
      <c r="Y820" s="24"/>
      <c r="Z820" s="24"/>
      <c r="AA820" s="24"/>
      <c r="AB820" s="24"/>
      <c r="AC820" s="24"/>
      <c r="AD820" s="24"/>
    </row>
    <row r="821" spans="6:30" x14ac:dyDescent="0.25">
      <c r="F821" s="4"/>
      <c r="G821" s="4"/>
      <c r="I821" s="24"/>
      <c r="J821" s="24"/>
      <c r="K821" s="24"/>
      <c r="L821" s="24"/>
      <c r="M821" s="24"/>
      <c r="N821" s="24"/>
      <c r="O821" s="24"/>
      <c r="P821" s="24"/>
      <c r="Q821" s="24"/>
      <c r="R821" s="24"/>
      <c r="S821" s="24"/>
      <c r="T821" s="24"/>
      <c r="U821" s="24"/>
      <c r="V821" s="24"/>
      <c r="W821" s="24"/>
      <c r="X821" s="24"/>
      <c r="Y821" s="24"/>
      <c r="Z821" s="24"/>
      <c r="AA821" s="24"/>
      <c r="AB821" s="24"/>
      <c r="AC821" s="24"/>
      <c r="AD821" s="24"/>
    </row>
    <row r="822" spans="6:30" x14ac:dyDescent="0.25">
      <c r="F822" s="4"/>
      <c r="G822" s="4"/>
      <c r="I822" s="24"/>
      <c r="J822" s="24"/>
      <c r="K822" s="24"/>
      <c r="L822" s="24"/>
      <c r="M822" s="24"/>
      <c r="N822" s="24"/>
      <c r="O822" s="24"/>
      <c r="P822" s="24"/>
      <c r="Q822" s="24"/>
      <c r="R822" s="24"/>
      <c r="S822" s="24"/>
      <c r="T822" s="24"/>
      <c r="U822" s="24"/>
      <c r="V822" s="24"/>
      <c r="W822" s="24"/>
      <c r="X822" s="24"/>
      <c r="Y822" s="24"/>
      <c r="Z822" s="24"/>
      <c r="AA822" s="24"/>
      <c r="AB822" s="24"/>
      <c r="AC822" s="24"/>
      <c r="AD822" s="24"/>
    </row>
    <row r="823" spans="6:30" x14ac:dyDescent="0.25">
      <c r="F823" s="4"/>
      <c r="G823" s="4"/>
      <c r="I823" s="24"/>
      <c r="J823" s="24"/>
      <c r="K823" s="24"/>
      <c r="L823" s="24"/>
      <c r="M823" s="24"/>
      <c r="N823" s="24"/>
      <c r="O823" s="24"/>
      <c r="P823" s="24"/>
      <c r="Q823" s="24"/>
      <c r="R823" s="24"/>
      <c r="S823" s="24"/>
      <c r="T823" s="24"/>
      <c r="U823" s="24"/>
      <c r="V823" s="24"/>
      <c r="W823" s="24"/>
      <c r="X823" s="24"/>
      <c r="Y823" s="24"/>
      <c r="Z823" s="24"/>
      <c r="AA823" s="24"/>
      <c r="AB823" s="24"/>
      <c r="AC823" s="24"/>
      <c r="AD823" s="24"/>
    </row>
    <row r="824" spans="6:30" x14ac:dyDescent="0.25">
      <c r="F824" s="4"/>
      <c r="G824" s="4"/>
      <c r="I824" s="24"/>
      <c r="J824" s="24"/>
      <c r="K824" s="24"/>
      <c r="L824" s="24"/>
      <c r="M824" s="24"/>
      <c r="N824" s="24"/>
      <c r="O824" s="24"/>
      <c r="P824" s="24"/>
      <c r="Q824" s="24"/>
      <c r="R824" s="24"/>
      <c r="S824" s="24"/>
      <c r="T824" s="24"/>
      <c r="U824" s="24"/>
      <c r="V824" s="24"/>
      <c r="W824" s="24"/>
      <c r="X824" s="24"/>
      <c r="Y824" s="24"/>
      <c r="Z824" s="24"/>
      <c r="AA824" s="24"/>
      <c r="AB824" s="24"/>
      <c r="AC824" s="24"/>
      <c r="AD824" s="24"/>
    </row>
    <row r="825" spans="6:30" x14ac:dyDescent="0.25">
      <c r="F825" s="4"/>
      <c r="G825" s="4"/>
      <c r="I825" s="24"/>
      <c r="J825" s="24"/>
      <c r="K825" s="24"/>
      <c r="L825" s="24"/>
      <c r="M825" s="24"/>
      <c r="N825" s="24"/>
      <c r="O825" s="24"/>
      <c r="P825" s="24"/>
      <c r="Q825" s="24"/>
      <c r="R825" s="24"/>
      <c r="S825" s="24"/>
      <c r="T825" s="24"/>
      <c r="U825" s="24"/>
      <c r="V825" s="24"/>
      <c r="W825" s="24"/>
      <c r="X825" s="24"/>
      <c r="Y825" s="24"/>
      <c r="Z825" s="24"/>
      <c r="AA825" s="24"/>
      <c r="AB825" s="24"/>
      <c r="AC825" s="24"/>
      <c r="AD825" s="24"/>
    </row>
    <row r="826" spans="6:30" x14ac:dyDescent="0.25">
      <c r="F826" s="4"/>
      <c r="G826" s="4"/>
      <c r="I826" s="24"/>
      <c r="J826" s="24"/>
      <c r="K826" s="24"/>
      <c r="L826" s="24"/>
      <c r="M826" s="24"/>
      <c r="N826" s="24"/>
      <c r="O826" s="24"/>
      <c r="P826" s="24"/>
      <c r="Q826" s="24"/>
      <c r="R826" s="24"/>
      <c r="S826" s="24"/>
      <c r="T826" s="24"/>
      <c r="U826" s="24"/>
      <c r="V826" s="24"/>
      <c r="W826" s="24"/>
      <c r="X826" s="24"/>
      <c r="Y826" s="24"/>
      <c r="Z826" s="24"/>
      <c r="AA826" s="24"/>
      <c r="AB826" s="24"/>
      <c r="AC826" s="24"/>
      <c r="AD826" s="24"/>
    </row>
    <row r="827" spans="6:30" x14ac:dyDescent="0.25">
      <c r="F827" s="4"/>
      <c r="G827" s="4"/>
      <c r="I827" s="24"/>
      <c r="J827" s="24"/>
      <c r="K827" s="24"/>
      <c r="L827" s="24"/>
      <c r="M827" s="24"/>
      <c r="N827" s="24"/>
      <c r="O827" s="24"/>
      <c r="P827" s="24"/>
      <c r="Q827" s="24"/>
      <c r="R827" s="24"/>
      <c r="S827" s="24"/>
      <c r="T827" s="24"/>
      <c r="U827" s="24"/>
      <c r="V827" s="24"/>
      <c r="W827" s="24"/>
      <c r="X827" s="24"/>
      <c r="Y827" s="24"/>
      <c r="Z827" s="24"/>
      <c r="AA827" s="24"/>
      <c r="AB827" s="24"/>
      <c r="AC827" s="24"/>
      <c r="AD827" s="24"/>
    </row>
    <row r="828" spans="6:30" x14ac:dyDescent="0.25">
      <c r="F828" s="4"/>
      <c r="G828" s="4"/>
      <c r="I828" s="24"/>
      <c r="J828" s="24"/>
      <c r="K828" s="24"/>
      <c r="L828" s="24"/>
      <c r="M828" s="24"/>
      <c r="N828" s="24"/>
      <c r="O828" s="24"/>
      <c r="P828" s="24"/>
      <c r="Q828" s="24"/>
      <c r="R828" s="24"/>
      <c r="S828" s="24"/>
      <c r="T828" s="24"/>
      <c r="U828" s="24"/>
      <c r="V828" s="24"/>
      <c r="W828" s="24"/>
      <c r="X828" s="24"/>
      <c r="Y828" s="24"/>
      <c r="Z828" s="24"/>
      <c r="AA828" s="24"/>
      <c r="AB828" s="24"/>
      <c r="AC828" s="24"/>
      <c r="AD828" s="24"/>
    </row>
    <row r="829" spans="6:30" x14ac:dyDescent="0.25">
      <c r="F829" s="4"/>
      <c r="G829" s="4"/>
      <c r="I829" s="24"/>
      <c r="J829" s="24"/>
      <c r="K829" s="24"/>
      <c r="L829" s="24"/>
      <c r="M829" s="24"/>
      <c r="N829" s="24"/>
      <c r="O829" s="24"/>
      <c r="P829" s="24"/>
      <c r="Q829" s="24"/>
      <c r="R829" s="24"/>
      <c r="S829" s="24"/>
      <c r="T829" s="24"/>
      <c r="U829" s="24"/>
      <c r="V829" s="24"/>
      <c r="W829" s="24"/>
      <c r="X829" s="24"/>
      <c r="Y829" s="24"/>
      <c r="Z829" s="24"/>
      <c r="AA829" s="24"/>
      <c r="AB829" s="24"/>
      <c r="AC829" s="24"/>
      <c r="AD829" s="24"/>
    </row>
    <row r="830" spans="6:30" x14ac:dyDescent="0.25">
      <c r="F830" s="4"/>
      <c r="G830" s="4"/>
      <c r="I830" s="24"/>
      <c r="J830" s="24"/>
      <c r="K830" s="24"/>
      <c r="L830" s="24"/>
      <c r="M830" s="24"/>
      <c r="N830" s="24"/>
      <c r="O830" s="24"/>
      <c r="P830" s="24"/>
      <c r="Q830" s="24"/>
      <c r="R830" s="24"/>
      <c r="S830" s="24"/>
      <c r="T830" s="24"/>
      <c r="U830" s="24"/>
      <c r="V830" s="24"/>
      <c r="W830" s="24"/>
      <c r="X830" s="24"/>
      <c r="Y830" s="24"/>
      <c r="Z830" s="24"/>
      <c r="AA830" s="24"/>
      <c r="AB830" s="24"/>
      <c r="AC830" s="24"/>
      <c r="AD830" s="24"/>
    </row>
    <row r="831" spans="6:30" x14ac:dyDescent="0.25">
      <c r="F831" s="4"/>
      <c r="G831" s="4"/>
      <c r="I831" s="24"/>
      <c r="J831" s="24"/>
      <c r="K831" s="24"/>
      <c r="L831" s="24"/>
      <c r="M831" s="24"/>
      <c r="N831" s="24"/>
      <c r="O831" s="24"/>
      <c r="P831" s="24"/>
      <c r="Q831" s="24"/>
      <c r="R831" s="24"/>
      <c r="S831" s="24"/>
      <c r="T831" s="24"/>
      <c r="U831" s="24"/>
      <c r="V831" s="24"/>
      <c r="W831" s="24"/>
      <c r="X831" s="24"/>
      <c r="Y831" s="24"/>
      <c r="Z831" s="24"/>
      <c r="AA831" s="24"/>
      <c r="AB831" s="24"/>
      <c r="AC831" s="24"/>
      <c r="AD831" s="24"/>
    </row>
    <row r="832" spans="6:30" x14ac:dyDescent="0.25">
      <c r="F832" s="4"/>
      <c r="G832" s="4"/>
      <c r="I832" s="24"/>
      <c r="J832" s="24"/>
      <c r="K832" s="24"/>
      <c r="L832" s="24"/>
      <c r="M832" s="24"/>
      <c r="N832" s="24"/>
      <c r="O832" s="24"/>
      <c r="P832" s="24"/>
      <c r="Q832" s="24"/>
      <c r="R832" s="24"/>
      <c r="S832" s="24"/>
      <c r="T832" s="24"/>
      <c r="U832" s="24"/>
      <c r="V832" s="24"/>
      <c r="W832" s="24"/>
      <c r="X832" s="24"/>
      <c r="Y832" s="24"/>
      <c r="Z832" s="24"/>
      <c r="AA832" s="24"/>
      <c r="AB832" s="24"/>
      <c r="AC832" s="24"/>
      <c r="AD832" s="24"/>
    </row>
    <row r="833" spans="6:30" x14ac:dyDescent="0.25">
      <c r="F833" s="4"/>
      <c r="G833" s="4"/>
      <c r="I833" s="24"/>
      <c r="J833" s="24"/>
      <c r="K833" s="24"/>
      <c r="L833" s="24"/>
      <c r="M833" s="24"/>
      <c r="N833" s="24"/>
      <c r="O833" s="24"/>
      <c r="P833" s="24"/>
      <c r="Q833" s="24"/>
      <c r="R833" s="24"/>
      <c r="S833" s="24"/>
      <c r="T833" s="24"/>
      <c r="U833" s="24"/>
      <c r="V833" s="24"/>
      <c r="W833" s="24"/>
      <c r="X833" s="24"/>
      <c r="Y833" s="24"/>
      <c r="Z833" s="24"/>
      <c r="AA833" s="24"/>
      <c r="AB833" s="24"/>
      <c r="AC833" s="24"/>
      <c r="AD833" s="24"/>
    </row>
    <row r="834" spans="6:30" x14ac:dyDescent="0.25">
      <c r="F834" s="4"/>
      <c r="G834" s="4"/>
      <c r="I834" s="24"/>
      <c r="J834" s="24"/>
      <c r="K834" s="24"/>
      <c r="L834" s="24"/>
      <c r="M834" s="24"/>
      <c r="N834" s="24"/>
      <c r="O834" s="24"/>
      <c r="P834" s="24"/>
      <c r="Q834" s="24"/>
      <c r="R834" s="24"/>
      <c r="S834" s="24"/>
      <c r="T834" s="24"/>
      <c r="U834" s="24"/>
      <c r="V834" s="24"/>
      <c r="W834" s="24"/>
      <c r="X834" s="24"/>
      <c r="Y834" s="24"/>
      <c r="Z834" s="24"/>
      <c r="AA834" s="24"/>
      <c r="AB834" s="24"/>
      <c r="AC834" s="24"/>
      <c r="AD834" s="24"/>
    </row>
    <row r="835" spans="6:30" x14ac:dyDescent="0.25">
      <c r="F835" s="4"/>
      <c r="G835" s="4"/>
      <c r="I835" s="24"/>
      <c r="J835" s="24"/>
      <c r="K835" s="24"/>
      <c r="L835" s="24"/>
      <c r="M835" s="24"/>
      <c r="N835" s="24"/>
      <c r="O835" s="24"/>
      <c r="P835" s="24"/>
      <c r="Q835" s="24"/>
      <c r="R835" s="24"/>
      <c r="S835" s="24"/>
      <c r="T835" s="24"/>
      <c r="U835" s="24"/>
      <c r="V835" s="24"/>
      <c r="W835" s="24"/>
      <c r="X835" s="24"/>
      <c r="Y835" s="24"/>
      <c r="Z835" s="24"/>
      <c r="AA835" s="24"/>
      <c r="AB835" s="24"/>
      <c r="AC835" s="24"/>
      <c r="AD835" s="24"/>
    </row>
    <row r="836" spans="6:30" x14ac:dyDescent="0.25">
      <c r="F836" s="4"/>
      <c r="G836" s="4"/>
      <c r="I836" s="24"/>
      <c r="J836" s="24"/>
      <c r="K836" s="24"/>
      <c r="L836" s="24"/>
      <c r="M836" s="24"/>
      <c r="N836" s="24"/>
      <c r="O836" s="24"/>
      <c r="P836" s="24"/>
      <c r="Q836" s="24"/>
      <c r="R836" s="24"/>
      <c r="S836" s="24"/>
      <c r="T836" s="24"/>
      <c r="U836" s="24"/>
      <c r="V836" s="24"/>
      <c r="W836" s="24"/>
      <c r="X836" s="24"/>
      <c r="Y836" s="24"/>
      <c r="Z836" s="24"/>
      <c r="AA836" s="24"/>
      <c r="AB836" s="24"/>
      <c r="AC836" s="24"/>
      <c r="AD836" s="24"/>
    </row>
    <row r="837" spans="6:30" x14ac:dyDescent="0.25">
      <c r="F837" s="4"/>
      <c r="G837" s="4"/>
      <c r="I837" s="24"/>
      <c r="J837" s="24"/>
      <c r="K837" s="24"/>
      <c r="L837" s="24"/>
      <c r="M837" s="24"/>
      <c r="N837" s="24"/>
      <c r="O837" s="24"/>
      <c r="P837" s="24"/>
      <c r="Q837" s="24"/>
      <c r="R837" s="24"/>
      <c r="S837" s="24"/>
      <c r="T837" s="24"/>
      <c r="U837" s="24"/>
      <c r="V837" s="24"/>
      <c r="W837" s="24"/>
      <c r="X837" s="24"/>
      <c r="Y837" s="24"/>
      <c r="Z837" s="24"/>
      <c r="AA837" s="24"/>
      <c r="AB837" s="24"/>
      <c r="AC837" s="24"/>
      <c r="AD837" s="24"/>
    </row>
    <row r="838" spans="6:30" x14ac:dyDescent="0.25">
      <c r="F838" s="4"/>
      <c r="G838" s="4"/>
      <c r="I838" s="24"/>
      <c r="J838" s="24"/>
      <c r="K838" s="24"/>
      <c r="L838" s="24"/>
      <c r="M838" s="24"/>
      <c r="N838" s="24"/>
      <c r="O838" s="24"/>
      <c r="P838" s="24"/>
      <c r="Q838" s="24"/>
      <c r="R838" s="24"/>
      <c r="S838" s="24"/>
      <c r="T838" s="24"/>
      <c r="U838" s="24"/>
      <c r="V838" s="24"/>
      <c r="W838" s="24"/>
      <c r="X838" s="24"/>
      <c r="Y838" s="24"/>
      <c r="Z838" s="24"/>
      <c r="AA838" s="24"/>
      <c r="AB838" s="24"/>
      <c r="AC838" s="24"/>
      <c r="AD838" s="24"/>
    </row>
    <row r="839" spans="6:30" x14ac:dyDescent="0.25">
      <c r="F839" s="4"/>
      <c r="G839" s="4"/>
      <c r="I839" s="24"/>
      <c r="J839" s="24"/>
      <c r="K839" s="24"/>
      <c r="L839" s="24"/>
      <c r="M839" s="24"/>
      <c r="N839" s="24"/>
      <c r="O839" s="24"/>
      <c r="P839" s="24"/>
      <c r="Q839" s="24"/>
      <c r="R839" s="24"/>
      <c r="S839" s="24"/>
      <c r="T839" s="24"/>
      <c r="U839" s="24"/>
      <c r="V839" s="24"/>
      <c r="W839" s="24"/>
      <c r="X839" s="24"/>
      <c r="Y839" s="24"/>
      <c r="Z839" s="24"/>
      <c r="AA839" s="24"/>
      <c r="AB839" s="24"/>
      <c r="AC839" s="24"/>
      <c r="AD839" s="24"/>
    </row>
    <row r="840" spans="6:30" x14ac:dyDescent="0.25">
      <c r="F840" s="4"/>
      <c r="G840" s="4"/>
      <c r="I840" s="24"/>
      <c r="J840" s="24"/>
      <c r="K840" s="24"/>
      <c r="L840" s="24"/>
      <c r="M840" s="24"/>
      <c r="N840" s="24"/>
      <c r="O840" s="24"/>
      <c r="P840" s="24"/>
      <c r="Q840" s="24"/>
      <c r="R840" s="24"/>
      <c r="S840" s="24"/>
      <c r="T840" s="24"/>
      <c r="U840" s="24"/>
      <c r="V840" s="24"/>
      <c r="W840" s="24"/>
      <c r="X840" s="24"/>
      <c r="Y840" s="24"/>
      <c r="Z840" s="24"/>
      <c r="AA840" s="24"/>
      <c r="AB840" s="24"/>
      <c r="AC840" s="24"/>
      <c r="AD840" s="24"/>
    </row>
    <row r="841" spans="6:30" x14ac:dyDescent="0.25">
      <c r="F841" s="4"/>
      <c r="G841" s="4"/>
      <c r="I841" s="24"/>
      <c r="J841" s="24"/>
      <c r="K841" s="24"/>
      <c r="L841" s="24"/>
      <c r="M841" s="24"/>
      <c r="N841" s="24"/>
      <c r="O841" s="24"/>
      <c r="P841" s="24"/>
      <c r="Q841" s="24"/>
      <c r="R841" s="24"/>
      <c r="S841" s="24"/>
      <c r="T841" s="24"/>
      <c r="U841" s="24"/>
      <c r="V841" s="24"/>
      <c r="W841" s="24"/>
      <c r="X841" s="24"/>
      <c r="Y841" s="24"/>
      <c r="Z841" s="24"/>
      <c r="AA841" s="24"/>
      <c r="AB841" s="24"/>
      <c r="AC841" s="24"/>
      <c r="AD841" s="24"/>
    </row>
    <row r="842" spans="6:30" x14ac:dyDescent="0.25">
      <c r="F842" s="4"/>
      <c r="G842" s="4"/>
      <c r="I842" s="24"/>
      <c r="J842" s="24"/>
      <c r="K842" s="24"/>
      <c r="L842" s="24"/>
      <c r="M842" s="24"/>
      <c r="N842" s="24"/>
      <c r="O842" s="24"/>
      <c r="P842" s="24"/>
      <c r="Q842" s="24"/>
      <c r="R842" s="24"/>
      <c r="S842" s="24"/>
      <c r="T842" s="24"/>
      <c r="U842" s="24"/>
      <c r="V842" s="24"/>
      <c r="W842" s="24"/>
      <c r="X842" s="24"/>
      <c r="Y842" s="24"/>
      <c r="Z842" s="24"/>
      <c r="AA842" s="24"/>
      <c r="AB842" s="24"/>
      <c r="AC842" s="24"/>
      <c r="AD842" s="24"/>
    </row>
    <row r="843" spans="6:30" x14ac:dyDescent="0.25">
      <c r="F843" s="4"/>
      <c r="G843" s="4"/>
      <c r="I843" s="24"/>
      <c r="J843" s="24"/>
      <c r="K843" s="24"/>
      <c r="L843" s="24"/>
      <c r="M843" s="24"/>
      <c r="N843" s="24"/>
      <c r="O843" s="24"/>
      <c r="P843" s="24"/>
      <c r="Q843" s="24"/>
      <c r="R843" s="24"/>
      <c r="S843" s="24"/>
      <c r="T843" s="24"/>
      <c r="U843" s="24"/>
      <c r="V843" s="24"/>
      <c r="W843" s="24"/>
      <c r="X843" s="24"/>
      <c r="Y843" s="24"/>
      <c r="Z843" s="24"/>
      <c r="AA843" s="24"/>
      <c r="AB843" s="24"/>
      <c r="AC843" s="24"/>
      <c r="AD843" s="24"/>
    </row>
    <row r="844" spans="6:30" x14ac:dyDescent="0.25">
      <c r="F844" s="4"/>
      <c r="G844" s="4"/>
      <c r="I844" s="24"/>
      <c r="J844" s="24"/>
      <c r="K844" s="24"/>
      <c r="L844" s="24"/>
      <c r="M844" s="24"/>
      <c r="N844" s="24"/>
      <c r="O844" s="24"/>
      <c r="P844" s="24"/>
      <c r="Q844" s="24"/>
      <c r="R844" s="24"/>
      <c r="S844" s="24"/>
      <c r="T844" s="24"/>
      <c r="U844" s="24"/>
      <c r="V844" s="24"/>
      <c r="W844" s="24"/>
      <c r="X844" s="24"/>
      <c r="Y844" s="24"/>
      <c r="Z844" s="24"/>
      <c r="AA844" s="24"/>
      <c r="AB844" s="24"/>
      <c r="AC844" s="24"/>
      <c r="AD844" s="24"/>
    </row>
    <row r="845" spans="6:30" x14ac:dyDescent="0.25">
      <c r="F845" s="4"/>
      <c r="G845" s="4"/>
      <c r="I845" s="24"/>
      <c r="J845" s="24"/>
      <c r="K845" s="24"/>
      <c r="L845" s="24"/>
      <c r="M845" s="24"/>
      <c r="N845" s="24"/>
      <c r="O845" s="24"/>
      <c r="P845" s="24"/>
      <c r="Q845" s="24"/>
      <c r="R845" s="24"/>
      <c r="S845" s="24"/>
      <c r="T845" s="24"/>
      <c r="U845" s="24"/>
      <c r="V845" s="24"/>
      <c r="W845" s="24"/>
      <c r="X845" s="24"/>
      <c r="Y845" s="24"/>
      <c r="Z845" s="24"/>
      <c r="AA845" s="24"/>
      <c r="AB845" s="24"/>
      <c r="AC845" s="24"/>
      <c r="AD845" s="24"/>
    </row>
    <row r="846" spans="6:30" x14ac:dyDescent="0.25">
      <c r="F846" s="4"/>
      <c r="G846" s="4"/>
      <c r="I846" s="24"/>
      <c r="J846" s="24"/>
      <c r="K846" s="24"/>
      <c r="L846" s="24"/>
      <c r="M846" s="24"/>
      <c r="N846" s="24"/>
      <c r="O846" s="24"/>
      <c r="P846" s="24"/>
      <c r="Q846" s="24"/>
      <c r="R846" s="24"/>
      <c r="S846" s="24"/>
      <c r="T846" s="24"/>
      <c r="U846" s="24"/>
      <c r="V846" s="24"/>
      <c r="W846" s="24"/>
      <c r="X846" s="24"/>
      <c r="Y846" s="24"/>
      <c r="Z846" s="24"/>
      <c r="AA846" s="24"/>
      <c r="AB846" s="24"/>
      <c r="AC846" s="24"/>
      <c r="AD846" s="24"/>
    </row>
    <row r="847" spans="6:30" x14ac:dyDescent="0.25">
      <c r="F847" s="4"/>
      <c r="G847" s="4"/>
      <c r="I847" s="24"/>
      <c r="J847" s="24"/>
      <c r="K847" s="24"/>
      <c r="L847" s="24"/>
      <c r="M847" s="24"/>
      <c r="N847" s="24"/>
      <c r="O847" s="24"/>
      <c r="P847" s="24"/>
      <c r="Q847" s="24"/>
      <c r="R847" s="24"/>
      <c r="S847" s="24"/>
      <c r="T847" s="24"/>
      <c r="U847" s="24"/>
      <c r="V847" s="24"/>
      <c r="W847" s="24"/>
      <c r="X847" s="24"/>
      <c r="Y847" s="24"/>
      <c r="Z847" s="24"/>
      <c r="AA847" s="24"/>
      <c r="AB847" s="24"/>
      <c r="AC847" s="24"/>
      <c r="AD847" s="24"/>
    </row>
    <row r="848" spans="6:30" x14ac:dyDescent="0.25">
      <c r="F848" s="4"/>
      <c r="G848" s="4"/>
      <c r="I848" s="24"/>
      <c r="J848" s="24"/>
      <c r="K848" s="24"/>
      <c r="L848" s="24"/>
      <c r="M848" s="24"/>
      <c r="N848" s="24"/>
      <c r="O848" s="24"/>
      <c r="P848" s="24"/>
      <c r="Q848" s="24"/>
      <c r="R848" s="24"/>
      <c r="S848" s="24"/>
      <c r="T848" s="24"/>
      <c r="U848" s="24"/>
      <c r="V848" s="24"/>
      <c r="W848" s="24"/>
      <c r="X848" s="24"/>
      <c r="Y848" s="24"/>
      <c r="Z848" s="24"/>
      <c r="AA848" s="24"/>
      <c r="AB848" s="24"/>
      <c r="AC848" s="24"/>
      <c r="AD848" s="24"/>
    </row>
    <row r="849" spans="6:30" x14ac:dyDescent="0.25">
      <c r="F849" s="4"/>
      <c r="G849" s="4"/>
      <c r="I849" s="24"/>
      <c r="J849" s="24"/>
      <c r="K849" s="24"/>
      <c r="L849" s="24"/>
      <c r="M849" s="24"/>
      <c r="N849" s="24"/>
      <c r="O849" s="24"/>
      <c r="P849" s="24"/>
      <c r="Q849" s="24"/>
      <c r="R849" s="24"/>
      <c r="S849" s="24"/>
      <c r="T849" s="24"/>
      <c r="U849" s="24"/>
      <c r="V849" s="24"/>
      <c r="W849" s="24"/>
      <c r="X849" s="24"/>
      <c r="Y849" s="24"/>
      <c r="Z849" s="24"/>
      <c r="AA849" s="24"/>
      <c r="AB849" s="24"/>
      <c r="AC849" s="24"/>
      <c r="AD849" s="24"/>
    </row>
    <row r="850" spans="6:30" x14ac:dyDescent="0.25">
      <c r="F850" s="4"/>
      <c r="G850" s="4"/>
      <c r="I850" s="24"/>
      <c r="J850" s="24"/>
      <c r="K850" s="24"/>
      <c r="L850" s="24"/>
      <c r="M850" s="24"/>
      <c r="N850" s="24"/>
      <c r="O850" s="24"/>
      <c r="P850" s="24"/>
      <c r="Q850" s="24"/>
      <c r="R850" s="24"/>
      <c r="S850" s="24"/>
      <c r="T850" s="24"/>
      <c r="U850" s="24"/>
      <c r="V850" s="24"/>
      <c r="W850" s="24"/>
      <c r="X850" s="24"/>
      <c r="Y850" s="24"/>
      <c r="Z850" s="24"/>
      <c r="AA850" s="24"/>
      <c r="AB850" s="24"/>
      <c r="AC850" s="24"/>
      <c r="AD850" s="24"/>
    </row>
    <row r="851" spans="6:30" x14ac:dyDescent="0.25">
      <c r="F851" s="4"/>
      <c r="G851" s="4"/>
      <c r="I851" s="24"/>
      <c r="J851" s="24"/>
      <c r="K851" s="24"/>
      <c r="L851" s="24"/>
      <c r="M851" s="24"/>
      <c r="N851" s="24"/>
      <c r="O851" s="24"/>
      <c r="P851" s="24"/>
      <c r="Q851" s="24"/>
      <c r="R851" s="24"/>
      <c r="S851" s="24"/>
      <c r="T851" s="24"/>
      <c r="U851" s="24"/>
      <c r="V851" s="24"/>
      <c r="W851" s="24"/>
      <c r="X851" s="24"/>
      <c r="Y851" s="24"/>
      <c r="Z851" s="24"/>
      <c r="AA851" s="24"/>
      <c r="AB851" s="24"/>
      <c r="AC851" s="24"/>
      <c r="AD851" s="24"/>
    </row>
    <row r="852" spans="6:30" x14ac:dyDescent="0.25">
      <c r="F852" s="4"/>
      <c r="G852" s="4"/>
      <c r="I852" s="24"/>
      <c r="J852" s="24"/>
      <c r="K852" s="24"/>
      <c r="L852" s="24"/>
      <c r="M852" s="24"/>
      <c r="N852" s="24"/>
      <c r="O852" s="24"/>
      <c r="P852" s="24"/>
      <c r="Q852" s="24"/>
      <c r="R852" s="24"/>
      <c r="S852" s="24"/>
      <c r="T852" s="24"/>
      <c r="U852" s="24"/>
      <c r="V852" s="24"/>
      <c r="W852" s="24"/>
      <c r="X852" s="24"/>
      <c r="Y852" s="24"/>
      <c r="Z852" s="24"/>
      <c r="AA852" s="24"/>
      <c r="AB852" s="24"/>
      <c r="AC852" s="24"/>
      <c r="AD852" s="24"/>
    </row>
    <row r="853" spans="6:30" x14ac:dyDescent="0.25">
      <c r="F853" s="4"/>
      <c r="G853" s="4"/>
      <c r="I853" s="24"/>
      <c r="J853" s="24"/>
      <c r="K853" s="24"/>
      <c r="L853" s="24"/>
      <c r="M853" s="24"/>
      <c r="N853" s="24"/>
      <c r="O853" s="24"/>
      <c r="P853" s="24"/>
      <c r="Q853" s="24"/>
      <c r="R853" s="24"/>
      <c r="S853" s="24"/>
      <c r="T853" s="24"/>
      <c r="U853" s="24"/>
      <c r="V853" s="24"/>
      <c r="W853" s="24"/>
      <c r="X853" s="24"/>
      <c r="Y853" s="24"/>
      <c r="Z853" s="24"/>
      <c r="AA853" s="24"/>
      <c r="AB853" s="24"/>
      <c r="AC853" s="24"/>
      <c r="AD853" s="24"/>
    </row>
    <row r="854" spans="6:30" x14ac:dyDescent="0.25">
      <c r="F854" s="4"/>
      <c r="G854" s="4"/>
      <c r="I854" s="24"/>
      <c r="J854" s="24"/>
      <c r="K854" s="24"/>
      <c r="L854" s="24"/>
      <c r="M854" s="24"/>
      <c r="N854" s="24"/>
      <c r="O854" s="24"/>
      <c r="P854" s="24"/>
      <c r="Q854" s="24"/>
      <c r="R854" s="24"/>
      <c r="S854" s="24"/>
      <c r="T854" s="24"/>
      <c r="U854" s="24"/>
      <c r="V854" s="24"/>
      <c r="W854" s="24"/>
      <c r="X854" s="24"/>
      <c r="Y854" s="24"/>
      <c r="Z854" s="24"/>
      <c r="AA854" s="24"/>
      <c r="AB854" s="24"/>
      <c r="AC854" s="24"/>
      <c r="AD854" s="24"/>
    </row>
    <row r="855" spans="6:30" x14ac:dyDescent="0.25">
      <c r="F855" s="4"/>
      <c r="G855" s="4"/>
      <c r="I855" s="24"/>
      <c r="J855" s="24"/>
      <c r="K855" s="24"/>
      <c r="L855" s="24"/>
      <c r="M855" s="24"/>
      <c r="N855" s="24"/>
      <c r="O855" s="24"/>
      <c r="P855" s="24"/>
      <c r="Q855" s="24"/>
      <c r="R855" s="24"/>
      <c r="S855" s="24"/>
      <c r="T855" s="24"/>
      <c r="U855" s="24"/>
      <c r="V855" s="24"/>
      <c r="W855" s="24"/>
      <c r="X855" s="24"/>
      <c r="Y855" s="24"/>
      <c r="Z855" s="24"/>
      <c r="AA855" s="24"/>
      <c r="AB855" s="24"/>
      <c r="AC855" s="24"/>
      <c r="AD855" s="24"/>
    </row>
    <row r="856" spans="6:30" x14ac:dyDescent="0.25">
      <c r="F856" s="4"/>
      <c r="G856" s="4"/>
      <c r="I856" s="24"/>
      <c r="J856" s="24"/>
      <c r="K856" s="24"/>
      <c r="L856" s="24"/>
      <c r="M856" s="24"/>
      <c r="N856" s="24"/>
      <c r="O856" s="24"/>
      <c r="P856" s="24"/>
      <c r="Q856" s="24"/>
      <c r="R856" s="24"/>
      <c r="S856" s="24"/>
      <c r="T856" s="24"/>
      <c r="U856" s="24"/>
      <c r="V856" s="24"/>
      <c r="W856" s="24"/>
      <c r="X856" s="24"/>
      <c r="Y856" s="24"/>
      <c r="Z856" s="24"/>
      <c r="AA856" s="24"/>
      <c r="AB856" s="24"/>
      <c r="AC856" s="24"/>
      <c r="AD856" s="24"/>
    </row>
    <row r="857" spans="6:30" x14ac:dyDescent="0.25">
      <c r="F857" s="4"/>
      <c r="G857" s="4"/>
      <c r="I857" s="24"/>
      <c r="J857" s="24"/>
      <c r="K857" s="24"/>
      <c r="L857" s="24"/>
      <c r="M857" s="24"/>
      <c r="N857" s="24"/>
      <c r="O857" s="24"/>
      <c r="P857" s="24"/>
      <c r="Q857" s="24"/>
      <c r="R857" s="24"/>
      <c r="S857" s="24"/>
      <c r="T857" s="24"/>
      <c r="U857" s="24"/>
      <c r="V857" s="24"/>
      <c r="W857" s="24"/>
      <c r="X857" s="24"/>
      <c r="Y857" s="24"/>
      <c r="Z857" s="24"/>
      <c r="AA857" s="24"/>
      <c r="AB857" s="24"/>
      <c r="AC857" s="24"/>
      <c r="AD857" s="24"/>
    </row>
    <row r="858" spans="6:30" x14ac:dyDescent="0.25">
      <c r="F858" s="4"/>
      <c r="G858" s="4"/>
      <c r="I858" s="24"/>
      <c r="J858" s="24"/>
      <c r="K858" s="24"/>
      <c r="L858" s="24"/>
      <c r="M858" s="24"/>
      <c r="N858" s="24"/>
      <c r="O858" s="24"/>
      <c r="P858" s="24"/>
      <c r="Q858" s="24"/>
      <c r="R858" s="24"/>
      <c r="S858" s="24"/>
      <c r="T858" s="24"/>
      <c r="U858" s="24"/>
      <c r="V858" s="24"/>
      <c r="W858" s="24"/>
      <c r="X858" s="24"/>
      <c r="Y858" s="24"/>
      <c r="Z858" s="24"/>
      <c r="AA858" s="24"/>
      <c r="AB858" s="24"/>
      <c r="AC858" s="24"/>
      <c r="AD858" s="24"/>
    </row>
    <row r="859" spans="6:30" x14ac:dyDescent="0.25">
      <c r="F859" s="4"/>
      <c r="G859" s="4"/>
      <c r="I859" s="24"/>
      <c r="J859" s="24"/>
      <c r="K859" s="24"/>
      <c r="L859" s="24"/>
      <c r="M859" s="24"/>
      <c r="N859" s="24"/>
      <c r="O859" s="24"/>
      <c r="P859" s="24"/>
      <c r="Q859" s="24"/>
      <c r="R859" s="24"/>
      <c r="S859" s="24"/>
      <c r="T859" s="24"/>
      <c r="U859" s="24"/>
      <c r="V859" s="24"/>
      <c r="W859" s="24"/>
      <c r="X859" s="24"/>
      <c r="Y859" s="24"/>
      <c r="Z859" s="24"/>
      <c r="AA859" s="24"/>
      <c r="AB859" s="24"/>
      <c r="AC859" s="24"/>
      <c r="AD859" s="24"/>
    </row>
    <row r="860" spans="6:30" x14ac:dyDescent="0.25">
      <c r="F860" s="4"/>
      <c r="G860" s="4"/>
      <c r="I860" s="24"/>
      <c r="J860" s="24"/>
      <c r="K860" s="24"/>
      <c r="L860" s="24"/>
      <c r="M860" s="24"/>
      <c r="N860" s="24"/>
      <c r="O860" s="24"/>
      <c r="P860" s="24"/>
      <c r="Q860" s="24"/>
      <c r="R860" s="24"/>
      <c r="S860" s="24"/>
      <c r="T860" s="24"/>
      <c r="U860" s="24"/>
      <c r="V860" s="24"/>
      <c r="W860" s="24"/>
      <c r="X860" s="24"/>
      <c r="Y860" s="24"/>
      <c r="Z860" s="24"/>
      <c r="AA860" s="24"/>
      <c r="AB860" s="24"/>
      <c r="AC860" s="24"/>
      <c r="AD860" s="24"/>
    </row>
    <row r="861" spans="6:30" x14ac:dyDescent="0.25">
      <c r="F861" s="4"/>
      <c r="G861" s="4"/>
      <c r="I861" s="24"/>
      <c r="J861" s="24"/>
      <c r="K861" s="24"/>
      <c r="L861" s="24"/>
      <c r="M861" s="24"/>
      <c r="N861" s="24"/>
      <c r="O861" s="24"/>
      <c r="P861" s="24"/>
      <c r="Q861" s="24"/>
      <c r="R861" s="24"/>
      <c r="S861" s="24"/>
      <c r="T861" s="24"/>
      <c r="U861" s="24"/>
      <c r="V861" s="24"/>
      <c r="W861" s="24"/>
      <c r="X861" s="24"/>
      <c r="Y861" s="24"/>
      <c r="Z861" s="24"/>
      <c r="AA861" s="24"/>
      <c r="AB861" s="24"/>
      <c r="AC861" s="24"/>
      <c r="AD861" s="24"/>
    </row>
    <row r="862" spans="6:30" x14ac:dyDescent="0.25">
      <c r="F862" s="4"/>
      <c r="G862" s="4"/>
      <c r="I862" s="24"/>
      <c r="J862" s="24"/>
      <c r="K862" s="24"/>
      <c r="L862" s="24"/>
      <c r="M862" s="24"/>
      <c r="N862" s="24"/>
      <c r="O862" s="24"/>
      <c r="P862" s="24"/>
      <c r="Q862" s="24"/>
      <c r="R862" s="24"/>
      <c r="S862" s="24"/>
      <c r="T862" s="24"/>
      <c r="U862" s="24"/>
      <c r="V862" s="24"/>
      <c r="W862" s="24"/>
      <c r="X862" s="24"/>
      <c r="Y862" s="24"/>
      <c r="Z862" s="24"/>
      <c r="AA862" s="24"/>
      <c r="AB862" s="24"/>
      <c r="AC862" s="24"/>
      <c r="AD862" s="24"/>
    </row>
    <row r="863" spans="6:30" x14ac:dyDescent="0.25">
      <c r="F863" s="4"/>
      <c r="G863" s="4"/>
      <c r="I863" s="24"/>
      <c r="J863" s="24"/>
      <c r="K863" s="24"/>
      <c r="L863" s="24"/>
      <c r="M863" s="24"/>
      <c r="N863" s="24"/>
      <c r="O863" s="24"/>
      <c r="P863" s="24"/>
      <c r="Q863" s="24"/>
      <c r="R863" s="24"/>
      <c r="S863" s="24"/>
      <c r="T863" s="24"/>
      <c r="U863" s="24"/>
      <c r="V863" s="24"/>
      <c r="W863" s="24"/>
      <c r="X863" s="24"/>
      <c r="Y863" s="24"/>
      <c r="Z863" s="24"/>
      <c r="AA863" s="24"/>
      <c r="AB863" s="24"/>
      <c r="AC863" s="24"/>
      <c r="AD863" s="24"/>
    </row>
    <row r="864" spans="6:30" x14ac:dyDescent="0.25">
      <c r="F864" s="4"/>
      <c r="G864" s="4"/>
      <c r="I864" s="24"/>
      <c r="J864" s="24"/>
      <c r="K864" s="24"/>
      <c r="L864" s="24"/>
      <c r="M864" s="24"/>
      <c r="N864" s="24"/>
      <c r="O864" s="24"/>
      <c r="P864" s="24"/>
      <c r="Q864" s="24"/>
      <c r="R864" s="24"/>
      <c r="S864" s="24"/>
      <c r="T864" s="24"/>
      <c r="U864" s="24"/>
      <c r="V864" s="24"/>
      <c r="W864" s="24"/>
      <c r="X864" s="24"/>
      <c r="Y864" s="24"/>
      <c r="Z864" s="24"/>
      <c r="AA864" s="24"/>
      <c r="AB864" s="24"/>
      <c r="AC864" s="24"/>
      <c r="AD864" s="24"/>
    </row>
    <row r="865" spans="6:30" x14ac:dyDescent="0.25">
      <c r="F865" s="4"/>
      <c r="G865" s="4"/>
      <c r="I865" s="24"/>
      <c r="J865" s="24"/>
      <c r="K865" s="24"/>
      <c r="L865" s="24"/>
      <c r="M865" s="24"/>
      <c r="N865" s="24"/>
      <c r="O865" s="24"/>
      <c r="P865" s="24"/>
      <c r="Q865" s="24"/>
      <c r="R865" s="24"/>
      <c r="S865" s="24"/>
      <c r="T865" s="24"/>
      <c r="U865" s="24"/>
      <c r="V865" s="24"/>
      <c r="W865" s="24"/>
      <c r="X865" s="24"/>
      <c r="Y865" s="24"/>
      <c r="Z865" s="24"/>
      <c r="AA865" s="24"/>
      <c r="AB865" s="24"/>
      <c r="AC865" s="24"/>
      <c r="AD865" s="24"/>
    </row>
    <row r="866" spans="6:30" x14ac:dyDescent="0.25">
      <c r="F866" s="4"/>
      <c r="G866" s="4"/>
      <c r="I866" s="24"/>
      <c r="J866" s="24"/>
      <c r="K866" s="24"/>
      <c r="L866" s="24"/>
      <c r="M866" s="24"/>
      <c r="N866" s="24"/>
      <c r="O866" s="24"/>
      <c r="P866" s="24"/>
      <c r="Q866" s="24"/>
      <c r="R866" s="24"/>
      <c r="S866" s="24"/>
      <c r="T866" s="24"/>
      <c r="U866" s="24"/>
      <c r="V866" s="24"/>
      <c r="W866" s="24"/>
      <c r="X866" s="24"/>
      <c r="Y866" s="24"/>
      <c r="Z866" s="24"/>
      <c r="AA866" s="24"/>
      <c r="AB866" s="24"/>
      <c r="AC866" s="24"/>
      <c r="AD866" s="24"/>
    </row>
    <row r="867" spans="6:30" x14ac:dyDescent="0.25">
      <c r="F867" s="4"/>
      <c r="G867" s="4"/>
      <c r="I867" s="24"/>
      <c r="J867" s="24"/>
      <c r="K867" s="24"/>
      <c r="L867" s="24"/>
      <c r="M867" s="24"/>
      <c r="N867" s="24"/>
      <c r="O867" s="24"/>
      <c r="P867" s="24"/>
      <c r="Q867" s="24"/>
      <c r="R867" s="24"/>
      <c r="S867" s="24"/>
      <c r="T867" s="24"/>
      <c r="U867" s="24"/>
      <c r="V867" s="24"/>
      <c r="W867" s="24"/>
      <c r="X867" s="24"/>
      <c r="Y867" s="24"/>
      <c r="Z867" s="24"/>
      <c r="AA867" s="24"/>
      <c r="AB867" s="24"/>
      <c r="AC867" s="24"/>
      <c r="AD867" s="24"/>
    </row>
    <row r="868" spans="6:30" x14ac:dyDescent="0.25">
      <c r="F868" s="4"/>
      <c r="G868" s="4"/>
      <c r="I868" s="24"/>
      <c r="J868" s="24"/>
      <c r="K868" s="24"/>
      <c r="L868" s="24"/>
      <c r="M868" s="24"/>
      <c r="N868" s="24"/>
      <c r="O868" s="24"/>
      <c r="P868" s="24"/>
      <c r="Q868" s="24"/>
      <c r="R868" s="24"/>
      <c r="S868" s="24"/>
      <c r="T868" s="24"/>
      <c r="U868" s="24"/>
      <c r="V868" s="24"/>
      <c r="W868" s="24"/>
      <c r="X868" s="24"/>
      <c r="Y868" s="24"/>
      <c r="Z868" s="24"/>
      <c r="AA868" s="24"/>
      <c r="AB868" s="24"/>
      <c r="AC868" s="24"/>
      <c r="AD868" s="24"/>
    </row>
    <row r="869" spans="6:30" x14ac:dyDescent="0.25">
      <c r="F869" s="4"/>
      <c r="G869" s="4"/>
      <c r="I869" s="24"/>
      <c r="J869" s="24"/>
      <c r="K869" s="24"/>
      <c r="L869" s="24"/>
      <c r="M869" s="24"/>
      <c r="N869" s="24"/>
      <c r="O869" s="24"/>
      <c r="P869" s="24"/>
      <c r="Q869" s="24"/>
      <c r="R869" s="24"/>
      <c r="S869" s="24"/>
      <c r="T869" s="24"/>
      <c r="U869" s="24"/>
      <c r="V869" s="24"/>
      <c r="W869" s="24"/>
      <c r="X869" s="24"/>
      <c r="Y869" s="24"/>
      <c r="Z869" s="24"/>
      <c r="AA869" s="24"/>
      <c r="AB869" s="24"/>
      <c r="AC869" s="24"/>
      <c r="AD869" s="24"/>
    </row>
    <row r="870" spans="6:30" x14ac:dyDescent="0.25">
      <c r="F870" s="4"/>
      <c r="G870" s="4"/>
      <c r="I870" s="24"/>
      <c r="J870" s="24"/>
      <c r="K870" s="24"/>
      <c r="L870" s="24"/>
      <c r="M870" s="24"/>
      <c r="N870" s="24"/>
      <c r="O870" s="24"/>
      <c r="P870" s="24"/>
      <c r="Q870" s="24"/>
      <c r="R870" s="24"/>
      <c r="S870" s="24"/>
      <c r="T870" s="24"/>
      <c r="U870" s="24"/>
      <c r="V870" s="24"/>
      <c r="W870" s="24"/>
      <c r="X870" s="24"/>
      <c r="Y870" s="24"/>
      <c r="Z870" s="24"/>
      <c r="AA870" s="24"/>
      <c r="AB870" s="24"/>
      <c r="AC870" s="24"/>
      <c r="AD870" s="24"/>
    </row>
    <row r="871" spans="6:30" x14ac:dyDescent="0.25">
      <c r="F871" s="4"/>
      <c r="G871" s="4"/>
      <c r="I871" s="24"/>
      <c r="J871" s="24"/>
      <c r="K871" s="24"/>
      <c r="L871" s="24"/>
      <c r="M871" s="24"/>
      <c r="N871" s="24"/>
      <c r="O871" s="24"/>
      <c r="P871" s="24"/>
      <c r="Q871" s="24"/>
      <c r="R871" s="24"/>
      <c r="S871" s="24"/>
      <c r="T871" s="24"/>
      <c r="U871" s="24"/>
      <c r="V871" s="24"/>
      <c r="W871" s="24"/>
      <c r="X871" s="24"/>
      <c r="Y871" s="24"/>
      <c r="Z871" s="24"/>
      <c r="AA871" s="24"/>
      <c r="AB871" s="24"/>
      <c r="AC871" s="24"/>
      <c r="AD871" s="24"/>
    </row>
    <row r="872" spans="6:30" x14ac:dyDescent="0.25">
      <c r="F872" s="4"/>
      <c r="G872" s="4"/>
      <c r="I872" s="24"/>
      <c r="J872" s="24"/>
      <c r="K872" s="24"/>
      <c r="L872" s="24"/>
      <c r="M872" s="24"/>
      <c r="N872" s="24"/>
      <c r="O872" s="24"/>
      <c r="P872" s="24"/>
      <c r="Q872" s="24"/>
      <c r="R872" s="24"/>
      <c r="S872" s="24"/>
      <c r="T872" s="24"/>
      <c r="U872" s="24"/>
      <c r="V872" s="24"/>
      <c r="W872" s="24"/>
      <c r="X872" s="24"/>
      <c r="Y872" s="24"/>
      <c r="Z872" s="24"/>
      <c r="AA872" s="24"/>
      <c r="AB872" s="24"/>
      <c r="AC872" s="24"/>
      <c r="AD872" s="24"/>
    </row>
    <row r="873" spans="6:30" x14ac:dyDescent="0.25">
      <c r="F873" s="4"/>
      <c r="G873" s="4"/>
      <c r="I873" s="24"/>
      <c r="J873" s="24"/>
      <c r="K873" s="24"/>
      <c r="L873" s="24"/>
      <c r="M873" s="24"/>
      <c r="N873" s="24"/>
      <c r="O873" s="24"/>
      <c r="P873" s="24"/>
      <c r="Q873" s="24"/>
      <c r="R873" s="24"/>
      <c r="S873" s="24"/>
      <c r="T873" s="24"/>
      <c r="U873" s="24"/>
      <c r="V873" s="24"/>
      <c r="W873" s="24"/>
      <c r="X873" s="24"/>
      <c r="Y873" s="24"/>
      <c r="Z873" s="24"/>
      <c r="AA873" s="24"/>
      <c r="AB873" s="24"/>
      <c r="AC873" s="24"/>
      <c r="AD873" s="24"/>
    </row>
    <row r="874" spans="6:30" x14ac:dyDescent="0.25">
      <c r="F874" s="4"/>
      <c r="G874" s="4"/>
      <c r="I874" s="24"/>
      <c r="J874" s="24"/>
      <c r="K874" s="24"/>
      <c r="L874" s="24"/>
      <c r="M874" s="24"/>
      <c r="N874" s="24"/>
      <c r="O874" s="24"/>
      <c r="P874" s="24"/>
      <c r="Q874" s="24"/>
      <c r="R874" s="24"/>
      <c r="S874" s="24"/>
      <c r="T874" s="24"/>
      <c r="U874" s="24"/>
      <c r="V874" s="24"/>
      <c r="W874" s="24"/>
      <c r="X874" s="24"/>
      <c r="Y874" s="24"/>
      <c r="Z874" s="24"/>
      <c r="AA874" s="24"/>
      <c r="AB874" s="24"/>
      <c r="AC874" s="24"/>
      <c r="AD874" s="24"/>
    </row>
    <row r="875" spans="6:30" x14ac:dyDescent="0.25">
      <c r="F875" s="4"/>
      <c r="G875" s="4"/>
      <c r="I875" s="24"/>
      <c r="J875" s="24"/>
      <c r="K875" s="24"/>
      <c r="L875" s="24"/>
      <c r="M875" s="24"/>
      <c r="N875" s="24"/>
      <c r="O875" s="24"/>
      <c r="P875" s="24"/>
      <c r="Q875" s="24"/>
      <c r="R875" s="24"/>
      <c r="S875" s="24"/>
      <c r="T875" s="24"/>
      <c r="U875" s="24"/>
      <c r="V875" s="24"/>
      <c r="W875" s="24"/>
      <c r="X875" s="24"/>
      <c r="Y875" s="24"/>
      <c r="Z875" s="24"/>
      <c r="AA875" s="24"/>
      <c r="AB875" s="24"/>
      <c r="AC875" s="24"/>
      <c r="AD875" s="24"/>
    </row>
    <row r="876" spans="6:30" x14ac:dyDescent="0.25">
      <c r="F876" s="4"/>
      <c r="G876" s="4"/>
      <c r="I876" s="24"/>
      <c r="J876" s="24"/>
      <c r="K876" s="24"/>
      <c r="L876" s="24"/>
      <c r="M876" s="24"/>
      <c r="N876" s="24"/>
      <c r="O876" s="24"/>
      <c r="P876" s="24"/>
      <c r="Q876" s="24"/>
      <c r="R876" s="24"/>
      <c r="S876" s="24"/>
      <c r="T876" s="24"/>
      <c r="U876" s="24"/>
      <c r="V876" s="24"/>
      <c r="W876" s="24"/>
      <c r="X876" s="24"/>
      <c r="Y876" s="24"/>
      <c r="Z876" s="24"/>
      <c r="AA876" s="24"/>
      <c r="AB876" s="24"/>
      <c r="AC876" s="24"/>
      <c r="AD876" s="24"/>
    </row>
    <row r="877" spans="6:30" x14ac:dyDescent="0.25">
      <c r="F877" s="4"/>
      <c r="G877" s="4"/>
      <c r="I877" s="24"/>
      <c r="J877" s="24"/>
      <c r="K877" s="24"/>
      <c r="L877" s="24"/>
      <c r="M877" s="24"/>
      <c r="N877" s="24"/>
      <c r="O877" s="24"/>
      <c r="P877" s="24"/>
      <c r="Q877" s="24"/>
      <c r="R877" s="24"/>
      <c r="S877" s="24"/>
      <c r="T877" s="24"/>
      <c r="U877" s="24"/>
      <c r="V877" s="24"/>
      <c r="W877" s="24"/>
      <c r="X877" s="24"/>
      <c r="Y877" s="24"/>
      <c r="Z877" s="24"/>
      <c r="AA877" s="24"/>
      <c r="AB877" s="24"/>
      <c r="AC877" s="24"/>
      <c r="AD877" s="24"/>
    </row>
    <row r="878" spans="6:30" x14ac:dyDescent="0.25">
      <c r="F878" s="4"/>
      <c r="G878" s="4"/>
      <c r="I878" s="24"/>
      <c r="J878" s="24"/>
      <c r="K878" s="24"/>
      <c r="L878" s="24"/>
      <c r="M878" s="24"/>
      <c r="N878" s="24"/>
      <c r="O878" s="24"/>
      <c r="P878" s="24"/>
      <c r="Q878" s="24"/>
      <c r="R878" s="24"/>
      <c r="S878" s="24"/>
      <c r="T878" s="24"/>
      <c r="U878" s="24"/>
      <c r="V878" s="24"/>
      <c r="W878" s="24"/>
      <c r="X878" s="24"/>
      <c r="Y878" s="24"/>
      <c r="Z878" s="24"/>
      <c r="AA878" s="24"/>
      <c r="AB878" s="24"/>
      <c r="AC878" s="24"/>
      <c r="AD878" s="24"/>
    </row>
    <row r="879" spans="6:30" x14ac:dyDescent="0.25">
      <c r="F879" s="4"/>
      <c r="G879" s="4"/>
      <c r="I879" s="24"/>
      <c r="J879" s="24"/>
      <c r="K879" s="24"/>
      <c r="L879" s="24"/>
      <c r="M879" s="24"/>
      <c r="N879" s="24"/>
      <c r="O879" s="24"/>
      <c r="P879" s="24"/>
      <c r="Q879" s="24"/>
      <c r="R879" s="24"/>
      <c r="S879" s="24"/>
      <c r="T879" s="24"/>
      <c r="U879" s="24"/>
      <c r="V879" s="24"/>
      <c r="W879" s="24"/>
      <c r="X879" s="24"/>
      <c r="Y879" s="24"/>
      <c r="Z879" s="24"/>
      <c r="AA879" s="24"/>
      <c r="AB879" s="24"/>
      <c r="AC879" s="24"/>
      <c r="AD879" s="24"/>
    </row>
    <row r="880" spans="6:30" x14ac:dyDescent="0.25">
      <c r="F880" s="4"/>
      <c r="G880" s="4"/>
      <c r="I880" s="24"/>
      <c r="J880" s="24"/>
      <c r="K880" s="24"/>
      <c r="L880" s="24"/>
      <c r="M880" s="24"/>
      <c r="N880" s="24"/>
      <c r="O880" s="24"/>
      <c r="P880" s="24"/>
      <c r="Q880" s="24"/>
      <c r="R880" s="24"/>
      <c r="S880" s="24"/>
      <c r="T880" s="24"/>
      <c r="U880" s="24"/>
      <c r="V880" s="24"/>
      <c r="W880" s="24"/>
      <c r="X880" s="24"/>
      <c r="Y880" s="24"/>
      <c r="Z880" s="24"/>
      <c r="AA880" s="24"/>
      <c r="AB880" s="24"/>
      <c r="AC880" s="24"/>
      <c r="AD880" s="24"/>
    </row>
    <row r="881" spans="6:30" x14ac:dyDescent="0.25">
      <c r="F881" s="4"/>
      <c r="G881" s="4"/>
      <c r="I881" s="24"/>
      <c r="J881" s="24"/>
      <c r="K881" s="24"/>
      <c r="L881" s="24"/>
      <c r="M881" s="24"/>
      <c r="N881" s="24"/>
      <c r="O881" s="24"/>
      <c r="P881" s="24"/>
      <c r="Q881" s="24"/>
      <c r="R881" s="24"/>
      <c r="S881" s="24"/>
      <c r="T881" s="24"/>
      <c r="U881" s="24"/>
      <c r="V881" s="24"/>
      <c r="W881" s="24"/>
      <c r="X881" s="24"/>
      <c r="Y881" s="24"/>
      <c r="Z881" s="24"/>
      <c r="AA881" s="24"/>
      <c r="AB881" s="24"/>
      <c r="AC881" s="24"/>
      <c r="AD881" s="24"/>
    </row>
    <row r="882" spans="6:30" x14ac:dyDescent="0.25">
      <c r="F882" s="4"/>
      <c r="G882" s="4"/>
      <c r="I882" s="24"/>
      <c r="J882" s="24"/>
      <c r="K882" s="24"/>
      <c r="L882" s="24"/>
      <c r="M882" s="24"/>
      <c r="N882" s="24"/>
      <c r="O882" s="24"/>
      <c r="P882" s="24"/>
      <c r="Q882" s="24"/>
      <c r="R882" s="24"/>
      <c r="S882" s="24"/>
      <c r="T882" s="24"/>
      <c r="U882" s="24"/>
      <c r="V882" s="24"/>
      <c r="W882" s="24"/>
      <c r="X882" s="24"/>
      <c r="Y882" s="24"/>
      <c r="Z882" s="24"/>
      <c r="AA882" s="24"/>
      <c r="AB882" s="24"/>
      <c r="AC882" s="24"/>
      <c r="AD882" s="24"/>
    </row>
    <row r="883" spans="6:30" x14ac:dyDescent="0.25">
      <c r="F883" s="4"/>
      <c r="G883" s="4"/>
      <c r="I883" s="24"/>
      <c r="J883" s="24"/>
      <c r="K883" s="24"/>
      <c r="L883" s="24"/>
      <c r="M883" s="24"/>
      <c r="N883" s="24"/>
      <c r="O883" s="24"/>
      <c r="P883" s="24"/>
      <c r="Q883" s="24"/>
      <c r="R883" s="24"/>
      <c r="S883" s="24"/>
      <c r="T883" s="24"/>
      <c r="U883" s="24"/>
      <c r="V883" s="24"/>
      <c r="W883" s="24"/>
      <c r="X883" s="24"/>
      <c r="Y883" s="24"/>
      <c r="Z883" s="24"/>
      <c r="AA883" s="24"/>
      <c r="AB883" s="24"/>
      <c r="AC883" s="24"/>
      <c r="AD883" s="24"/>
    </row>
    <row r="884" spans="6:30" x14ac:dyDescent="0.25">
      <c r="F884" s="4"/>
      <c r="G884" s="4"/>
      <c r="I884" s="24"/>
      <c r="J884" s="24"/>
      <c r="K884" s="24"/>
      <c r="L884" s="24"/>
      <c r="M884" s="24"/>
      <c r="N884" s="24"/>
      <c r="O884" s="24"/>
      <c r="P884" s="24"/>
      <c r="Q884" s="24"/>
      <c r="R884" s="24"/>
      <c r="S884" s="24"/>
      <c r="T884" s="24"/>
      <c r="U884" s="24"/>
      <c r="V884" s="24"/>
      <c r="W884" s="24"/>
      <c r="X884" s="24"/>
      <c r="Y884" s="24"/>
      <c r="Z884" s="24"/>
      <c r="AA884" s="24"/>
      <c r="AB884" s="24"/>
      <c r="AC884" s="24"/>
      <c r="AD884" s="24"/>
    </row>
    <row r="885" spans="6:30" x14ac:dyDescent="0.25">
      <c r="F885" s="4"/>
      <c r="G885" s="4"/>
      <c r="I885" s="24"/>
      <c r="J885" s="24"/>
      <c r="K885" s="24"/>
      <c r="L885" s="24"/>
      <c r="M885" s="24"/>
      <c r="N885" s="24"/>
      <c r="O885" s="24"/>
      <c r="P885" s="24"/>
      <c r="Q885" s="24"/>
      <c r="R885" s="24"/>
      <c r="S885" s="24"/>
      <c r="T885" s="24"/>
      <c r="U885" s="24"/>
      <c r="V885" s="24"/>
      <c r="W885" s="24"/>
      <c r="X885" s="24"/>
      <c r="Y885" s="24"/>
      <c r="Z885" s="24"/>
      <c r="AA885" s="24"/>
      <c r="AB885" s="24"/>
      <c r="AC885" s="24"/>
      <c r="AD885" s="24"/>
    </row>
    <row r="886" spans="6:30" x14ac:dyDescent="0.25">
      <c r="F886" s="4"/>
      <c r="G886" s="4"/>
      <c r="I886" s="24"/>
      <c r="J886" s="24"/>
      <c r="K886" s="24"/>
      <c r="L886" s="24"/>
      <c r="M886" s="24"/>
      <c r="N886" s="24"/>
      <c r="O886" s="24"/>
      <c r="P886" s="24"/>
      <c r="Q886" s="24"/>
      <c r="R886" s="24"/>
      <c r="S886" s="24"/>
      <c r="T886" s="24"/>
      <c r="U886" s="24"/>
      <c r="V886" s="24"/>
      <c r="W886" s="24"/>
      <c r="X886" s="24"/>
      <c r="Y886" s="24"/>
      <c r="Z886" s="24"/>
      <c r="AA886" s="24"/>
      <c r="AB886" s="24"/>
      <c r="AC886" s="24"/>
      <c r="AD886" s="24"/>
    </row>
    <row r="887" spans="6:30" x14ac:dyDescent="0.25">
      <c r="F887" s="4"/>
      <c r="G887" s="4"/>
      <c r="I887" s="24"/>
      <c r="J887" s="24"/>
      <c r="K887" s="24"/>
      <c r="L887" s="24"/>
      <c r="M887" s="24"/>
      <c r="N887" s="24"/>
      <c r="O887" s="24"/>
      <c r="P887" s="24"/>
      <c r="Q887" s="24"/>
      <c r="R887" s="24"/>
      <c r="S887" s="24"/>
      <c r="T887" s="24"/>
      <c r="U887" s="24"/>
      <c r="V887" s="24"/>
      <c r="W887" s="24"/>
      <c r="X887" s="24"/>
      <c r="Y887" s="24"/>
      <c r="Z887" s="24"/>
      <c r="AA887" s="24"/>
      <c r="AB887" s="24"/>
      <c r="AC887" s="24"/>
      <c r="AD887" s="24"/>
    </row>
    <row r="888" spans="6:30" x14ac:dyDescent="0.25">
      <c r="F888" s="4"/>
      <c r="G888" s="4"/>
      <c r="I888" s="24"/>
      <c r="J888" s="24"/>
      <c r="K888" s="24"/>
      <c r="L888" s="24"/>
      <c r="M888" s="24"/>
      <c r="N888" s="24"/>
      <c r="O888" s="24"/>
      <c r="P888" s="24"/>
      <c r="Q888" s="24"/>
      <c r="R888" s="24"/>
      <c r="S888" s="24"/>
      <c r="T888" s="24"/>
      <c r="U888" s="24"/>
      <c r="V888" s="24"/>
      <c r="W888" s="24"/>
      <c r="X888" s="24"/>
      <c r="Y888" s="24"/>
      <c r="Z888" s="24"/>
      <c r="AA888" s="24"/>
      <c r="AB888" s="24"/>
      <c r="AC888" s="24"/>
      <c r="AD888" s="24"/>
    </row>
    <row r="889" spans="6:30" x14ac:dyDescent="0.25">
      <c r="F889" s="4"/>
      <c r="G889" s="4"/>
      <c r="I889" s="24"/>
      <c r="J889" s="24"/>
      <c r="K889" s="24"/>
      <c r="L889" s="24"/>
      <c r="M889" s="24"/>
      <c r="N889" s="24"/>
      <c r="O889" s="24"/>
      <c r="P889" s="24"/>
      <c r="Q889" s="24"/>
      <c r="R889" s="24"/>
      <c r="S889" s="24"/>
      <c r="T889" s="24"/>
      <c r="U889" s="24"/>
      <c r="V889" s="24"/>
      <c r="W889" s="24"/>
      <c r="X889" s="24"/>
      <c r="Y889" s="24"/>
      <c r="Z889" s="24"/>
      <c r="AA889" s="24"/>
      <c r="AB889" s="24"/>
      <c r="AC889" s="24"/>
      <c r="AD889" s="24"/>
    </row>
    <row r="890" spans="6:30" x14ac:dyDescent="0.25">
      <c r="F890" s="4"/>
      <c r="G890" s="4"/>
      <c r="I890" s="24"/>
      <c r="J890" s="24"/>
      <c r="K890" s="24"/>
      <c r="L890" s="24"/>
      <c r="M890" s="24"/>
      <c r="N890" s="24"/>
      <c r="O890" s="24"/>
      <c r="P890" s="24"/>
      <c r="Q890" s="24"/>
      <c r="R890" s="24"/>
      <c r="S890" s="24"/>
      <c r="T890" s="24"/>
      <c r="U890" s="24"/>
      <c r="V890" s="24"/>
      <c r="W890" s="24"/>
      <c r="X890" s="24"/>
      <c r="Y890" s="24"/>
      <c r="Z890" s="24"/>
      <c r="AA890" s="24"/>
      <c r="AB890" s="24"/>
      <c r="AC890" s="24"/>
      <c r="AD890" s="24"/>
    </row>
    <row r="891" spans="6:30" x14ac:dyDescent="0.25">
      <c r="F891" s="4"/>
      <c r="G891" s="4"/>
      <c r="I891" s="24"/>
      <c r="J891" s="24"/>
      <c r="K891" s="24"/>
      <c r="L891" s="24"/>
      <c r="M891" s="24"/>
      <c r="N891" s="24"/>
      <c r="O891" s="24"/>
      <c r="P891" s="24"/>
      <c r="Q891" s="24"/>
      <c r="R891" s="24"/>
      <c r="S891" s="24"/>
      <c r="T891" s="24"/>
      <c r="U891" s="24"/>
      <c r="V891" s="24"/>
      <c r="W891" s="24"/>
      <c r="X891" s="24"/>
      <c r="Y891" s="24"/>
      <c r="Z891" s="24"/>
      <c r="AA891" s="24"/>
      <c r="AB891" s="24"/>
      <c r="AC891" s="24"/>
      <c r="AD891" s="24"/>
    </row>
    <row r="892" spans="6:30" x14ac:dyDescent="0.25">
      <c r="F892" s="4"/>
      <c r="G892" s="4"/>
      <c r="I892" s="24"/>
      <c r="J892" s="24"/>
      <c r="K892" s="24"/>
      <c r="L892" s="24"/>
      <c r="M892" s="24"/>
      <c r="N892" s="24"/>
      <c r="O892" s="24"/>
      <c r="P892" s="24"/>
      <c r="Q892" s="24"/>
      <c r="R892" s="24"/>
      <c r="S892" s="24"/>
      <c r="T892" s="24"/>
      <c r="U892" s="24"/>
      <c r="V892" s="24"/>
      <c r="W892" s="24"/>
      <c r="X892" s="24"/>
      <c r="Y892" s="24"/>
      <c r="Z892" s="24"/>
      <c r="AA892" s="24"/>
      <c r="AB892" s="24"/>
      <c r="AC892" s="24"/>
      <c r="AD892" s="24"/>
    </row>
    <row r="893" spans="6:30" x14ac:dyDescent="0.25">
      <c r="F893" s="4"/>
      <c r="G893" s="4"/>
      <c r="I893" s="24"/>
      <c r="J893" s="24"/>
      <c r="K893" s="24"/>
      <c r="L893" s="24"/>
      <c r="M893" s="24"/>
      <c r="N893" s="24"/>
      <c r="O893" s="24"/>
      <c r="P893" s="24"/>
      <c r="Q893" s="24"/>
      <c r="R893" s="24"/>
      <c r="S893" s="24"/>
      <c r="T893" s="24"/>
      <c r="U893" s="24"/>
      <c r="V893" s="24"/>
      <c r="W893" s="24"/>
      <c r="X893" s="24"/>
      <c r="Y893" s="24"/>
      <c r="Z893" s="24"/>
      <c r="AA893" s="24"/>
      <c r="AB893" s="24"/>
      <c r="AC893" s="24"/>
      <c r="AD893" s="24"/>
    </row>
    <row r="894" spans="6:30" x14ac:dyDescent="0.25">
      <c r="F894" s="4"/>
      <c r="G894" s="4"/>
      <c r="I894" s="24"/>
      <c r="J894" s="24"/>
      <c r="K894" s="24"/>
      <c r="L894" s="24"/>
      <c r="M894" s="24"/>
      <c r="N894" s="24"/>
      <c r="O894" s="24"/>
      <c r="P894" s="24"/>
      <c r="Q894" s="24"/>
      <c r="R894" s="24"/>
      <c r="S894" s="24"/>
      <c r="T894" s="24"/>
      <c r="U894" s="24"/>
      <c r="V894" s="24"/>
      <c r="W894" s="24"/>
      <c r="X894" s="24"/>
      <c r="Y894" s="24"/>
      <c r="Z894" s="24"/>
      <c r="AA894" s="24"/>
      <c r="AB894" s="24"/>
      <c r="AC894" s="24"/>
      <c r="AD894" s="24"/>
    </row>
    <row r="895" spans="6:30" x14ac:dyDescent="0.25">
      <c r="F895" s="4"/>
      <c r="G895" s="4"/>
      <c r="I895" s="24"/>
      <c r="J895" s="24"/>
      <c r="K895" s="24"/>
      <c r="L895" s="24"/>
      <c r="M895" s="24"/>
      <c r="N895" s="24"/>
      <c r="O895" s="24"/>
      <c r="P895" s="24"/>
      <c r="Q895" s="24"/>
      <c r="R895" s="24"/>
      <c r="S895" s="24"/>
      <c r="T895" s="24"/>
      <c r="U895" s="24"/>
      <c r="V895" s="24"/>
      <c r="W895" s="24"/>
      <c r="X895" s="24"/>
      <c r="Y895" s="24"/>
      <c r="Z895" s="24"/>
      <c r="AA895" s="24"/>
      <c r="AB895" s="24"/>
      <c r="AC895" s="24"/>
      <c r="AD895" s="24"/>
    </row>
    <row r="896" spans="6:30" x14ac:dyDescent="0.25">
      <c r="F896" s="4"/>
      <c r="G896" s="4"/>
      <c r="I896" s="24"/>
      <c r="J896" s="24"/>
      <c r="K896" s="24"/>
      <c r="L896" s="24"/>
      <c r="M896" s="24"/>
      <c r="N896" s="24"/>
      <c r="O896" s="24"/>
      <c r="P896" s="24"/>
      <c r="Q896" s="24"/>
      <c r="R896" s="24"/>
      <c r="S896" s="24"/>
      <c r="T896" s="24"/>
      <c r="U896" s="24"/>
      <c r="V896" s="24"/>
      <c r="W896" s="24"/>
      <c r="X896" s="24"/>
      <c r="Y896" s="24"/>
      <c r="Z896" s="24"/>
      <c r="AA896" s="24"/>
      <c r="AB896" s="24"/>
      <c r="AC896" s="24"/>
      <c r="AD896" s="24"/>
    </row>
    <row r="897" spans="6:30" x14ac:dyDescent="0.25">
      <c r="F897" s="4"/>
      <c r="G897" s="4"/>
      <c r="I897" s="24"/>
      <c r="J897" s="24"/>
      <c r="K897" s="24"/>
      <c r="L897" s="24"/>
      <c r="M897" s="24"/>
      <c r="N897" s="24"/>
      <c r="O897" s="24"/>
      <c r="P897" s="24"/>
      <c r="Q897" s="24"/>
      <c r="R897" s="24"/>
      <c r="S897" s="24"/>
      <c r="T897" s="24"/>
      <c r="U897" s="24"/>
      <c r="V897" s="24"/>
      <c r="W897" s="24"/>
      <c r="X897" s="24"/>
      <c r="Y897" s="24"/>
      <c r="Z897" s="24"/>
      <c r="AA897" s="24"/>
      <c r="AB897" s="24"/>
      <c r="AC897" s="24"/>
      <c r="AD897" s="24"/>
    </row>
    <row r="898" spans="6:30" x14ac:dyDescent="0.25">
      <c r="F898" s="4"/>
      <c r="G898" s="4"/>
      <c r="I898" s="24"/>
      <c r="J898" s="24"/>
      <c r="K898" s="24"/>
      <c r="L898" s="24"/>
      <c r="M898" s="24"/>
      <c r="N898" s="24"/>
      <c r="O898" s="24"/>
      <c r="P898" s="24"/>
      <c r="Q898" s="24"/>
      <c r="R898" s="24"/>
      <c r="S898" s="24"/>
      <c r="T898" s="24"/>
      <c r="U898" s="24"/>
      <c r="V898" s="24"/>
      <c r="W898" s="24"/>
      <c r="X898" s="24"/>
      <c r="Y898" s="24"/>
      <c r="Z898" s="24"/>
      <c r="AA898" s="24"/>
      <c r="AB898" s="24"/>
      <c r="AC898" s="24"/>
      <c r="AD898" s="24"/>
    </row>
    <row r="899" spans="6:30" x14ac:dyDescent="0.25">
      <c r="F899" s="4"/>
      <c r="G899" s="4"/>
      <c r="I899" s="24"/>
      <c r="J899" s="24"/>
      <c r="K899" s="24"/>
      <c r="L899" s="24"/>
      <c r="M899" s="24"/>
      <c r="N899" s="24"/>
      <c r="O899" s="24"/>
      <c r="P899" s="24"/>
      <c r="Q899" s="24"/>
      <c r="R899" s="24"/>
      <c r="S899" s="24"/>
      <c r="T899" s="24"/>
      <c r="U899" s="24"/>
      <c r="V899" s="24"/>
      <c r="W899" s="24"/>
      <c r="X899" s="24"/>
      <c r="Y899" s="24"/>
      <c r="Z899" s="24"/>
      <c r="AA899" s="24"/>
      <c r="AB899" s="24"/>
      <c r="AC899" s="24"/>
      <c r="AD899" s="24"/>
    </row>
    <row r="900" spans="6:30" x14ac:dyDescent="0.25">
      <c r="F900" s="4"/>
      <c r="G900" s="4"/>
      <c r="I900" s="24"/>
      <c r="J900" s="24"/>
      <c r="K900" s="24"/>
      <c r="L900" s="24"/>
      <c r="M900" s="24"/>
      <c r="N900" s="24"/>
      <c r="O900" s="24"/>
      <c r="P900" s="24"/>
      <c r="Q900" s="24"/>
      <c r="R900" s="24"/>
      <c r="S900" s="24"/>
      <c r="T900" s="24"/>
      <c r="U900" s="24"/>
      <c r="V900" s="24"/>
      <c r="W900" s="24"/>
      <c r="X900" s="24"/>
      <c r="Y900" s="24"/>
      <c r="Z900" s="24"/>
      <c r="AA900" s="24"/>
      <c r="AB900" s="24"/>
      <c r="AC900" s="24"/>
      <c r="AD900" s="24"/>
    </row>
    <row r="901" spans="6:30" x14ac:dyDescent="0.25">
      <c r="F901" s="4"/>
      <c r="G901" s="4"/>
      <c r="I901" s="24"/>
      <c r="J901" s="24"/>
      <c r="K901" s="24"/>
      <c r="L901" s="24"/>
      <c r="M901" s="24"/>
      <c r="N901" s="24"/>
      <c r="O901" s="24"/>
      <c r="P901" s="24"/>
      <c r="Q901" s="24"/>
      <c r="R901" s="24"/>
      <c r="S901" s="24"/>
      <c r="T901" s="24"/>
      <c r="U901" s="24"/>
      <c r="V901" s="24"/>
      <c r="W901" s="24"/>
      <c r="X901" s="24"/>
      <c r="Y901" s="24"/>
      <c r="Z901" s="24"/>
      <c r="AA901" s="24"/>
      <c r="AB901" s="24"/>
      <c r="AC901" s="24"/>
      <c r="AD901" s="24"/>
    </row>
    <row r="902" spans="6:30" x14ac:dyDescent="0.25">
      <c r="F902" s="4"/>
      <c r="G902" s="4"/>
      <c r="I902" s="24"/>
      <c r="J902" s="24"/>
      <c r="K902" s="24"/>
      <c r="L902" s="24"/>
      <c r="M902" s="24"/>
      <c r="N902" s="24"/>
      <c r="O902" s="24"/>
      <c r="P902" s="24"/>
      <c r="Q902" s="24"/>
      <c r="R902" s="24"/>
      <c r="S902" s="24"/>
      <c r="T902" s="24"/>
      <c r="U902" s="24"/>
      <c r="V902" s="24"/>
      <c r="W902" s="24"/>
      <c r="X902" s="24"/>
      <c r="Y902" s="24"/>
      <c r="Z902" s="24"/>
      <c r="AA902" s="24"/>
      <c r="AB902" s="24"/>
      <c r="AC902" s="24"/>
      <c r="AD902" s="24"/>
    </row>
    <row r="903" spans="6:30" x14ac:dyDescent="0.25">
      <c r="F903" s="4"/>
      <c r="G903" s="4"/>
      <c r="I903" s="24"/>
      <c r="J903" s="24"/>
      <c r="K903" s="24"/>
      <c r="L903" s="24"/>
      <c r="M903" s="24"/>
      <c r="N903" s="24"/>
      <c r="O903" s="24"/>
      <c r="P903" s="24"/>
      <c r="Q903" s="24"/>
      <c r="R903" s="24"/>
      <c r="S903" s="24"/>
      <c r="T903" s="24"/>
      <c r="U903" s="24"/>
      <c r="V903" s="24"/>
      <c r="W903" s="24"/>
      <c r="X903" s="24"/>
      <c r="Y903" s="24"/>
      <c r="Z903" s="24"/>
      <c r="AA903" s="24"/>
      <c r="AB903" s="24"/>
      <c r="AC903" s="24"/>
      <c r="AD903" s="24"/>
    </row>
    <row r="904" spans="6:30" x14ac:dyDescent="0.25">
      <c r="F904" s="4"/>
      <c r="G904" s="4"/>
      <c r="I904" s="24"/>
      <c r="J904" s="24"/>
      <c r="K904" s="24"/>
      <c r="L904" s="24"/>
      <c r="M904" s="24"/>
      <c r="N904" s="24"/>
      <c r="O904" s="24"/>
      <c r="P904" s="24"/>
      <c r="Q904" s="24"/>
      <c r="R904" s="24"/>
      <c r="S904" s="24"/>
      <c r="T904" s="24"/>
      <c r="U904" s="24"/>
      <c r="V904" s="24"/>
      <c r="W904" s="24"/>
      <c r="X904" s="24"/>
      <c r="Y904" s="24"/>
      <c r="Z904" s="24"/>
      <c r="AA904" s="24"/>
      <c r="AB904" s="24"/>
      <c r="AC904" s="24"/>
      <c r="AD904" s="24"/>
    </row>
    <row r="905" spans="6:30" x14ac:dyDescent="0.25">
      <c r="F905" s="4"/>
      <c r="G905" s="4"/>
      <c r="I905" s="24"/>
      <c r="J905" s="24"/>
      <c r="K905" s="24"/>
      <c r="L905" s="24"/>
      <c r="M905" s="24"/>
      <c r="N905" s="24"/>
      <c r="O905" s="24"/>
      <c r="P905" s="24"/>
      <c r="Q905" s="24"/>
      <c r="R905" s="24"/>
      <c r="S905" s="24"/>
      <c r="T905" s="24"/>
      <c r="U905" s="24"/>
      <c r="V905" s="24"/>
      <c r="W905" s="24"/>
      <c r="X905" s="24"/>
      <c r="Y905" s="24"/>
      <c r="Z905" s="24"/>
      <c r="AA905" s="24"/>
      <c r="AB905" s="24"/>
      <c r="AC905" s="24"/>
      <c r="AD905" s="24"/>
    </row>
    <row r="906" spans="6:30" x14ac:dyDescent="0.25">
      <c r="F906" s="4"/>
      <c r="G906" s="4"/>
      <c r="I906" s="24"/>
      <c r="J906" s="24"/>
      <c r="K906" s="24"/>
      <c r="L906" s="24"/>
      <c r="M906" s="24"/>
      <c r="N906" s="24"/>
      <c r="O906" s="24"/>
      <c r="P906" s="24"/>
      <c r="Q906" s="24"/>
      <c r="R906" s="24"/>
      <c r="S906" s="24"/>
      <c r="T906" s="24"/>
      <c r="U906" s="24"/>
      <c r="V906" s="24"/>
      <c r="W906" s="24"/>
      <c r="X906" s="24"/>
      <c r="Y906" s="24"/>
      <c r="Z906" s="24"/>
      <c r="AA906" s="24"/>
      <c r="AB906" s="24"/>
      <c r="AC906" s="24"/>
      <c r="AD906" s="24"/>
    </row>
    <row r="907" spans="6:30" x14ac:dyDescent="0.25">
      <c r="F907" s="4"/>
      <c r="G907" s="4"/>
      <c r="I907" s="24"/>
      <c r="J907" s="24"/>
      <c r="K907" s="24"/>
      <c r="L907" s="24"/>
      <c r="M907" s="24"/>
      <c r="N907" s="24"/>
      <c r="O907" s="24"/>
      <c r="P907" s="24"/>
      <c r="Q907" s="24"/>
      <c r="R907" s="24"/>
      <c r="S907" s="24"/>
      <c r="T907" s="24"/>
      <c r="U907" s="24"/>
      <c r="V907" s="24"/>
      <c r="W907" s="24"/>
      <c r="X907" s="24"/>
      <c r="Y907" s="24"/>
      <c r="Z907" s="24"/>
      <c r="AA907" s="24"/>
      <c r="AB907" s="24"/>
      <c r="AC907" s="24"/>
      <c r="AD907" s="24"/>
    </row>
    <row r="908" spans="6:30" x14ac:dyDescent="0.25">
      <c r="F908" s="4"/>
      <c r="G908" s="4"/>
      <c r="I908" s="24"/>
      <c r="J908" s="24"/>
      <c r="K908" s="24"/>
      <c r="L908" s="24"/>
      <c r="M908" s="24"/>
      <c r="N908" s="24"/>
      <c r="O908" s="24"/>
      <c r="P908" s="24"/>
      <c r="Q908" s="24"/>
      <c r="R908" s="24"/>
      <c r="S908" s="24"/>
      <c r="T908" s="24"/>
      <c r="U908" s="24"/>
      <c r="V908" s="24"/>
      <c r="W908" s="24"/>
      <c r="X908" s="24"/>
      <c r="Y908" s="24"/>
      <c r="Z908" s="24"/>
      <c r="AA908" s="24"/>
      <c r="AB908" s="24"/>
      <c r="AC908" s="24"/>
      <c r="AD908" s="24"/>
    </row>
    <row r="909" spans="6:30" x14ac:dyDescent="0.25">
      <c r="F909" s="4"/>
      <c r="G909" s="4"/>
      <c r="I909" s="24"/>
      <c r="J909" s="24"/>
      <c r="K909" s="24"/>
      <c r="L909" s="24"/>
      <c r="M909" s="24"/>
      <c r="N909" s="24"/>
      <c r="O909" s="24"/>
      <c r="P909" s="24"/>
      <c r="Q909" s="24"/>
      <c r="R909" s="24"/>
      <c r="S909" s="24"/>
      <c r="T909" s="24"/>
      <c r="U909" s="24"/>
      <c r="V909" s="24"/>
      <c r="W909" s="24"/>
      <c r="X909" s="24"/>
      <c r="Y909" s="24"/>
      <c r="Z909" s="24"/>
      <c r="AA909" s="24"/>
      <c r="AB909" s="24"/>
      <c r="AC909" s="24"/>
      <c r="AD909" s="24"/>
    </row>
    <row r="910" spans="6:30" x14ac:dyDescent="0.25">
      <c r="F910" s="4"/>
      <c r="G910" s="4"/>
      <c r="I910" s="24"/>
      <c r="J910" s="24"/>
      <c r="K910" s="24"/>
      <c r="L910" s="24"/>
      <c r="M910" s="24"/>
      <c r="N910" s="24"/>
      <c r="O910" s="24"/>
      <c r="P910" s="24"/>
      <c r="Q910" s="24"/>
      <c r="R910" s="24"/>
      <c r="S910" s="24"/>
      <c r="T910" s="24"/>
      <c r="U910" s="24"/>
      <c r="V910" s="24"/>
      <c r="W910" s="24"/>
      <c r="X910" s="24"/>
      <c r="Y910" s="24"/>
      <c r="Z910" s="24"/>
      <c r="AA910" s="24"/>
      <c r="AB910" s="24"/>
      <c r="AC910" s="24"/>
      <c r="AD910" s="24"/>
    </row>
    <row r="911" spans="6:30" x14ac:dyDescent="0.25">
      <c r="F911" s="4"/>
      <c r="G911" s="4"/>
      <c r="I911" s="24"/>
      <c r="J911" s="24"/>
      <c r="K911" s="24"/>
      <c r="L911" s="24"/>
      <c r="M911" s="24"/>
      <c r="N911" s="24"/>
      <c r="O911" s="24"/>
      <c r="P911" s="24"/>
      <c r="Q911" s="24"/>
      <c r="R911" s="24"/>
      <c r="S911" s="24"/>
      <c r="T911" s="24"/>
      <c r="U911" s="24"/>
      <c r="V911" s="24"/>
      <c r="W911" s="24"/>
      <c r="X911" s="24"/>
      <c r="Y911" s="24"/>
      <c r="Z911" s="24"/>
      <c r="AA911" s="24"/>
      <c r="AB911" s="24"/>
      <c r="AC911" s="24"/>
      <c r="AD911" s="24"/>
    </row>
    <row r="912" spans="6:30" x14ac:dyDescent="0.25">
      <c r="F912" s="4"/>
      <c r="G912" s="4"/>
      <c r="I912" s="24"/>
      <c r="J912" s="24"/>
      <c r="K912" s="24"/>
      <c r="L912" s="24"/>
      <c r="M912" s="24"/>
      <c r="N912" s="24"/>
      <c r="O912" s="24"/>
      <c r="P912" s="24"/>
      <c r="Q912" s="24"/>
      <c r="R912" s="24"/>
      <c r="S912" s="24"/>
      <c r="T912" s="24"/>
      <c r="U912" s="24"/>
      <c r="V912" s="24"/>
      <c r="W912" s="24"/>
      <c r="X912" s="24"/>
      <c r="Y912" s="24"/>
      <c r="Z912" s="24"/>
      <c r="AA912" s="24"/>
      <c r="AB912" s="24"/>
      <c r="AC912" s="24"/>
      <c r="AD912" s="24"/>
    </row>
    <row r="913" spans="6:30" x14ac:dyDescent="0.25">
      <c r="F913" s="4"/>
      <c r="G913" s="4"/>
      <c r="I913" s="24"/>
      <c r="J913" s="24"/>
      <c r="K913" s="24"/>
      <c r="L913" s="24"/>
      <c r="M913" s="24"/>
      <c r="N913" s="24"/>
      <c r="O913" s="24"/>
      <c r="P913" s="24"/>
      <c r="Q913" s="24"/>
      <c r="R913" s="24"/>
      <c r="S913" s="24"/>
      <c r="T913" s="24"/>
      <c r="U913" s="24"/>
      <c r="V913" s="24"/>
      <c r="W913" s="24"/>
      <c r="X913" s="24"/>
      <c r="Y913" s="24"/>
      <c r="Z913" s="24"/>
      <c r="AA913" s="24"/>
      <c r="AB913" s="24"/>
      <c r="AC913" s="24"/>
      <c r="AD913" s="24"/>
    </row>
    <row r="914" spans="6:30" x14ac:dyDescent="0.25">
      <c r="F914" s="4"/>
      <c r="G914" s="4"/>
      <c r="I914" s="24"/>
      <c r="J914" s="24"/>
      <c r="K914" s="24"/>
      <c r="L914" s="24"/>
      <c r="M914" s="24"/>
      <c r="N914" s="24"/>
      <c r="O914" s="24"/>
      <c r="P914" s="24"/>
      <c r="Q914" s="24"/>
      <c r="R914" s="24"/>
      <c r="S914" s="24"/>
      <c r="T914" s="24"/>
      <c r="U914" s="24"/>
      <c r="V914" s="24"/>
      <c r="W914" s="24"/>
      <c r="X914" s="24"/>
      <c r="Y914" s="24"/>
      <c r="Z914" s="24"/>
      <c r="AA914" s="24"/>
      <c r="AB914" s="24"/>
      <c r="AC914" s="24"/>
      <c r="AD914" s="24"/>
    </row>
    <row r="915" spans="6:30" x14ac:dyDescent="0.25">
      <c r="F915" s="4"/>
      <c r="G915" s="4"/>
      <c r="I915" s="24"/>
      <c r="J915" s="24"/>
      <c r="K915" s="24"/>
      <c r="L915" s="24"/>
      <c r="M915" s="24"/>
      <c r="N915" s="24"/>
      <c r="O915" s="24"/>
      <c r="P915" s="24"/>
      <c r="Q915" s="24"/>
      <c r="R915" s="24"/>
      <c r="S915" s="24"/>
      <c r="T915" s="24"/>
      <c r="U915" s="24"/>
      <c r="V915" s="24"/>
      <c r="W915" s="24"/>
      <c r="X915" s="24"/>
      <c r="Y915" s="24"/>
      <c r="Z915" s="24"/>
      <c r="AA915" s="24"/>
      <c r="AB915" s="24"/>
      <c r="AC915" s="24"/>
      <c r="AD915" s="24"/>
    </row>
    <row r="916" spans="6:30" x14ac:dyDescent="0.25">
      <c r="F916" s="4"/>
      <c r="G916" s="4"/>
      <c r="I916" s="24"/>
      <c r="J916" s="24"/>
      <c r="K916" s="24"/>
      <c r="L916" s="24"/>
      <c r="M916" s="24"/>
      <c r="N916" s="24"/>
      <c r="O916" s="24"/>
      <c r="P916" s="24"/>
      <c r="Q916" s="24"/>
      <c r="R916" s="24"/>
      <c r="S916" s="24"/>
      <c r="T916" s="24"/>
      <c r="U916" s="24"/>
      <c r="V916" s="24"/>
      <c r="W916" s="24"/>
      <c r="X916" s="24"/>
      <c r="Y916" s="24"/>
      <c r="Z916" s="24"/>
      <c r="AA916" s="24"/>
      <c r="AB916" s="24"/>
      <c r="AC916" s="24"/>
      <c r="AD916" s="24"/>
    </row>
    <row r="917" spans="6:30" x14ac:dyDescent="0.25">
      <c r="F917" s="4"/>
      <c r="G917" s="4"/>
      <c r="I917" s="24"/>
      <c r="J917" s="24"/>
      <c r="K917" s="24"/>
      <c r="L917" s="24"/>
      <c r="M917" s="24"/>
      <c r="N917" s="24"/>
      <c r="O917" s="24"/>
      <c r="P917" s="24"/>
      <c r="Q917" s="24"/>
      <c r="R917" s="24"/>
      <c r="S917" s="24"/>
      <c r="T917" s="24"/>
      <c r="U917" s="24"/>
      <c r="V917" s="24"/>
      <c r="W917" s="24"/>
      <c r="X917" s="24"/>
      <c r="Y917" s="24"/>
      <c r="Z917" s="24"/>
      <c r="AA917" s="24"/>
      <c r="AB917" s="24"/>
      <c r="AC917" s="24"/>
      <c r="AD917" s="24"/>
    </row>
    <row r="918" spans="6:30" x14ac:dyDescent="0.25">
      <c r="F918" s="4"/>
      <c r="G918" s="4"/>
      <c r="I918" s="24"/>
      <c r="J918" s="24"/>
      <c r="K918" s="24"/>
      <c r="L918" s="24"/>
      <c r="M918" s="24"/>
      <c r="N918" s="24"/>
      <c r="O918" s="24"/>
      <c r="P918" s="24"/>
      <c r="Q918" s="24"/>
      <c r="R918" s="24"/>
      <c r="S918" s="24"/>
      <c r="T918" s="24"/>
      <c r="U918" s="24"/>
      <c r="V918" s="24"/>
      <c r="W918" s="24"/>
      <c r="X918" s="24"/>
      <c r="Y918" s="24"/>
      <c r="Z918" s="24"/>
      <c r="AA918" s="24"/>
      <c r="AB918" s="24"/>
      <c r="AC918" s="24"/>
      <c r="AD918" s="24"/>
    </row>
    <row r="919" spans="6:30" x14ac:dyDescent="0.25">
      <c r="F919" s="4"/>
      <c r="G919" s="4"/>
      <c r="I919" s="24"/>
      <c r="J919" s="24"/>
      <c r="K919" s="24"/>
      <c r="L919" s="24"/>
      <c r="M919" s="24"/>
      <c r="N919" s="24"/>
      <c r="O919" s="24"/>
      <c r="P919" s="24"/>
      <c r="Q919" s="24"/>
      <c r="R919" s="24"/>
      <c r="S919" s="24"/>
      <c r="T919" s="24"/>
      <c r="U919" s="24"/>
      <c r="V919" s="24"/>
      <c r="W919" s="24"/>
      <c r="X919" s="24"/>
      <c r="Y919" s="24"/>
      <c r="Z919" s="24"/>
      <c r="AA919" s="24"/>
      <c r="AB919" s="24"/>
      <c r="AC919" s="24"/>
      <c r="AD919" s="24"/>
    </row>
    <row r="920" spans="6:30" x14ac:dyDescent="0.25">
      <c r="F920" s="4"/>
      <c r="G920" s="4"/>
      <c r="I920" s="24"/>
      <c r="J920" s="24"/>
      <c r="K920" s="24"/>
      <c r="L920" s="24"/>
      <c r="M920" s="24"/>
      <c r="N920" s="24"/>
      <c r="O920" s="24"/>
      <c r="P920" s="24"/>
      <c r="Q920" s="24"/>
      <c r="R920" s="24"/>
      <c r="S920" s="24"/>
      <c r="T920" s="24"/>
      <c r="U920" s="24"/>
      <c r="V920" s="24"/>
      <c r="W920" s="24"/>
      <c r="X920" s="24"/>
      <c r="Y920" s="24"/>
      <c r="Z920" s="24"/>
      <c r="AA920" s="24"/>
      <c r="AB920" s="24"/>
      <c r="AC920" s="24"/>
      <c r="AD920" s="24"/>
    </row>
    <row r="921" spans="6:30" x14ac:dyDescent="0.25">
      <c r="F921" s="4"/>
      <c r="G921" s="4"/>
      <c r="I921" s="24"/>
      <c r="J921" s="24"/>
      <c r="K921" s="24"/>
      <c r="L921" s="24"/>
      <c r="M921" s="24"/>
      <c r="N921" s="24"/>
      <c r="O921" s="24"/>
      <c r="P921" s="24"/>
      <c r="Q921" s="24"/>
      <c r="R921" s="24"/>
      <c r="S921" s="24"/>
      <c r="T921" s="24"/>
      <c r="U921" s="24"/>
      <c r="V921" s="24"/>
      <c r="W921" s="24"/>
      <c r="X921" s="24"/>
      <c r="Y921" s="24"/>
      <c r="Z921" s="24"/>
      <c r="AA921" s="24"/>
      <c r="AB921" s="24"/>
      <c r="AC921" s="24"/>
      <c r="AD921" s="24"/>
    </row>
    <row r="922" spans="6:30" x14ac:dyDescent="0.25">
      <c r="F922" s="4"/>
      <c r="G922" s="4"/>
      <c r="I922" s="24"/>
      <c r="J922" s="24"/>
      <c r="K922" s="24"/>
      <c r="L922" s="24"/>
      <c r="M922" s="24"/>
      <c r="N922" s="24"/>
      <c r="O922" s="24"/>
      <c r="P922" s="24"/>
      <c r="Q922" s="24"/>
      <c r="R922" s="24"/>
      <c r="S922" s="24"/>
      <c r="T922" s="24"/>
      <c r="U922" s="24"/>
      <c r="V922" s="24"/>
      <c r="W922" s="24"/>
      <c r="X922" s="24"/>
      <c r="Y922" s="24"/>
      <c r="Z922" s="24"/>
      <c r="AA922" s="24"/>
      <c r="AB922" s="24"/>
      <c r="AC922" s="24"/>
      <c r="AD922" s="24"/>
    </row>
    <row r="923" spans="6:30" x14ac:dyDescent="0.25">
      <c r="F923" s="4"/>
      <c r="G923" s="4"/>
      <c r="I923" s="24"/>
      <c r="J923" s="24"/>
      <c r="K923" s="24"/>
      <c r="L923" s="24"/>
      <c r="M923" s="24"/>
      <c r="N923" s="24"/>
      <c r="O923" s="24"/>
      <c r="P923" s="24"/>
      <c r="Q923" s="24"/>
      <c r="R923" s="24"/>
      <c r="S923" s="24"/>
      <c r="T923" s="24"/>
      <c r="U923" s="24"/>
      <c r="V923" s="24"/>
      <c r="W923" s="24"/>
      <c r="X923" s="24"/>
      <c r="Y923" s="24"/>
      <c r="Z923" s="24"/>
      <c r="AA923" s="24"/>
      <c r="AB923" s="24"/>
      <c r="AC923" s="24"/>
      <c r="AD923" s="24"/>
    </row>
    <row r="924" spans="6:30" x14ac:dyDescent="0.25">
      <c r="F924" s="4"/>
      <c r="G924" s="4"/>
      <c r="I924" s="24"/>
      <c r="J924" s="24"/>
      <c r="K924" s="24"/>
      <c r="L924" s="24"/>
      <c r="M924" s="24"/>
      <c r="N924" s="24"/>
      <c r="O924" s="24"/>
      <c r="P924" s="24"/>
      <c r="Q924" s="24"/>
      <c r="R924" s="24"/>
      <c r="S924" s="24"/>
      <c r="T924" s="24"/>
      <c r="U924" s="24"/>
      <c r="V924" s="24"/>
      <c r="W924" s="24"/>
      <c r="X924" s="24"/>
      <c r="Y924" s="24"/>
      <c r="Z924" s="24"/>
      <c r="AA924" s="24"/>
      <c r="AB924" s="24"/>
      <c r="AC924" s="24"/>
      <c r="AD924" s="24"/>
    </row>
    <row r="925" spans="6:30" x14ac:dyDescent="0.25">
      <c r="F925" s="4"/>
      <c r="G925" s="4"/>
      <c r="I925" s="24"/>
      <c r="J925" s="24"/>
      <c r="K925" s="24"/>
      <c r="L925" s="24"/>
      <c r="M925" s="24"/>
      <c r="N925" s="24"/>
      <c r="O925" s="24"/>
      <c r="P925" s="24"/>
      <c r="Q925" s="24"/>
      <c r="R925" s="24"/>
      <c r="S925" s="24"/>
      <c r="T925" s="24"/>
      <c r="U925" s="24"/>
      <c r="V925" s="24"/>
      <c r="W925" s="24"/>
      <c r="X925" s="24"/>
      <c r="Y925" s="24"/>
      <c r="Z925" s="24"/>
      <c r="AA925" s="24"/>
      <c r="AB925" s="24"/>
      <c r="AC925" s="24"/>
      <c r="AD925" s="24"/>
    </row>
    <row r="926" spans="6:30" x14ac:dyDescent="0.25">
      <c r="F926" s="4"/>
      <c r="G926" s="4"/>
      <c r="I926" s="24"/>
      <c r="J926" s="24"/>
      <c r="K926" s="24"/>
      <c r="L926" s="24"/>
      <c r="M926" s="24"/>
      <c r="N926" s="24"/>
      <c r="O926" s="24"/>
      <c r="P926" s="24"/>
      <c r="Q926" s="24"/>
      <c r="R926" s="24"/>
      <c r="S926" s="24"/>
      <c r="T926" s="24"/>
      <c r="U926" s="24"/>
      <c r="V926" s="24"/>
      <c r="W926" s="24"/>
      <c r="X926" s="24"/>
      <c r="Y926" s="24"/>
      <c r="Z926" s="24"/>
      <c r="AA926" s="24"/>
      <c r="AB926" s="24"/>
      <c r="AC926" s="24"/>
      <c r="AD926" s="24"/>
    </row>
    <row r="927" spans="6:30" x14ac:dyDescent="0.25">
      <c r="F927" s="4"/>
      <c r="G927" s="4"/>
      <c r="I927" s="24"/>
      <c r="J927" s="24"/>
      <c r="K927" s="24"/>
      <c r="L927" s="24"/>
      <c r="M927" s="24"/>
      <c r="N927" s="24"/>
      <c r="O927" s="24"/>
      <c r="P927" s="24"/>
      <c r="Q927" s="24"/>
      <c r="R927" s="24"/>
      <c r="S927" s="24"/>
      <c r="T927" s="24"/>
      <c r="U927" s="24"/>
      <c r="V927" s="24"/>
      <c r="W927" s="24"/>
      <c r="X927" s="24"/>
      <c r="Y927" s="24"/>
      <c r="Z927" s="24"/>
      <c r="AA927" s="24"/>
      <c r="AB927" s="24"/>
      <c r="AC927" s="24"/>
      <c r="AD927" s="24"/>
    </row>
    <row r="928" spans="6:30" x14ac:dyDescent="0.25">
      <c r="F928" s="4"/>
      <c r="G928" s="4"/>
      <c r="I928" s="24"/>
      <c r="J928" s="24"/>
      <c r="K928" s="24"/>
      <c r="L928" s="24"/>
      <c r="M928" s="24"/>
      <c r="N928" s="24"/>
      <c r="O928" s="24"/>
      <c r="P928" s="24"/>
      <c r="Q928" s="24"/>
      <c r="R928" s="24"/>
      <c r="S928" s="24"/>
      <c r="T928" s="24"/>
      <c r="U928" s="24"/>
      <c r="V928" s="24"/>
      <c r="W928" s="24"/>
      <c r="X928" s="24"/>
      <c r="Y928" s="24"/>
      <c r="Z928" s="24"/>
      <c r="AA928" s="24"/>
      <c r="AB928" s="24"/>
      <c r="AC928" s="24"/>
      <c r="AD928" s="24"/>
    </row>
    <row r="929" spans="6:30" x14ac:dyDescent="0.25">
      <c r="F929" s="4"/>
      <c r="G929" s="4"/>
      <c r="I929" s="24"/>
      <c r="J929" s="24"/>
      <c r="K929" s="24"/>
      <c r="L929" s="24"/>
      <c r="M929" s="24"/>
      <c r="N929" s="24"/>
      <c r="O929" s="24"/>
      <c r="P929" s="24"/>
      <c r="Q929" s="24"/>
      <c r="R929" s="24"/>
      <c r="S929" s="24"/>
      <c r="T929" s="24"/>
      <c r="U929" s="24"/>
      <c r="V929" s="24"/>
      <c r="W929" s="24"/>
      <c r="X929" s="24"/>
      <c r="Y929" s="24"/>
      <c r="Z929" s="24"/>
      <c r="AA929" s="24"/>
      <c r="AB929" s="24"/>
      <c r="AC929" s="24"/>
      <c r="AD929" s="24"/>
    </row>
    <row r="930" spans="6:30" x14ac:dyDescent="0.25">
      <c r="F930" s="4"/>
      <c r="G930" s="4"/>
      <c r="I930" s="24"/>
      <c r="J930" s="24"/>
      <c r="K930" s="24"/>
      <c r="L930" s="24"/>
      <c r="M930" s="24"/>
      <c r="N930" s="24"/>
      <c r="O930" s="24"/>
      <c r="P930" s="24"/>
      <c r="Q930" s="24"/>
      <c r="R930" s="24"/>
      <c r="S930" s="24"/>
      <c r="T930" s="24"/>
      <c r="U930" s="24"/>
      <c r="V930" s="24"/>
      <c r="W930" s="24"/>
      <c r="X930" s="24"/>
      <c r="Y930" s="24"/>
      <c r="Z930" s="24"/>
      <c r="AA930" s="24"/>
      <c r="AB930" s="24"/>
      <c r="AC930" s="24"/>
      <c r="AD930" s="24"/>
    </row>
    <row r="931" spans="6:30" x14ac:dyDescent="0.25">
      <c r="F931" s="4"/>
      <c r="G931" s="4"/>
      <c r="I931" s="24"/>
      <c r="J931" s="24"/>
      <c r="K931" s="24"/>
      <c r="L931" s="24"/>
      <c r="M931" s="24"/>
      <c r="N931" s="24"/>
      <c r="O931" s="24"/>
      <c r="P931" s="24"/>
      <c r="Q931" s="24"/>
      <c r="R931" s="24"/>
      <c r="S931" s="24"/>
      <c r="T931" s="24"/>
      <c r="U931" s="24"/>
      <c r="V931" s="24"/>
      <c r="W931" s="24"/>
      <c r="X931" s="24"/>
      <c r="Y931" s="24"/>
      <c r="Z931" s="24"/>
      <c r="AA931" s="24"/>
      <c r="AB931" s="24"/>
      <c r="AC931" s="24"/>
      <c r="AD931" s="24"/>
    </row>
    <row r="932" spans="6:30" x14ac:dyDescent="0.25">
      <c r="F932" s="4"/>
      <c r="G932" s="4"/>
      <c r="I932" s="24"/>
      <c r="J932" s="24"/>
      <c r="K932" s="24"/>
      <c r="L932" s="24"/>
      <c r="M932" s="24"/>
      <c r="N932" s="24"/>
      <c r="O932" s="24"/>
      <c r="P932" s="24"/>
      <c r="Q932" s="24"/>
      <c r="R932" s="24"/>
      <c r="S932" s="24"/>
      <c r="T932" s="24"/>
      <c r="U932" s="24"/>
      <c r="V932" s="24"/>
      <c r="W932" s="24"/>
      <c r="X932" s="24"/>
      <c r="Y932" s="24"/>
      <c r="Z932" s="24"/>
      <c r="AA932" s="24"/>
      <c r="AB932" s="24"/>
      <c r="AC932" s="24"/>
      <c r="AD932" s="24"/>
    </row>
    <row r="933" spans="6:30" x14ac:dyDescent="0.25">
      <c r="F933" s="4"/>
      <c r="G933" s="4"/>
      <c r="I933" s="24"/>
      <c r="J933" s="24"/>
      <c r="K933" s="24"/>
      <c r="L933" s="24"/>
      <c r="M933" s="24"/>
      <c r="N933" s="24"/>
      <c r="O933" s="24"/>
      <c r="P933" s="24"/>
      <c r="Q933" s="24"/>
      <c r="R933" s="24"/>
      <c r="S933" s="24"/>
      <c r="T933" s="24"/>
      <c r="U933" s="24"/>
      <c r="V933" s="24"/>
      <c r="W933" s="24"/>
      <c r="X933" s="24"/>
      <c r="Y933" s="24"/>
      <c r="Z933" s="24"/>
      <c r="AA933" s="24"/>
      <c r="AB933" s="24"/>
      <c r="AC933" s="24"/>
      <c r="AD933" s="24"/>
    </row>
    <row r="934" spans="6:30" x14ac:dyDescent="0.25">
      <c r="F934" s="4"/>
      <c r="G934" s="4"/>
      <c r="I934" s="24"/>
      <c r="J934" s="24"/>
      <c r="K934" s="24"/>
      <c r="L934" s="24"/>
      <c r="M934" s="24"/>
      <c r="N934" s="24"/>
      <c r="O934" s="24"/>
      <c r="P934" s="24"/>
      <c r="Q934" s="24"/>
      <c r="R934" s="24"/>
      <c r="S934" s="24"/>
      <c r="T934" s="24"/>
      <c r="U934" s="24"/>
      <c r="V934" s="24"/>
      <c r="W934" s="24"/>
      <c r="X934" s="24"/>
      <c r="Y934" s="24"/>
      <c r="Z934" s="24"/>
      <c r="AA934" s="24"/>
      <c r="AB934" s="24"/>
      <c r="AC934" s="24"/>
      <c r="AD934" s="24"/>
    </row>
    <row r="935" spans="6:30" x14ac:dyDescent="0.25">
      <c r="F935" s="4"/>
      <c r="G935" s="4"/>
      <c r="I935" s="24"/>
      <c r="J935" s="24"/>
      <c r="K935" s="24"/>
      <c r="L935" s="24"/>
      <c r="M935" s="24"/>
      <c r="N935" s="24"/>
      <c r="O935" s="24"/>
      <c r="P935" s="24"/>
      <c r="Q935" s="24"/>
      <c r="R935" s="24"/>
      <c r="S935" s="24"/>
      <c r="T935" s="24"/>
      <c r="U935" s="24"/>
      <c r="V935" s="24"/>
      <c r="W935" s="24"/>
      <c r="X935" s="24"/>
      <c r="Y935" s="24"/>
      <c r="Z935" s="24"/>
      <c r="AA935" s="24"/>
      <c r="AB935" s="24"/>
      <c r="AC935" s="24"/>
      <c r="AD935" s="24"/>
    </row>
    <row r="936" spans="6:30" x14ac:dyDescent="0.25">
      <c r="F936" s="4"/>
      <c r="G936" s="4"/>
      <c r="I936" s="24"/>
      <c r="J936" s="24"/>
      <c r="K936" s="24"/>
      <c r="L936" s="24"/>
      <c r="M936" s="24"/>
      <c r="N936" s="24"/>
      <c r="O936" s="24"/>
      <c r="P936" s="24"/>
      <c r="Q936" s="24"/>
      <c r="R936" s="24"/>
      <c r="S936" s="24"/>
      <c r="T936" s="24"/>
      <c r="U936" s="24"/>
      <c r="V936" s="24"/>
      <c r="W936" s="24"/>
      <c r="X936" s="24"/>
      <c r="Y936" s="24"/>
      <c r="Z936" s="24"/>
      <c r="AA936" s="24"/>
      <c r="AB936" s="24"/>
      <c r="AC936" s="24"/>
      <c r="AD936" s="24"/>
    </row>
    <row r="937" spans="6:30" x14ac:dyDescent="0.25">
      <c r="F937" s="4"/>
      <c r="G937" s="4"/>
      <c r="I937" s="24"/>
      <c r="J937" s="24"/>
      <c r="K937" s="24"/>
      <c r="L937" s="24"/>
      <c r="M937" s="24"/>
      <c r="N937" s="24"/>
      <c r="O937" s="24"/>
      <c r="P937" s="24"/>
      <c r="Q937" s="24"/>
      <c r="R937" s="24"/>
      <c r="S937" s="24"/>
      <c r="T937" s="24"/>
      <c r="U937" s="24"/>
      <c r="V937" s="24"/>
      <c r="W937" s="24"/>
      <c r="X937" s="24"/>
      <c r="Y937" s="24"/>
      <c r="Z937" s="24"/>
      <c r="AA937" s="24"/>
      <c r="AB937" s="24"/>
      <c r="AC937" s="24"/>
      <c r="AD937" s="24"/>
    </row>
    <row r="938" spans="6:30" x14ac:dyDescent="0.25">
      <c r="F938" s="4"/>
      <c r="G938" s="4"/>
      <c r="I938" s="24"/>
      <c r="J938" s="24"/>
      <c r="K938" s="24"/>
      <c r="L938" s="24"/>
      <c r="M938" s="24"/>
      <c r="N938" s="24"/>
      <c r="O938" s="24"/>
      <c r="P938" s="24"/>
      <c r="Q938" s="24"/>
      <c r="R938" s="24"/>
      <c r="S938" s="24"/>
      <c r="T938" s="24"/>
      <c r="U938" s="24"/>
      <c r="V938" s="24"/>
      <c r="W938" s="24"/>
      <c r="X938" s="24"/>
      <c r="Y938" s="24"/>
      <c r="Z938" s="24"/>
      <c r="AA938" s="24"/>
      <c r="AB938" s="24"/>
      <c r="AC938" s="24"/>
      <c r="AD938" s="24"/>
    </row>
    <row r="939" spans="6:30" x14ac:dyDescent="0.25">
      <c r="F939" s="4"/>
      <c r="G939" s="4"/>
      <c r="I939" s="24"/>
      <c r="J939" s="24"/>
      <c r="K939" s="24"/>
      <c r="L939" s="24"/>
      <c r="M939" s="24"/>
      <c r="N939" s="24"/>
      <c r="O939" s="24"/>
      <c r="P939" s="24"/>
      <c r="Q939" s="24"/>
      <c r="R939" s="24"/>
      <c r="S939" s="24"/>
      <c r="T939" s="24"/>
      <c r="U939" s="24"/>
      <c r="V939" s="24"/>
      <c r="W939" s="24"/>
      <c r="X939" s="24"/>
      <c r="Y939" s="24"/>
      <c r="Z939" s="24"/>
      <c r="AA939" s="24"/>
      <c r="AB939" s="24"/>
      <c r="AC939" s="24"/>
      <c r="AD939" s="24"/>
    </row>
    <row r="940" spans="6:30" x14ac:dyDescent="0.25">
      <c r="F940" s="4"/>
      <c r="G940" s="4"/>
      <c r="I940" s="24"/>
      <c r="J940" s="24"/>
      <c r="K940" s="24"/>
      <c r="L940" s="24"/>
      <c r="M940" s="24"/>
      <c r="N940" s="24"/>
      <c r="O940" s="24"/>
      <c r="P940" s="24"/>
      <c r="Q940" s="24"/>
      <c r="R940" s="24"/>
      <c r="S940" s="24"/>
      <c r="T940" s="24"/>
      <c r="U940" s="24"/>
      <c r="V940" s="24"/>
      <c r="W940" s="24"/>
      <c r="X940" s="24"/>
      <c r="Y940" s="24"/>
      <c r="Z940" s="24"/>
      <c r="AA940" s="24"/>
      <c r="AB940" s="24"/>
      <c r="AC940" s="24"/>
      <c r="AD940" s="24"/>
    </row>
    <row r="941" spans="6:30" x14ac:dyDescent="0.25">
      <c r="F941" s="4"/>
      <c r="G941" s="4"/>
      <c r="I941" s="24"/>
      <c r="J941" s="24"/>
      <c r="K941" s="24"/>
      <c r="L941" s="24"/>
      <c r="M941" s="24"/>
      <c r="N941" s="24"/>
      <c r="O941" s="24"/>
      <c r="P941" s="24"/>
      <c r="Q941" s="24"/>
      <c r="R941" s="24"/>
      <c r="S941" s="24"/>
      <c r="T941" s="24"/>
      <c r="U941" s="24"/>
      <c r="V941" s="24"/>
      <c r="W941" s="24"/>
      <c r="X941" s="24"/>
      <c r="Y941" s="24"/>
      <c r="Z941" s="24"/>
      <c r="AA941" s="24"/>
      <c r="AB941" s="24"/>
      <c r="AC941" s="24"/>
      <c r="AD941" s="24"/>
    </row>
    <row r="942" spans="6:30" x14ac:dyDescent="0.25">
      <c r="F942" s="4"/>
      <c r="G942" s="4"/>
      <c r="I942" s="24"/>
      <c r="J942" s="24"/>
      <c r="K942" s="24"/>
      <c r="L942" s="24"/>
      <c r="M942" s="24"/>
      <c r="N942" s="24"/>
      <c r="O942" s="24"/>
      <c r="P942" s="24"/>
      <c r="Q942" s="24"/>
      <c r="R942" s="24"/>
      <c r="S942" s="24"/>
      <c r="T942" s="24"/>
      <c r="U942" s="24"/>
      <c r="V942" s="24"/>
      <c r="W942" s="24"/>
      <c r="X942" s="24"/>
      <c r="Y942" s="24"/>
      <c r="Z942" s="24"/>
      <c r="AA942" s="24"/>
      <c r="AB942" s="24"/>
      <c r="AC942" s="24"/>
      <c r="AD942" s="24"/>
    </row>
    <row r="943" spans="6:30" x14ac:dyDescent="0.25">
      <c r="F943" s="4"/>
      <c r="G943" s="4"/>
      <c r="I943" s="24"/>
      <c r="J943" s="24"/>
      <c r="K943" s="24"/>
      <c r="L943" s="24"/>
      <c r="M943" s="24"/>
      <c r="N943" s="24"/>
      <c r="O943" s="24"/>
      <c r="P943" s="24"/>
      <c r="Q943" s="24"/>
      <c r="R943" s="24"/>
      <c r="S943" s="24"/>
      <c r="T943" s="24"/>
      <c r="U943" s="24"/>
      <c r="V943" s="24"/>
      <c r="W943" s="24"/>
      <c r="X943" s="24"/>
      <c r="Y943" s="24"/>
      <c r="Z943" s="24"/>
      <c r="AA943" s="24"/>
      <c r="AB943" s="24"/>
      <c r="AC943" s="24"/>
      <c r="AD943" s="24"/>
    </row>
    <row r="944" spans="6:30" x14ac:dyDescent="0.25">
      <c r="F944" s="4"/>
      <c r="G944" s="4"/>
      <c r="I944" s="24"/>
      <c r="J944" s="24"/>
      <c r="K944" s="24"/>
      <c r="L944" s="24"/>
      <c r="M944" s="24"/>
      <c r="N944" s="24"/>
      <c r="O944" s="24"/>
      <c r="P944" s="24"/>
      <c r="Q944" s="24"/>
      <c r="R944" s="24"/>
      <c r="S944" s="24"/>
      <c r="T944" s="24"/>
      <c r="U944" s="24"/>
      <c r="V944" s="24"/>
      <c r="W944" s="24"/>
      <c r="X944" s="24"/>
      <c r="Y944" s="24"/>
      <c r="Z944" s="24"/>
      <c r="AA944" s="24"/>
      <c r="AB944" s="24"/>
      <c r="AC944" s="24"/>
      <c r="AD944" s="24"/>
    </row>
    <row r="945" spans="6:30" x14ac:dyDescent="0.25">
      <c r="F945" s="4"/>
      <c r="G945" s="4"/>
      <c r="I945" s="24"/>
      <c r="J945" s="24"/>
      <c r="K945" s="24"/>
      <c r="L945" s="24"/>
      <c r="M945" s="24"/>
      <c r="N945" s="24"/>
      <c r="O945" s="24"/>
      <c r="P945" s="24"/>
      <c r="Q945" s="24"/>
      <c r="R945" s="24"/>
      <c r="S945" s="24"/>
      <c r="T945" s="24"/>
      <c r="U945" s="24"/>
      <c r="V945" s="24"/>
      <c r="W945" s="24"/>
      <c r="X945" s="24"/>
      <c r="Y945" s="24"/>
      <c r="Z945" s="24"/>
      <c r="AA945" s="24"/>
      <c r="AB945" s="24"/>
      <c r="AC945" s="24"/>
      <c r="AD945" s="24"/>
    </row>
    <row r="946" spans="6:30" x14ac:dyDescent="0.25">
      <c r="F946" s="4"/>
      <c r="G946" s="4"/>
      <c r="I946" s="24"/>
      <c r="J946" s="24"/>
      <c r="K946" s="24"/>
      <c r="L946" s="24"/>
      <c r="M946" s="24"/>
      <c r="N946" s="24"/>
      <c r="O946" s="24"/>
      <c r="P946" s="24"/>
      <c r="Q946" s="24"/>
      <c r="R946" s="24"/>
      <c r="S946" s="24"/>
      <c r="T946" s="24"/>
      <c r="U946" s="24"/>
      <c r="V946" s="24"/>
      <c r="W946" s="24"/>
      <c r="X946" s="24"/>
      <c r="Y946" s="24"/>
      <c r="Z946" s="24"/>
      <c r="AA946" s="24"/>
      <c r="AB946" s="24"/>
      <c r="AC946" s="24"/>
      <c r="AD946" s="24"/>
    </row>
    <row r="947" spans="6:30" x14ac:dyDescent="0.25">
      <c r="F947" s="4"/>
      <c r="G947" s="4"/>
      <c r="I947" s="24"/>
      <c r="J947" s="24"/>
      <c r="K947" s="24"/>
      <c r="L947" s="24"/>
      <c r="M947" s="24"/>
      <c r="N947" s="24"/>
      <c r="O947" s="24"/>
      <c r="P947" s="24"/>
      <c r="Q947" s="24"/>
      <c r="R947" s="24"/>
      <c r="S947" s="24"/>
      <c r="T947" s="24"/>
      <c r="U947" s="24"/>
      <c r="V947" s="24"/>
      <c r="W947" s="24"/>
      <c r="X947" s="24"/>
      <c r="Y947" s="24"/>
      <c r="Z947" s="24"/>
      <c r="AA947" s="24"/>
      <c r="AB947" s="24"/>
      <c r="AC947" s="24"/>
      <c r="AD947" s="24"/>
    </row>
    <row r="948" spans="6:30" x14ac:dyDescent="0.25">
      <c r="F948" s="4"/>
      <c r="G948" s="4"/>
      <c r="I948" s="24"/>
      <c r="J948" s="24"/>
      <c r="K948" s="24"/>
      <c r="L948" s="24"/>
      <c r="M948" s="24"/>
      <c r="N948" s="24"/>
      <c r="O948" s="24"/>
      <c r="P948" s="24"/>
      <c r="Q948" s="24"/>
      <c r="R948" s="24"/>
      <c r="S948" s="24"/>
      <c r="T948" s="24"/>
      <c r="U948" s="24"/>
      <c r="V948" s="24"/>
      <c r="W948" s="24"/>
      <c r="X948" s="24"/>
      <c r="Y948" s="24"/>
      <c r="Z948" s="24"/>
      <c r="AA948" s="24"/>
      <c r="AB948" s="24"/>
      <c r="AC948" s="24"/>
      <c r="AD948" s="24"/>
    </row>
    <row r="949" spans="6:30" x14ac:dyDescent="0.25">
      <c r="F949" s="4"/>
      <c r="G949" s="4"/>
      <c r="I949" s="24"/>
      <c r="J949" s="24"/>
      <c r="K949" s="24"/>
      <c r="L949" s="24"/>
      <c r="M949" s="24"/>
      <c r="N949" s="24"/>
      <c r="O949" s="24"/>
      <c r="P949" s="24"/>
      <c r="Q949" s="24"/>
      <c r="R949" s="24"/>
      <c r="S949" s="24"/>
      <c r="T949" s="24"/>
      <c r="U949" s="24"/>
      <c r="V949" s="24"/>
      <c r="W949" s="24"/>
      <c r="X949" s="24"/>
      <c r="Y949" s="24"/>
      <c r="Z949" s="24"/>
      <c r="AA949" s="24"/>
      <c r="AB949" s="24"/>
      <c r="AC949" s="24"/>
      <c r="AD949" s="24"/>
    </row>
    <row r="950" spans="6:30" x14ac:dyDescent="0.25">
      <c r="F950" s="4"/>
      <c r="G950" s="4"/>
      <c r="I950" s="24"/>
      <c r="J950" s="24"/>
      <c r="K950" s="24"/>
      <c r="L950" s="24"/>
      <c r="M950" s="24"/>
      <c r="N950" s="24"/>
      <c r="O950" s="24"/>
      <c r="P950" s="24"/>
      <c r="Q950" s="24"/>
      <c r="R950" s="24"/>
      <c r="S950" s="24"/>
      <c r="T950" s="24"/>
      <c r="U950" s="24"/>
      <c r="V950" s="24"/>
      <c r="W950" s="24"/>
      <c r="X950" s="24"/>
      <c r="Y950" s="24"/>
      <c r="Z950" s="24"/>
      <c r="AA950" s="24"/>
      <c r="AB950" s="24"/>
      <c r="AC950" s="24"/>
      <c r="AD950" s="24"/>
    </row>
    <row r="951" spans="6:30" x14ac:dyDescent="0.25">
      <c r="F951" s="4"/>
      <c r="G951" s="4"/>
      <c r="I951" s="24"/>
      <c r="J951" s="24"/>
      <c r="K951" s="24"/>
      <c r="L951" s="24"/>
      <c r="M951" s="24"/>
      <c r="N951" s="24"/>
      <c r="O951" s="24"/>
      <c r="P951" s="24"/>
      <c r="Q951" s="24"/>
      <c r="R951" s="24"/>
      <c r="S951" s="24"/>
      <c r="T951" s="24"/>
      <c r="U951" s="24"/>
      <c r="V951" s="24"/>
      <c r="W951" s="24"/>
      <c r="X951" s="24"/>
      <c r="Y951" s="24"/>
      <c r="Z951" s="24"/>
      <c r="AA951" s="24"/>
      <c r="AB951" s="24"/>
      <c r="AC951" s="24"/>
      <c r="AD951" s="24"/>
    </row>
    <row r="952" spans="6:30" x14ac:dyDescent="0.25">
      <c r="F952" s="4"/>
      <c r="G952" s="4"/>
      <c r="I952" s="24"/>
      <c r="J952" s="24"/>
      <c r="K952" s="24"/>
      <c r="L952" s="24"/>
      <c r="M952" s="24"/>
      <c r="N952" s="24"/>
      <c r="O952" s="24"/>
      <c r="P952" s="24"/>
      <c r="Q952" s="24"/>
      <c r="R952" s="24"/>
      <c r="S952" s="24"/>
      <c r="T952" s="24"/>
      <c r="U952" s="24"/>
      <c r="V952" s="24"/>
      <c r="W952" s="24"/>
      <c r="X952" s="24"/>
      <c r="Y952" s="24"/>
      <c r="Z952" s="24"/>
      <c r="AA952" s="24"/>
      <c r="AB952" s="24"/>
      <c r="AC952" s="24"/>
      <c r="AD952" s="24"/>
    </row>
    <row r="953" spans="6:30" x14ac:dyDescent="0.25">
      <c r="F953" s="4"/>
      <c r="G953" s="4"/>
      <c r="I953" s="24"/>
      <c r="J953" s="24"/>
      <c r="K953" s="24"/>
      <c r="L953" s="24"/>
      <c r="M953" s="24"/>
      <c r="N953" s="24"/>
      <c r="O953" s="24"/>
      <c r="P953" s="24"/>
      <c r="Q953" s="24"/>
      <c r="R953" s="24"/>
      <c r="S953" s="24"/>
      <c r="T953" s="24"/>
      <c r="U953" s="24"/>
      <c r="V953" s="24"/>
      <c r="W953" s="24"/>
      <c r="X953" s="24"/>
      <c r="Y953" s="24"/>
      <c r="Z953" s="24"/>
      <c r="AA953" s="24"/>
      <c r="AB953" s="24"/>
      <c r="AC953" s="24"/>
      <c r="AD953" s="24"/>
    </row>
    <row r="954" spans="6:30" x14ac:dyDescent="0.25">
      <c r="F954" s="4"/>
      <c r="G954" s="4"/>
      <c r="I954" s="24"/>
      <c r="J954" s="24"/>
      <c r="K954" s="24"/>
      <c r="L954" s="24"/>
      <c r="M954" s="24"/>
      <c r="N954" s="24"/>
      <c r="O954" s="24"/>
      <c r="P954" s="24"/>
      <c r="Q954" s="24"/>
      <c r="R954" s="24"/>
      <c r="S954" s="24"/>
      <c r="T954" s="24"/>
      <c r="U954" s="24"/>
      <c r="V954" s="24"/>
      <c r="W954" s="24"/>
      <c r="X954" s="24"/>
      <c r="Y954" s="24"/>
      <c r="Z954" s="24"/>
      <c r="AA954" s="24"/>
      <c r="AB954" s="24"/>
      <c r="AC954" s="24"/>
      <c r="AD954" s="24"/>
    </row>
    <row r="955" spans="6:30" x14ac:dyDescent="0.25">
      <c r="F955" s="4"/>
      <c r="G955" s="4"/>
      <c r="I955" s="24"/>
      <c r="J955" s="24"/>
      <c r="K955" s="24"/>
      <c r="L955" s="24"/>
      <c r="M955" s="24"/>
      <c r="N955" s="24"/>
      <c r="O955" s="24"/>
      <c r="P955" s="24"/>
      <c r="Q955" s="24"/>
      <c r="R955" s="24"/>
      <c r="S955" s="24"/>
      <c r="T955" s="24"/>
      <c r="U955" s="24"/>
      <c r="V955" s="24"/>
      <c r="W955" s="24"/>
      <c r="X955" s="24"/>
      <c r="Y955" s="24"/>
      <c r="Z955" s="24"/>
      <c r="AA955" s="24"/>
      <c r="AB955" s="24"/>
      <c r="AC955" s="24"/>
      <c r="AD955" s="24"/>
    </row>
    <row r="956" spans="6:30" x14ac:dyDescent="0.25">
      <c r="F956" s="4"/>
      <c r="G956" s="4"/>
      <c r="I956" s="24"/>
      <c r="J956" s="24"/>
      <c r="K956" s="24"/>
      <c r="L956" s="24"/>
      <c r="M956" s="24"/>
      <c r="N956" s="24"/>
      <c r="O956" s="24"/>
      <c r="P956" s="24"/>
      <c r="Q956" s="24"/>
      <c r="R956" s="24"/>
      <c r="S956" s="24"/>
      <c r="T956" s="24"/>
      <c r="U956" s="24"/>
      <c r="V956" s="24"/>
      <c r="W956" s="24"/>
      <c r="X956" s="24"/>
      <c r="Y956" s="24"/>
      <c r="Z956" s="24"/>
      <c r="AA956" s="24"/>
      <c r="AB956" s="24"/>
      <c r="AC956" s="24"/>
      <c r="AD956" s="24"/>
    </row>
    <row r="957" spans="6:30" x14ac:dyDescent="0.25">
      <c r="F957" s="4"/>
      <c r="G957" s="4"/>
      <c r="I957" s="24"/>
      <c r="J957" s="24"/>
      <c r="K957" s="24"/>
      <c r="L957" s="24"/>
      <c r="M957" s="24"/>
      <c r="N957" s="24"/>
      <c r="O957" s="24"/>
      <c r="P957" s="24"/>
      <c r="Q957" s="24"/>
      <c r="R957" s="24"/>
      <c r="S957" s="24"/>
      <c r="T957" s="24"/>
      <c r="U957" s="24"/>
      <c r="V957" s="24"/>
      <c r="W957" s="24"/>
      <c r="X957" s="24"/>
      <c r="Y957" s="24"/>
      <c r="Z957" s="24"/>
      <c r="AA957" s="24"/>
      <c r="AB957" s="24"/>
      <c r="AC957" s="24"/>
      <c r="AD957" s="24"/>
    </row>
    <row r="958" spans="6:30" x14ac:dyDescent="0.25">
      <c r="F958" s="4"/>
      <c r="G958" s="4"/>
      <c r="I958" s="24"/>
      <c r="J958" s="24"/>
      <c r="K958" s="24"/>
      <c r="L958" s="24"/>
      <c r="M958" s="24"/>
      <c r="N958" s="24"/>
      <c r="O958" s="24"/>
      <c r="P958" s="24"/>
      <c r="Q958" s="24"/>
      <c r="R958" s="24"/>
      <c r="S958" s="24"/>
      <c r="T958" s="24"/>
      <c r="U958" s="24"/>
      <c r="V958" s="24"/>
      <c r="W958" s="24"/>
      <c r="X958" s="24"/>
      <c r="Y958" s="24"/>
      <c r="Z958" s="24"/>
      <c r="AA958" s="24"/>
      <c r="AB958" s="24"/>
      <c r="AC958" s="24"/>
      <c r="AD958" s="24"/>
    </row>
    <row r="959" spans="6:30" x14ac:dyDescent="0.25">
      <c r="F959" s="4"/>
      <c r="G959" s="4"/>
      <c r="I959" s="24"/>
      <c r="J959" s="24"/>
      <c r="K959" s="24"/>
      <c r="L959" s="24"/>
      <c r="M959" s="24"/>
      <c r="N959" s="24"/>
      <c r="O959" s="24"/>
      <c r="P959" s="24"/>
      <c r="Q959" s="24"/>
      <c r="R959" s="24"/>
      <c r="S959" s="24"/>
      <c r="T959" s="24"/>
      <c r="U959" s="24"/>
      <c r="V959" s="24"/>
      <c r="W959" s="24"/>
      <c r="X959" s="24"/>
      <c r="Y959" s="24"/>
      <c r="Z959" s="24"/>
      <c r="AA959" s="24"/>
      <c r="AB959" s="24"/>
      <c r="AC959" s="24"/>
      <c r="AD959" s="24"/>
    </row>
    <row r="960" spans="6:30" x14ac:dyDescent="0.25">
      <c r="F960" s="4"/>
      <c r="G960" s="4"/>
      <c r="I960" s="24"/>
      <c r="J960" s="24"/>
      <c r="K960" s="24"/>
      <c r="L960" s="24"/>
      <c r="M960" s="24"/>
      <c r="N960" s="24"/>
      <c r="O960" s="24"/>
      <c r="P960" s="24"/>
      <c r="Q960" s="24"/>
      <c r="R960" s="24"/>
      <c r="S960" s="24"/>
      <c r="T960" s="24"/>
      <c r="U960" s="24"/>
      <c r="V960" s="24"/>
      <c r="W960" s="24"/>
      <c r="X960" s="24"/>
      <c r="Y960" s="24"/>
      <c r="Z960" s="24"/>
      <c r="AA960" s="24"/>
      <c r="AB960" s="24"/>
      <c r="AC960" s="24"/>
      <c r="AD960" s="24"/>
    </row>
    <row r="961" spans="6:30" x14ac:dyDescent="0.25">
      <c r="F961" s="4"/>
      <c r="G961" s="4"/>
      <c r="I961" s="24"/>
      <c r="J961" s="24"/>
      <c r="K961" s="24"/>
      <c r="L961" s="24"/>
      <c r="M961" s="24"/>
      <c r="N961" s="24"/>
      <c r="O961" s="24"/>
      <c r="P961" s="24"/>
      <c r="Q961" s="24"/>
      <c r="R961" s="24"/>
      <c r="S961" s="24"/>
      <c r="T961" s="24"/>
      <c r="U961" s="24"/>
      <c r="V961" s="24"/>
      <c r="W961" s="24"/>
      <c r="X961" s="24"/>
      <c r="Y961" s="24"/>
      <c r="Z961" s="24"/>
      <c r="AA961" s="24"/>
      <c r="AB961" s="24"/>
      <c r="AC961" s="24"/>
      <c r="AD961" s="24"/>
    </row>
    <row r="962" spans="6:30" x14ac:dyDescent="0.25">
      <c r="F962" s="4"/>
      <c r="G962" s="4"/>
      <c r="I962" s="24"/>
      <c r="J962" s="24"/>
      <c r="K962" s="24"/>
      <c r="L962" s="24"/>
      <c r="M962" s="24"/>
      <c r="N962" s="24"/>
      <c r="O962" s="24"/>
      <c r="P962" s="24"/>
      <c r="Q962" s="24"/>
      <c r="R962" s="24"/>
      <c r="S962" s="24"/>
      <c r="T962" s="24"/>
      <c r="U962" s="24"/>
      <c r="V962" s="24"/>
      <c r="W962" s="24"/>
      <c r="X962" s="24"/>
      <c r="Y962" s="24"/>
      <c r="Z962" s="24"/>
      <c r="AA962" s="24"/>
      <c r="AB962" s="24"/>
      <c r="AC962" s="24"/>
      <c r="AD962" s="24"/>
    </row>
    <row r="963" spans="6:30" x14ac:dyDescent="0.25">
      <c r="F963" s="4"/>
      <c r="G963" s="4"/>
      <c r="I963" s="24"/>
      <c r="J963" s="24"/>
      <c r="K963" s="24"/>
      <c r="L963" s="24"/>
      <c r="M963" s="24"/>
      <c r="N963" s="24"/>
      <c r="O963" s="24"/>
      <c r="P963" s="24"/>
      <c r="Q963" s="24"/>
      <c r="R963" s="24"/>
      <c r="S963" s="24"/>
      <c r="T963" s="24"/>
      <c r="U963" s="24"/>
      <c r="V963" s="24"/>
      <c r="W963" s="24"/>
      <c r="X963" s="24"/>
      <c r="Y963" s="24"/>
      <c r="Z963" s="24"/>
      <c r="AA963" s="24"/>
      <c r="AB963" s="24"/>
      <c r="AC963" s="24"/>
      <c r="AD963" s="24"/>
    </row>
    <row r="964" spans="6:30" x14ac:dyDescent="0.25">
      <c r="F964" s="4"/>
      <c r="G964" s="4"/>
      <c r="I964" s="24"/>
      <c r="J964" s="24"/>
      <c r="K964" s="24"/>
      <c r="L964" s="24"/>
      <c r="M964" s="24"/>
      <c r="N964" s="24"/>
      <c r="O964" s="24"/>
      <c r="P964" s="24"/>
      <c r="Q964" s="24"/>
      <c r="R964" s="24"/>
      <c r="S964" s="24"/>
      <c r="T964" s="24"/>
      <c r="U964" s="24"/>
      <c r="V964" s="24"/>
      <c r="W964" s="24"/>
      <c r="X964" s="24"/>
      <c r="Y964" s="24"/>
      <c r="Z964" s="24"/>
      <c r="AA964" s="24"/>
      <c r="AB964" s="24"/>
      <c r="AC964" s="24"/>
      <c r="AD964" s="24"/>
    </row>
    <row r="965" spans="6:30" x14ac:dyDescent="0.25">
      <c r="F965" s="4"/>
      <c r="G965" s="4"/>
      <c r="I965" s="24"/>
      <c r="J965" s="24"/>
      <c r="K965" s="24"/>
      <c r="L965" s="24"/>
      <c r="M965" s="24"/>
      <c r="N965" s="24"/>
      <c r="O965" s="24"/>
      <c r="P965" s="24"/>
      <c r="Q965" s="24"/>
      <c r="R965" s="24"/>
      <c r="S965" s="24"/>
      <c r="T965" s="24"/>
      <c r="U965" s="24"/>
      <c r="V965" s="24"/>
      <c r="W965" s="24"/>
      <c r="X965" s="24"/>
      <c r="Y965" s="24"/>
      <c r="Z965" s="24"/>
      <c r="AA965" s="24"/>
      <c r="AB965" s="24"/>
      <c r="AC965" s="24"/>
      <c r="AD965" s="24"/>
    </row>
    <row r="966" spans="6:30" x14ac:dyDescent="0.25">
      <c r="F966" s="4"/>
      <c r="G966" s="4"/>
      <c r="I966" s="24"/>
      <c r="J966" s="24"/>
      <c r="K966" s="24"/>
      <c r="L966" s="24"/>
      <c r="M966" s="24"/>
      <c r="N966" s="24"/>
      <c r="O966" s="24"/>
      <c r="P966" s="24"/>
      <c r="Q966" s="24"/>
      <c r="R966" s="24"/>
      <c r="S966" s="24"/>
      <c r="T966" s="24"/>
      <c r="U966" s="24"/>
      <c r="V966" s="24"/>
      <c r="W966" s="24"/>
      <c r="X966" s="24"/>
      <c r="Y966" s="24"/>
      <c r="Z966" s="24"/>
      <c r="AA966" s="24"/>
      <c r="AB966" s="24"/>
      <c r="AC966" s="24"/>
      <c r="AD966" s="24"/>
    </row>
    <row r="967" spans="6:30" x14ac:dyDescent="0.25">
      <c r="F967" s="4"/>
      <c r="G967" s="4"/>
      <c r="I967" s="24"/>
      <c r="J967" s="24"/>
      <c r="K967" s="24"/>
      <c r="L967" s="24"/>
      <c r="M967" s="24"/>
      <c r="N967" s="24"/>
      <c r="O967" s="24"/>
      <c r="P967" s="24"/>
      <c r="Q967" s="24"/>
      <c r="R967" s="24"/>
      <c r="S967" s="24"/>
      <c r="T967" s="24"/>
      <c r="U967" s="24"/>
      <c r="V967" s="24"/>
      <c r="W967" s="24"/>
      <c r="X967" s="24"/>
      <c r="Y967" s="24"/>
      <c r="Z967" s="24"/>
      <c r="AA967" s="24"/>
      <c r="AB967" s="24"/>
      <c r="AC967" s="24"/>
      <c r="AD967" s="24"/>
    </row>
    <row r="968" spans="6:30" x14ac:dyDescent="0.25">
      <c r="F968" s="4"/>
      <c r="G968" s="4"/>
      <c r="I968" s="24"/>
      <c r="J968" s="24"/>
      <c r="K968" s="24"/>
      <c r="L968" s="24"/>
      <c r="M968" s="24"/>
      <c r="N968" s="24"/>
      <c r="O968" s="24"/>
      <c r="P968" s="24"/>
      <c r="Q968" s="24"/>
      <c r="R968" s="24"/>
      <c r="S968" s="24"/>
      <c r="T968" s="24"/>
      <c r="U968" s="24"/>
      <c r="V968" s="24"/>
      <c r="W968" s="24"/>
      <c r="X968" s="24"/>
      <c r="Y968" s="24"/>
      <c r="Z968" s="24"/>
      <c r="AA968" s="24"/>
      <c r="AB968" s="24"/>
      <c r="AC968" s="24"/>
      <c r="AD968" s="24"/>
    </row>
    <row r="969" spans="6:30" x14ac:dyDescent="0.25">
      <c r="F969" s="4"/>
      <c r="G969" s="4"/>
      <c r="I969" s="24"/>
      <c r="J969" s="24"/>
      <c r="K969" s="24"/>
      <c r="L969" s="24"/>
      <c r="M969" s="24"/>
      <c r="N969" s="24"/>
      <c r="O969" s="24"/>
      <c r="P969" s="24"/>
      <c r="Q969" s="24"/>
      <c r="R969" s="24"/>
      <c r="S969" s="24"/>
      <c r="T969" s="24"/>
      <c r="U969" s="24"/>
      <c r="V969" s="24"/>
      <c r="W969" s="24"/>
      <c r="X969" s="24"/>
      <c r="Y969" s="24"/>
      <c r="Z969" s="24"/>
      <c r="AA969" s="24"/>
      <c r="AB969" s="24"/>
      <c r="AC969" s="24"/>
      <c r="AD969" s="24"/>
    </row>
    <row r="970" spans="6:30" x14ac:dyDescent="0.25">
      <c r="F970" s="4"/>
      <c r="G970" s="4"/>
      <c r="I970" s="24"/>
      <c r="J970" s="24"/>
      <c r="K970" s="24"/>
      <c r="L970" s="24"/>
      <c r="M970" s="24"/>
      <c r="N970" s="24"/>
      <c r="O970" s="24"/>
      <c r="P970" s="24"/>
      <c r="Q970" s="24"/>
      <c r="R970" s="24"/>
      <c r="S970" s="24"/>
      <c r="T970" s="24"/>
      <c r="U970" s="24"/>
      <c r="V970" s="24"/>
      <c r="W970" s="24"/>
      <c r="X970" s="24"/>
      <c r="Y970" s="24"/>
      <c r="Z970" s="24"/>
      <c r="AA970" s="24"/>
      <c r="AB970" s="24"/>
      <c r="AC970" s="24"/>
      <c r="AD970" s="24"/>
    </row>
    <row r="971" spans="6:30" x14ac:dyDescent="0.25">
      <c r="F971" s="4"/>
      <c r="G971" s="4"/>
      <c r="I971" s="24"/>
      <c r="J971" s="24"/>
      <c r="K971" s="24"/>
      <c r="L971" s="24"/>
      <c r="M971" s="24"/>
      <c r="N971" s="24"/>
      <c r="O971" s="24"/>
      <c r="P971" s="24"/>
      <c r="Q971" s="24"/>
      <c r="R971" s="24"/>
      <c r="S971" s="24"/>
      <c r="T971" s="24"/>
      <c r="U971" s="24"/>
      <c r="V971" s="24"/>
      <c r="W971" s="24"/>
      <c r="X971" s="24"/>
      <c r="Y971" s="24"/>
      <c r="Z971" s="24"/>
      <c r="AA971" s="24"/>
      <c r="AB971" s="24"/>
      <c r="AC971" s="24"/>
      <c r="AD971" s="24"/>
    </row>
    <row r="972" spans="6:30" x14ac:dyDescent="0.25">
      <c r="F972" s="4"/>
      <c r="G972" s="4"/>
      <c r="I972" s="24"/>
      <c r="J972" s="24"/>
      <c r="K972" s="24"/>
      <c r="L972" s="24"/>
      <c r="M972" s="24"/>
      <c r="N972" s="24"/>
      <c r="O972" s="24"/>
      <c r="P972" s="24"/>
      <c r="Q972" s="24"/>
      <c r="R972" s="24"/>
      <c r="S972" s="24"/>
      <c r="T972" s="24"/>
      <c r="U972" s="24"/>
      <c r="V972" s="24"/>
      <c r="W972" s="24"/>
      <c r="X972" s="24"/>
      <c r="Y972" s="24"/>
      <c r="Z972" s="24"/>
      <c r="AA972" s="24"/>
      <c r="AB972" s="24"/>
      <c r="AC972" s="24"/>
      <c r="AD972" s="24"/>
    </row>
    <row r="973" spans="6:30" x14ac:dyDescent="0.25">
      <c r="F973" s="4"/>
      <c r="G973" s="4"/>
      <c r="I973" s="24"/>
      <c r="J973" s="24"/>
      <c r="K973" s="24"/>
      <c r="L973" s="24"/>
      <c r="M973" s="24"/>
      <c r="N973" s="24"/>
      <c r="O973" s="24"/>
      <c r="P973" s="24"/>
      <c r="Q973" s="24"/>
      <c r="R973" s="24"/>
      <c r="S973" s="24"/>
      <c r="T973" s="24"/>
      <c r="U973" s="24"/>
      <c r="V973" s="24"/>
      <c r="W973" s="24"/>
      <c r="X973" s="24"/>
      <c r="Y973" s="24"/>
      <c r="Z973" s="24"/>
      <c r="AA973" s="24"/>
      <c r="AB973" s="24"/>
      <c r="AC973" s="24"/>
      <c r="AD973" s="24"/>
    </row>
    <row r="974" spans="6:30" x14ac:dyDescent="0.25">
      <c r="F974" s="4"/>
      <c r="G974" s="4"/>
      <c r="I974" s="24"/>
      <c r="J974" s="24"/>
      <c r="K974" s="24"/>
      <c r="L974" s="24"/>
      <c r="M974" s="24"/>
      <c r="N974" s="24"/>
      <c r="O974" s="24"/>
      <c r="P974" s="24"/>
      <c r="Q974" s="24"/>
      <c r="R974" s="24"/>
      <c r="S974" s="24"/>
      <c r="T974" s="24"/>
      <c r="U974" s="24"/>
      <c r="V974" s="24"/>
      <c r="W974" s="24"/>
      <c r="X974" s="24"/>
      <c r="Y974" s="24"/>
      <c r="Z974" s="24"/>
      <c r="AA974" s="24"/>
      <c r="AB974" s="24"/>
      <c r="AC974" s="24"/>
      <c r="AD974" s="24"/>
    </row>
    <row r="975" spans="6:30" x14ac:dyDescent="0.25">
      <c r="F975" s="4"/>
      <c r="G975" s="4"/>
      <c r="I975" s="24"/>
      <c r="J975" s="24"/>
      <c r="K975" s="24"/>
      <c r="L975" s="24"/>
      <c r="M975" s="24"/>
      <c r="N975" s="24"/>
      <c r="O975" s="24"/>
      <c r="P975" s="24"/>
      <c r="Q975" s="24"/>
      <c r="R975" s="24"/>
      <c r="S975" s="24"/>
      <c r="T975" s="24"/>
      <c r="U975" s="24"/>
      <c r="V975" s="24"/>
      <c r="W975" s="24"/>
      <c r="X975" s="24"/>
      <c r="Y975" s="24"/>
      <c r="Z975" s="24"/>
      <c r="AA975" s="24"/>
      <c r="AB975" s="24"/>
      <c r="AC975" s="24"/>
      <c r="AD975" s="24"/>
    </row>
    <row r="976" spans="6:30" x14ac:dyDescent="0.25">
      <c r="F976" s="4"/>
      <c r="G976" s="4"/>
      <c r="I976" s="24"/>
      <c r="J976" s="24"/>
      <c r="K976" s="24"/>
      <c r="L976" s="24"/>
      <c r="M976" s="24"/>
      <c r="N976" s="24"/>
      <c r="O976" s="24"/>
      <c r="P976" s="24"/>
      <c r="Q976" s="24"/>
      <c r="R976" s="24"/>
      <c r="S976" s="24"/>
      <c r="T976" s="24"/>
      <c r="U976" s="24"/>
      <c r="V976" s="24"/>
      <c r="W976" s="24"/>
      <c r="X976" s="24"/>
      <c r="Y976" s="24"/>
      <c r="Z976" s="24"/>
      <c r="AA976" s="24"/>
      <c r="AB976" s="24"/>
      <c r="AC976" s="24"/>
      <c r="AD976" s="24"/>
    </row>
    <row r="977" spans="6:30" x14ac:dyDescent="0.25">
      <c r="F977" s="4"/>
      <c r="G977" s="4"/>
      <c r="I977" s="24"/>
      <c r="J977" s="24"/>
      <c r="K977" s="24"/>
      <c r="L977" s="24"/>
      <c r="M977" s="24"/>
      <c r="N977" s="24"/>
      <c r="O977" s="24"/>
      <c r="P977" s="24"/>
      <c r="Q977" s="24"/>
      <c r="R977" s="24"/>
      <c r="S977" s="24"/>
      <c r="T977" s="24"/>
      <c r="U977" s="24"/>
      <c r="V977" s="24"/>
      <c r="W977" s="24"/>
      <c r="X977" s="24"/>
      <c r="Y977" s="24"/>
      <c r="Z977" s="24"/>
      <c r="AA977" s="24"/>
      <c r="AB977" s="24"/>
      <c r="AC977" s="24"/>
      <c r="AD977" s="24"/>
    </row>
    <row r="978" spans="6:30" x14ac:dyDescent="0.25">
      <c r="F978" s="4"/>
      <c r="G978" s="4"/>
      <c r="I978" s="24"/>
      <c r="J978" s="24"/>
      <c r="K978" s="24"/>
      <c r="L978" s="24"/>
      <c r="M978" s="24"/>
      <c r="N978" s="24"/>
      <c r="O978" s="24"/>
      <c r="P978" s="24"/>
      <c r="Q978" s="24"/>
      <c r="R978" s="24"/>
      <c r="S978" s="24"/>
      <c r="T978" s="24"/>
      <c r="U978" s="24"/>
      <c r="V978" s="24"/>
      <c r="W978" s="24"/>
      <c r="X978" s="24"/>
      <c r="Y978" s="24"/>
      <c r="Z978" s="24"/>
      <c r="AA978" s="24"/>
      <c r="AB978" s="24"/>
      <c r="AC978" s="24"/>
      <c r="AD978" s="24"/>
    </row>
    <row r="979" spans="6:30" x14ac:dyDescent="0.25">
      <c r="F979" s="4"/>
      <c r="G979" s="4"/>
      <c r="I979" s="24"/>
      <c r="J979" s="24"/>
      <c r="K979" s="24"/>
      <c r="L979" s="24"/>
      <c r="M979" s="24"/>
      <c r="N979" s="24"/>
      <c r="O979" s="24"/>
      <c r="P979" s="24"/>
      <c r="Q979" s="24"/>
      <c r="R979" s="24"/>
      <c r="S979" s="24"/>
      <c r="T979" s="24"/>
      <c r="U979" s="24"/>
      <c r="V979" s="24"/>
      <c r="W979" s="24"/>
      <c r="X979" s="24"/>
      <c r="Y979" s="24"/>
      <c r="Z979" s="24"/>
      <c r="AA979" s="24"/>
      <c r="AB979" s="24"/>
      <c r="AC979" s="24"/>
      <c r="AD979" s="24"/>
    </row>
    <row r="980" spans="6:30" x14ac:dyDescent="0.25">
      <c r="F980" s="4"/>
      <c r="G980" s="4"/>
      <c r="I980" s="24"/>
      <c r="J980" s="24"/>
      <c r="K980" s="24"/>
      <c r="L980" s="24"/>
      <c r="M980" s="24"/>
      <c r="N980" s="24"/>
      <c r="O980" s="24"/>
      <c r="P980" s="24"/>
      <c r="Q980" s="24"/>
      <c r="R980" s="24"/>
      <c r="S980" s="24"/>
      <c r="T980" s="24"/>
      <c r="U980" s="24"/>
      <c r="V980" s="24"/>
      <c r="W980" s="24"/>
      <c r="X980" s="24"/>
      <c r="Y980" s="24"/>
      <c r="Z980" s="24"/>
      <c r="AA980" s="24"/>
      <c r="AB980" s="24"/>
      <c r="AC980" s="24"/>
      <c r="AD980" s="24"/>
    </row>
    <row r="981" spans="6:30" x14ac:dyDescent="0.25">
      <c r="F981" s="4"/>
      <c r="G981" s="4"/>
      <c r="I981" s="24"/>
      <c r="J981" s="24"/>
      <c r="K981" s="24"/>
      <c r="L981" s="24"/>
      <c r="M981" s="24"/>
      <c r="N981" s="24"/>
      <c r="O981" s="24"/>
      <c r="P981" s="24"/>
      <c r="Q981" s="24"/>
      <c r="R981" s="24"/>
      <c r="S981" s="24"/>
      <c r="T981" s="24"/>
      <c r="U981" s="24"/>
      <c r="V981" s="24"/>
      <c r="W981" s="24"/>
      <c r="X981" s="24"/>
      <c r="Y981" s="24"/>
      <c r="Z981" s="24"/>
      <c r="AA981" s="24"/>
      <c r="AB981" s="24"/>
      <c r="AC981" s="24"/>
      <c r="AD981" s="24"/>
    </row>
    <row r="982" spans="6:30" x14ac:dyDescent="0.25">
      <c r="F982" s="4"/>
      <c r="G982" s="4"/>
      <c r="I982" s="24"/>
      <c r="J982" s="24"/>
      <c r="K982" s="24"/>
      <c r="L982" s="24"/>
      <c r="M982" s="24"/>
      <c r="N982" s="24"/>
      <c r="O982" s="24"/>
      <c r="P982" s="24"/>
      <c r="Q982" s="24"/>
      <c r="R982" s="24"/>
      <c r="S982" s="24"/>
      <c r="T982" s="24"/>
      <c r="U982" s="24"/>
      <c r="V982" s="24"/>
      <c r="W982" s="24"/>
      <c r="X982" s="24"/>
      <c r="Y982" s="24"/>
      <c r="Z982" s="24"/>
      <c r="AA982" s="24"/>
      <c r="AB982" s="24"/>
      <c r="AC982" s="24"/>
      <c r="AD982" s="24"/>
    </row>
    <row r="983" spans="6:30" x14ac:dyDescent="0.25">
      <c r="F983" s="4"/>
      <c r="G983" s="4"/>
      <c r="I983" s="24"/>
      <c r="J983" s="24"/>
      <c r="K983" s="24"/>
      <c r="L983" s="24"/>
      <c r="M983" s="24"/>
      <c r="N983" s="24"/>
      <c r="O983" s="24"/>
      <c r="P983" s="24"/>
      <c r="Q983" s="24"/>
      <c r="R983" s="24"/>
      <c r="S983" s="24"/>
      <c r="T983" s="24"/>
      <c r="U983" s="24"/>
      <c r="V983" s="24"/>
      <c r="W983" s="24"/>
      <c r="X983" s="24"/>
      <c r="Y983" s="24"/>
      <c r="Z983" s="24"/>
      <c r="AA983" s="24"/>
      <c r="AB983" s="24"/>
      <c r="AC983" s="24"/>
      <c r="AD983" s="24"/>
    </row>
    <row r="984" spans="6:30" x14ac:dyDescent="0.25">
      <c r="F984" s="4"/>
      <c r="G984" s="4"/>
      <c r="I984" s="24"/>
      <c r="J984" s="24"/>
      <c r="K984" s="24"/>
      <c r="L984" s="24"/>
      <c r="M984" s="24"/>
      <c r="N984" s="24"/>
      <c r="O984" s="24"/>
      <c r="P984" s="24"/>
      <c r="Q984" s="24"/>
      <c r="R984" s="24"/>
      <c r="S984" s="24"/>
      <c r="T984" s="24"/>
      <c r="U984" s="24"/>
      <c r="V984" s="24"/>
      <c r="W984" s="24"/>
      <c r="X984" s="24"/>
      <c r="Y984" s="24"/>
      <c r="Z984" s="24"/>
      <c r="AA984" s="24"/>
      <c r="AB984" s="24"/>
      <c r="AC984" s="24"/>
      <c r="AD984" s="24"/>
    </row>
    <row r="985" spans="6:30" x14ac:dyDescent="0.25">
      <c r="F985" s="4"/>
      <c r="G985" s="4"/>
      <c r="I985" s="24"/>
      <c r="J985" s="24"/>
      <c r="K985" s="24"/>
      <c r="L985" s="24"/>
      <c r="M985" s="24"/>
      <c r="N985" s="24"/>
      <c r="O985" s="24"/>
      <c r="P985" s="24"/>
      <c r="Q985" s="24"/>
      <c r="R985" s="24"/>
      <c r="S985" s="24"/>
      <c r="T985" s="24"/>
      <c r="U985" s="24"/>
      <c r="V985" s="24"/>
      <c r="W985" s="24"/>
      <c r="X985" s="24"/>
      <c r="Y985" s="24"/>
      <c r="Z985" s="24"/>
      <c r="AA985" s="24"/>
      <c r="AB985" s="24"/>
      <c r="AC985" s="24"/>
      <c r="AD985" s="24"/>
    </row>
    <row r="986" spans="6:30" x14ac:dyDescent="0.25">
      <c r="F986" s="4"/>
      <c r="G986" s="4"/>
      <c r="I986" s="24"/>
      <c r="J986" s="24"/>
      <c r="K986" s="24"/>
      <c r="L986" s="24"/>
      <c r="M986" s="24"/>
      <c r="N986" s="24"/>
      <c r="O986" s="24"/>
      <c r="P986" s="24"/>
      <c r="Q986" s="24"/>
      <c r="R986" s="24"/>
      <c r="S986" s="24"/>
      <c r="T986" s="24"/>
      <c r="U986" s="24"/>
      <c r="V986" s="24"/>
      <c r="W986" s="24"/>
      <c r="X986" s="24"/>
      <c r="Y986" s="24"/>
      <c r="Z986" s="24"/>
      <c r="AA986" s="24"/>
      <c r="AB986" s="24"/>
      <c r="AC986" s="24"/>
      <c r="AD986" s="24"/>
    </row>
    <row r="987" spans="6:30" x14ac:dyDescent="0.25">
      <c r="F987" s="4"/>
      <c r="G987" s="4"/>
      <c r="I987" s="24"/>
      <c r="J987" s="24"/>
      <c r="K987" s="24"/>
      <c r="L987" s="24"/>
      <c r="M987" s="24"/>
      <c r="N987" s="24"/>
      <c r="O987" s="24"/>
      <c r="P987" s="24"/>
      <c r="Q987" s="24"/>
      <c r="R987" s="24"/>
      <c r="S987" s="24"/>
      <c r="T987" s="24"/>
      <c r="U987" s="24"/>
      <c r="V987" s="24"/>
      <c r="W987" s="24"/>
      <c r="X987" s="24"/>
      <c r="Y987" s="24"/>
      <c r="Z987" s="24"/>
      <c r="AA987" s="24"/>
      <c r="AB987" s="24"/>
      <c r="AC987" s="24"/>
      <c r="AD987" s="24"/>
    </row>
    <row r="988" spans="6:30" x14ac:dyDescent="0.25">
      <c r="F988" s="4"/>
      <c r="G988" s="4"/>
      <c r="I988" s="24"/>
      <c r="J988" s="24"/>
      <c r="K988" s="24"/>
      <c r="L988" s="24"/>
      <c r="M988" s="24"/>
      <c r="N988" s="24"/>
      <c r="O988" s="24"/>
      <c r="P988" s="24"/>
      <c r="Q988" s="24"/>
      <c r="R988" s="24"/>
      <c r="S988" s="24"/>
      <c r="T988" s="24"/>
      <c r="U988" s="24"/>
      <c r="V988" s="24"/>
      <c r="W988" s="24"/>
      <c r="X988" s="24"/>
      <c r="Y988" s="24"/>
      <c r="Z988" s="24"/>
      <c r="AA988" s="24"/>
      <c r="AB988" s="24"/>
      <c r="AC988" s="24"/>
      <c r="AD988" s="24"/>
    </row>
    <row r="989" spans="6:30" x14ac:dyDescent="0.25">
      <c r="F989" s="4"/>
      <c r="G989" s="4"/>
      <c r="I989" s="24"/>
      <c r="J989" s="24"/>
      <c r="K989" s="24"/>
      <c r="L989" s="24"/>
      <c r="M989" s="24"/>
      <c r="N989" s="24"/>
      <c r="O989" s="24"/>
      <c r="P989" s="24"/>
      <c r="Q989" s="24"/>
      <c r="R989" s="24"/>
      <c r="S989" s="24"/>
      <c r="T989" s="24"/>
      <c r="U989" s="24"/>
      <c r="V989" s="24"/>
      <c r="W989" s="24"/>
      <c r="X989" s="24"/>
      <c r="Y989" s="24"/>
      <c r="Z989" s="24"/>
      <c r="AA989" s="24"/>
      <c r="AB989" s="24"/>
      <c r="AC989" s="24"/>
      <c r="AD989" s="24"/>
    </row>
    <row r="990" spans="6:30" x14ac:dyDescent="0.25">
      <c r="F990" s="4"/>
      <c r="G990" s="4"/>
      <c r="I990" s="24"/>
      <c r="J990" s="24"/>
      <c r="K990" s="24"/>
      <c r="L990" s="24"/>
      <c r="M990" s="24"/>
      <c r="N990" s="24"/>
      <c r="O990" s="24"/>
      <c r="P990" s="24"/>
      <c r="Q990" s="24"/>
      <c r="R990" s="24"/>
      <c r="S990" s="24"/>
      <c r="T990" s="24"/>
      <c r="U990" s="24"/>
      <c r="V990" s="24"/>
      <c r="W990" s="24"/>
      <c r="X990" s="24"/>
      <c r="Y990" s="24"/>
      <c r="Z990" s="24"/>
      <c r="AA990" s="24"/>
      <c r="AB990" s="24"/>
      <c r="AC990" s="24"/>
      <c r="AD990" s="24"/>
    </row>
    <row r="991" spans="6:30" x14ac:dyDescent="0.25">
      <c r="F991" s="4"/>
      <c r="G991" s="4"/>
      <c r="I991" s="24"/>
      <c r="J991" s="24"/>
      <c r="K991" s="24"/>
      <c r="L991" s="24"/>
      <c r="M991" s="24"/>
      <c r="N991" s="24"/>
      <c r="O991" s="24"/>
      <c r="P991" s="24"/>
      <c r="Q991" s="24"/>
      <c r="R991" s="24"/>
      <c r="S991" s="24"/>
      <c r="T991" s="24"/>
      <c r="U991" s="24"/>
      <c r="V991" s="24"/>
      <c r="W991" s="24"/>
      <c r="X991" s="24"/>
      <c r="Y991" s="24"/>
      <c r="Z991" s="24"/>
      <c r="AA991" s="24"/>
      <c r="AB991" s="24"/>
      <c r="AC991" s="24"/>
      <c r="AD991" s="24"/>
    </row>
    <row r="992" spans="6:30" x14ac:dyDescent="0.25">
      <c r="F992" s="4"/>
      <c r="G992" s="4"/>
      <c r="I992" s="24"/>
      <c r="J992" s="24"/>
      <c r="K992" s="24"/>
      <c r="L992" s="24"/>
      <c r="M992" s="24"/>
      <c r="N992" s="24"/>
      <c r="O992" s="24"/>
      <c r="P992" s="24"/>
      <c r="Q992" s="24"/>
      <c r="R992" s="24"/>
      <c r="S992" s="24"/>
      <c r="T992" s="24"/>
      <c r="U992" s="24"/>
      <c r="V992" s="24"/>
      <c r="W992" s="24"/>
      <c r="X992" s="24"/>
      <c r="Y992" s="24"/>
      <c r="Z992" s="24"/>
      <c r="AA992" s="24"/>
      <c r="AB992" s="24"/>
      <c r="AC992" s="24"/>
      <c r="AD992" s="24"/>
    </row>
    <row r="993" spans="6:30" x14ac:dyDescent="0.25">
      <c r="F993" s="4"/>
      <c r="G993" s="4"/>
      <c r="I993" s="24"/>
      <c r="J993" s="24"/>
      <c r="K993" s="24"/>
      <c r="L993" s="24"/>
      <c r="M993" s="24"/>
      <c r="N993" s="24"/>
      <c r="O993" s="24"/>
      <c r="P993" s="24"/>
      <c r="Q993" s="24"/>
      <c r="R993" s="24"/>
      <c r="S993" s="24"/>
      <c r="T993" s="24"/>
      <c r="U993" s="24"/>
      <c r="V993" s="24"/>
      <c r="W993" s="24"/>
      <c r="X993" s="24"/>
      <c r="Y993" s="24"/>
      <c r="Z993" s="24"/>
      <c r="AA993" s="24"/>
      <c r="AB993" s="24"/>
      <c r="AC993" s="24"/>
      <c r="AD993" s="24"/>
    </row>
    <row r="994" spans="6:30" x14ac:dyDescent="0.25">
      <c r="F994" s="4"/>
      <c r="G994" s="4"/>
      <c r="I994" s="24"/>
      <c r="J994" s="24"/>
      <c r="K994" s="24"/>
      <c r="L994" s="24"/>
      <c r="M994" s="24"/>
      <c r="N994" s="24"/>
      <c r="O994" s="24"/>
      <c r="P994" s="24"/>
      <c r="Q994" s="24"/>
      <c r="R994" s="24"/>
      <c r="S994" s="24"/>
      <c r="T994" s="24"/>
      <c r="U994" s="24"/>
      <c r="V994" s="24"/>
      <c r="W994" s="24"/>
      <c r="X994" s="24"/>
      <c r="Y994" s="24"/>
      <c r="Z994" s="24"/>
      <c r="AA994" s="24"/>
      <c r="AB994" s="24"/>
      <c r="AC994" s="24"/>
      <c r="AD994" s="24"/>
    </row>
    <row r="995" spans="6:30" x14ac:dyDescent="0.25">
      <c r="F995" s="4"/>
      <c r="G995" s="4"/>
      <c r="I995" s="24"/>
      <c r="J995" s="24"/>
      <c r="K995" s="24"/>
      <c r="L995" s="24"/>
      <c r="M995" s="24"/>
      <c r="N995" s="24"/>
      <c r="O995" s="24"/>
      <c r="P995" s="24"/>
      <c r="Q995" s="24"/>
      <c r="R995" s="24"/>
      <c r="S995" s="24"/>
      <c r="T995" s="24"/>
      <c r="U995" s="24"/>
      <c r="V995" s="24"/>
      <c r="W995" s="24"/>
      <c r="X995" s="24"/>
      <c r="Y995" s="24"/>
      <c r="Z995" s="24"/>
      <c r="AA995" s="24"/>
      <c r="AB995" s="24"/>
      <c r="AC995" s="24"/>
      <c r="AD995" s="24"/>
    </row>
    <row r="996" spans="6:30" x14ac:dyDescent="0.25">
      <c r="F996" s="4"/>
      <c r="G996" s="4"/>
      <c r="I996" s="24"/>
      <c r="J996" s="24"/>
      <c r="K996" s="24"/>
      <c r="L996" s="24"/>
      <c r="M996" s="24"/>
      <c r="N996" s="24"/>
      <c r="O996" s="24"/>
      <c r="P996" s="24"/>
      <c r="Q996" s="24"/>
      <c r="R996" s="24"/>
      <c r="S996" s="24"/>
      <c r="T996" s="24"/>
      <c r="U996" s="24"/>
      <c r="V996" s="24"/>
      <c r="W996" s="24"/>
      <c r="X996" s="24"/>
      <c r="Y996" s="24"/>
      <c r="Z996" s="24"/>
      <c r="AA996" s="24"/>
      <c r="AB996" s="24"/>
      <c r="AC996" s="24"/>
      <c r="AD996" s="24"/>
    </row>
    <row r="997" spans="6:30" x14ac:dyDescent="0.25">
      <c r="F997" s="4"/>
      <c r="G997" s="4"/>
      <c r="I997" s="24"/>
      <c r="J997" s="24"/>
      <c r="K997" s="24"/>
      <c r="L997" s="24"/>
      <c r="M997" s="24"/>
      <c r="N997" s="24"/>
      <c r="O997" s="24"/>
      <c r="P997" s="24"/>
      <c r="Q997" s="24"/>
      <c r="R997" s="24"/>
      <c r="S997" s="24"/>
      <c r="T997" s="24"/>
      <c r="U997" s="24"/>
      <c r="V997" s="24"/>
      <c r="W997" s="24"/>
      <c r="X997" s="24"/>
      <c r="Y997" s="24"/>
      <c r="Z997" s="24"/>
      <c r="AA997" s="24"/>
      <c r="AB997" s="24"/>
      <c r="AC997" s="24"/>
      <c r="AD997" s="24"/>
    </row>
    <row r="998" spans="6:30" x14ac:dyDescent="0.25">
      <c r="F998" s="4"/>
      <c r="G998" s="4"/>
      <c r="I998" s="24"/>
      <c r="J998" s="24"/>
      <c r="K998" s="24"/>
      <c r="L998" s="24"/>
      <c r="M998" s="24"/>
      <c r="N998" s="24"/>
      <c r="O998" s="24"/>
      <c r="P998" s="24"/>
      <c r="Q998" s="24"/>
      <c r="R998" s="24"/>
      <c r="S998" s="24"/>
      <c r="T998" s="24"/>
      <c r="U998" s="24"/>
      <c r="V998" s="24"/>
      <c r="W998" s="24"/>
      <c r="X998" s="24"/>
      <c r="Y998" s="24"/>
      <c r="Z998" s="24"/>
      <c r="AA998" s="24"/>
      <c r="AB998" s="24"/>
      <c r="AC998" s="24"/>
      <c r="AD998" s="24"/>
    </row>
    <row r="999" spans="6:30" x14ac:dyDescent="0.25">
      <c r="F999" s="4"/>
      <c r="G999" s="4"/>
      <c r="I999" s="24"/>
      <c r="J999" s="24"/>
      <c r="K999" s="24"/>
      <c r="L999" s="24"/>
      <c r="M999" s="24"/>
      <c r="N999" s="24"/>
      <c r="O999" s="24"/>
      <c r="P999" s="24"/>
      <c r="Q999" s="24"/>
      <c r="R999" s="24"/>
      <c r="S999" s="24"/>
      <c r="T999" s="24"/>
      <c r="U999" s="24"/>
      <c r="V999" s="24"/>
      <c r="W999" s="24"/>
      <c r="X999" s="24"/>
      <c r="Y999" s="24"/>
      <c r="Z999" s="24"/>
      <c r="AA999" s="24"/>
      <c r="AB999" s="24"/>
      <c r="AC999" s="24"/>
      <c r="AD999" s="24"/>
    </row>
    <row r="1000" spans="6:30" x14ac:dyDescent="0.25">
      <c r="F1000" s="4"/>
      <c r="G1000" s="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row>
  </sheetData>
  <autoFilter ref="A2:BD328" xr:uid="{00000000-0009-0000-0000-000002000000}"/>
  <mergeCells count="6">
    <mergeCell ref="AZ16:BD16"/>
    <mergeCell ref="AJ1:AK1"/>
    <mergeCell ref="AL1:AM1"/>
    <mergeCell ref="AK16:AO16"/>
    <mergeCell ref="AP16:AT16"/>
    <mergeCell ref="AU16:AY16"/>
  </mergeCells>
  <pageMargins left="0.7" right="0.7" top="0.75" bottom="0.75"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949"/>
  <sheetViews>
    <sheetView topLeftCell="Z1" zoomScale="87" zoomScaleNormal="87" workbookViewId="0">
      <pane ySplit="2" topLeftCell="A285" activePane="bottomLeft" state="frozen"/>
      <selection pane="bottomLeft" activeCell="AG317" sqref="AG317"/>
    </sheetView>
  </sheetViews>
  <sheetFormatPr defaultColWidth="11.26953125" defaultRowHeight="15" customHeight="1" x14ac:dyDescent="0.25"/>
  <cols>
    <col min="1" max="1" width="21.08984375" style="194" customWidth="1"/>
    <col min="2" max="2" width="13.26953125" style="194" customWidth="1"/>
    <col min="3" max="3" width="30.26953125" style="194" customWidth="1"/>
    <col min="4" max="4" width="17.08984375" style="194" customWidth="1"/>
    <col min="5" max="30" width="16.26953125" style="194" customWidth="1"/>
    <col min="31" max="33" width="15.7265625" style="194" customWidth="1"/>
    <col min="34" max="34" width="25.26953125" style="194" customWidth="1"/>
    <col min="35" max="16384" width="11.26953125" style="194"/>
  </cols>
  <sheetData>
    <row r="1" spans="1:41" ht="15.6" x14ac:dyDescent="0.3">
      <c r="C1" s="1"/>
      <c r="D1" s="1">
        <f>((E4*50)/2)-870967.74</f>
        <v>2057603.6885714286</v>
      </c>
      <c r="F1" s="2" t="s">
        <v>0</v>
      </c>
      <c r="G1" s="2"/>
      <c r="H1" s="193" t="s">
        <v>1</v>
      </c>
      <c r="I1" s="193" t="s">
        <v>2</v>
      </c>
      <c r="J1" s="193" t="s">
        <v>3</v>
      </c>
      <c r="K1" s="193" t="s">
        <v>4</v>
      </c>
      <c r="L1" s="193" t="s">
        <v>5</v>
      </c>
      <c r="M1" s="193" t="s">
        <v>6</v>
      </c>
      <c r="N1" s="193" t="s">
        <v>7</v>
      </c>
      <c r="O1" s="193" t="s">
        <v>8</v>
      </c>
      <c r="P1" s="193" t="s">
        <v>9</v>
      </c>
      <c r="Q1" s="193" t="s">
        <v>10</v>
      </c>
      <c r="R1" s="193" t="s">
        <v>11</v>
      </c>
      <c r="S1" s="193" t="s">
        <v>12</v>
      </c>
      <c r="T1" s="193" t="s">
        <v>13</v>
      </c>
      <c r="U1" s="193" t="s">
        <v>14</v>
      </c>
      <c r="V1" s="193" t="s">
        <v>15</v>
      </c>
      <c r="W1" s="193" t="s">
        <v>16</v>
      </c>
      <c r="X1" s="193" t="s">
        <v>17</v>
      </c>
      <c r="Y1" s="193" t="s">
        <v>18</v>
      </c>
      <c r="Z1" s="193" t="s">
        <v>19</v>
      </c>
      <c r="AA1" s="193" t="s">
        <v>20</v>
      </c>
      <c r="AB1" s="193" t="s">
        <v>21</v>
      </c>
      <c r="AC1" s="193" t="s">
        <v>22</v>
      </c>
      <c r="AD1" s="193" t="s">
        <v>23</v>
      </c>
      <c r="AE1" s="193" t="s">
        <v>1271</v>
      </c>
      <c r="AF1" s="193"/>
      <c r="AG1" s="193"/>
    </row>
    <row r="2" spans="1:41" ht="109.2" x14ac:dyDescent="0.3">
      <c r="A2" s="5" t="s">
        <v>27</v>
      </c>
      <c r="B2" s="5" t="s">
        <v>28</v>
      </c>
      <c r="C2" s="5" t="s">
        <v>29</v>
      </c>
      <c r="D2" s="6" t="s">
        <v>30</v>
      </c>
      <c r="E2" s="6" t="s">
        <v>31</v>
      </c>
      <c r="F2" s="7" t="s">
        <v>32</v>
      </c>
      <c r="G2" s="7"/>
      <c r="H2" s="8" t="s">
        <v>33</v>
      </c>
      <c r="I2" s="8" t="s">
        <v>34</v>
      </c>
      <c r="J2" s="8" t="s">
        <v>35</v>
      </c>
      <c r="K2" s="8" t="s">
        <v>36</v>
      </c>
      <c r="L2" s="8" t="s">
        <v>34</v>
      </c>
      <c r="M2" s="8" t="s">
        <v>37</v>
      </c>
      <c r="N2" s="8" t="s">
        <v>38</v>
      </c>
      <c r="O2" s="8" t="s">
        <v>39</v>
      </c>
      <c r="P2" s="8" t="s">
        <v>40</v>
      </c>
      <c r="Q2" s="8" t="s">
        <v>41</v>
      </c>
      <c r="R2" s="8" t="s">
        <v>42</v>
      </c>
      <c r="S2" s="8" t="s">
        <v>43</v>
      </c>
      <c r="T2" s="8" t="s">
        <v>44</v>
      </c>
      <c r="U2" s="8" t="s">
        <v>45</v>
      </c>
      <c r="V2" s="8" t="s">
        <v>46</v>
      </c>
      <c r="W2" s="8" t="s">
        <v>47</v>
      </c>
      <c r="X2" s="8" t="s">
        <v>48</v>
      </c>
      <c r="Y2" s="8" t="s">
        <v>49</v>
      </c>
      <c r="Z2" s="8" t="s">
        <v>50</v>
      </c>
      <c r="AA2" s="8" t="s">
        <v>51</v>
      </c>
      <c r="AB2" s="8" t="s">
        <v>52</v>
      </c>
      <c r="AC2" s="8" t="s">
        <v>53</v>
      </c>
      <c r="AD2" s="8" t="s">
        <v>54</v>
      </c>
      <c r="AE2" s="8" t="s">
        <v>1272</v>
      </c>
      <c r="AF2" s="8"/>
      <c r="AG2" s="9" t="s">
        <v>2136</v>
      </c>
      <c r="AH2" s="8" t="s">
        <v>1294</v>
      </c>
      <c r="AN2" s="210"/>
      <c r="AO2" s="210"/>
    </row>
    <row r="3" spans="1:41" ht="15.6" x14ac:dyDescent="0.3">
      <c r="A3" s="5"/>
      <c r="B3" s="5"/>
      <c r="C3" s="5" t="s">
        <v>60</v>
      </c>
      <c r="D3" s="8"/>
      <c r="E3" s="8"/>
      <c r="F3" s="7"/>
      <c r="G3" s="7"/>
      <c r="H3" s="8"/>
      <c r="I3" s="8"/>
      <c r="J3" s="8"/>
      <c r="K3" s="8"/>
      <c r="L3" s="8"/>
      <c r="M3" s="8"/>
      <c r="N3" s="8"/>
      <c r="O3" s="8"/>
      <c r="P3" s="8"/>
      <c r="Q3" s="8"/>
      <c r="R3" s="8"/>
      <c r="S3" s="8"/>
      <c r="T3" s="8"/>
      <c r="U3" s="8"/>
      <c r="V3" s="8"/>
      <c r="W3" s="8"/>
      <c r="X3" s="8"/>
      <c r="Y3" s="8"/>
      <c r="Z3" s="8"/>
      <c r="AA3" s="8"/>
      <c r="AB3" s="8"/>
      <c r="AC3" s="8"/>
      <c r="AD3" s="8"/>
      <c r="AE3" s="8"/>
      <c r="AF3" s="8"/>
      <c r="AG3" s="9"/>
    </row>
    <row r="4" spans="1:41" ht="15.6" x14ac:dyDescent="0.3">
      <c r="A4" s="14" t="s">
        <v>62</v>
      </c>
      <c r="B4" s="14" t="s">
        <v>63</v>
      </c>
      <c r="C4" s="14" t="s">
        <v>64</v>
      </c>
      <c r="D4" s="15">
        <v>4100000</v>
      </c>
      <c r="E4" s="16">
        <f t="shared" ref="E4:E253" si="0">IF(A4="London",D4/117,D4/35)</f>
        <v>117142.85714285714</v>
      </c>
      <c r="F4" s="17" t="e">
        <f>INDEX('Indust Agri by LA '!$J$2:$J$315,MATCH(B4,'Indust Agri by LA '!$B$2:$B$315,0))</f>
        <v>#DIV/0!</v>
      </c>
      <c r="G4" s="17"/>
      <c r="H4" s="15" t="e">
        <f t="shared" ref="H4:H59" si="1">E4-F4</f>
        <v>#DIV/0!</v>
      </c>
      <c r="I4" s="15" t="e">
        <f>H4*1.047</f>
        <v>#DIV/0!</v>
      </c>
      <c r="J4" s="15" t="e">
        <f t="shared" ref="J4:AE14" si="2">I4*1.047</f>
        <v>#DIV/0!</v>
      </c>
      <c r="K4" s="15" t="e">
        <f t="shared" si="2"/>
        <v>#DIV/0!</v>
      </c>
      <c r="L4" s="15" t="e">
        <f t="shared" si="2"/>
        <v>#DIV/0!</v>
      </c>
      <c r="M4" s="15" t="e">
        <f t="shared" si="2"/>
        <v>#DIV/0!</v>
      </c>
      <c r="N4" s="15" t="e">
        <f t="shared" si="2"/>
        <v>#DIV/0!</v>
      </c>
      <c r="O4" s="15" t="e">
        <f t="shared" si="2"/>
        <v>#DIV/0!</v>
      </c>
      <c r="P4" s="15" t="e">
        <f t="shared" si="2"/>
        <v>#DIV/0!</v>
      </c>
      <c r="Q4" s="15" t="e">
        <f t="shared" si="2"/>
        <v>#DIV/0!</v>
      </c>
      <c r="R4" s="15" t="e">
        <f t="shared" si="2"/>
        <v>#DIV/0!</v>
      </c>
      <c r="S4" s="15" t="e">
        <f t="shared" si="2"/>
        <v>#DIV/0!</v>
      </c>
      <c r="T4" s="15" t="e">
        <f t="shared" si="2"/>
        <v>#DIV/0!</v>
      </c>
      <c r="U4" s="15" t="e">
        <f t="shared" si="2"/>
        <v>#DIV/0!</v>
      </c>
      <c r="V4" s="15" t="e">
        <f t="shared" si="2"/>
        <v>#DIV/0!</v>
      </c>
      <c r="W4" s="15" t="e">
        <f t="shared" si="2"/>
        <v>#DIV/0!</v>
      </c>
      <c r="X4" s="15" t="e">
        <f t="shared" si="2"/>
        <v>#DIV/0!</v>
      </c>
      <c r="Y4" s="15" t="e">
        <f t="shared" si="2"/>
        <v>#DIV/0!</v>
      </c>
      <c r="Z4" s="15" t="e">
        <f t="shared" si="2"/>
        <v>#DIV/0!</v>
      </c>
      <c r="AA4" s="15" t="e">
        <f t="shared" si="2"/>
        <v>#DIV/0!</v>
      </c>
      <c r="AB4" s="15" t="e">
        <f t="shared" si="2"/>
        <v>#DIV/0!</v>
      </c>
      <c r="AC4" s="15" t="e">
        <f t="shared" si="2"/>
        <v>#DIV/0!</v>
      </c>
      <c r="AD4" s="15" t="e">
        <f t="shared" si="2"/>
        <v>#DIV/0!</v>
      </c>
      <c r="AE4" s="15" t="e">
        <f t="shared" si="2"/>
        <v>#DIV/0!</v>
      </c>
      <c r="AF4" s="18"/>
      <c r="AG4" s="16" t="str">
        <f>INDEX([2]Local_Authority_District__Decem!$D$2:$D$417,MATCH(B4,[2]Local_Authority_District__Decem!$A$2:$A$417,0))</f>
        <v>UKJ27</v>
      </c>
      <c r="AH4" s="369">
        <f>INDEX([2]A4!$R$6:$R$228,MATCH(AG4,[2]A4!$B$6:$B$228,0))</f>
        <v>33.19</v>
      </c>
    </row>
    <row r="5" spans="1:41" ht="15.6" x14ac:dyDescent="0.3">
      <c r="A5" s="14" t="s">
        <v>66</v>
      </c>
      <c r="B5" s="14" t="s">
        <v>67</v>
      </c>
      <c r="C5" s="14" t="s">
        <v>68</v>
      </c>
      <c r="D5" s="15">
        <v>370000</v>
      </c>
      <c r="E5" s="16">
        <f t="shared" si="0"/>
        <v>10571.428571428571</v>
      </c>
      <c r="F5" s="17" t="e">
        <f>INDEX('Indust Agri by LA '!$J$2:$J$315,MATCH(B5,'Indust Agri by LA '!$B$2:$B$315,0))</f>
        <v>#DIV/0!</v>
      </c>
      <c r="G5" s="17"/>
      <c r="H5" s="15" t="e">
        <f t="shared" si="1"/>
        <v>#DIV/0!</v>
      </c>
      <c r="I5" s="15" t="e">
        <f t="shared" ref="I5:X60" si="3">H5*1.047</f>
        <v>#DIV/0!</v>
      </c>
      <c r="J5" s="15" t="e">
        <f t="shared" si="3"/>
        <v>#DIV/0!</v>
      </c>
      <c r="K5" s="15" t="e">
        <f t="shared" si="3"/>
        <v>#DIV/0!</v>
      </c>
      <c r="L5" s="15" t="e">
        <f t="shared" si="3"/>
        <v>#DIV/0!</v>
      </c>
      <c r="M5" s="15" t="e">
        <f t="shared" si="3"/>
        <v>#DIV/0!</v>
      </c>
      <c r="N5" s="15" t="e">
        <f t="shared" si="3"/>
        <v>#DIV/0!</v>
      </c>
      <c r="O5" s="15" t="e">
        <f t="shared" si="3"/>
        <v>#DIV/0!</v>
      </c>
      <c r="P5" s="15" t="e">
        <f t="shared" si="3"/>
        <v>#DIV/0!</v>
      </c>
      <c r="Q5" s="15" t="e">
        <f t="shared" si="3"/>
        <v>#DIV/0!</v>
      </c>
      <c r="R5" s="15" t="e">
        <f t="shared" si="3"/>
        <v>#DIV/0!</v>
      </c>
      <c r="S5" s="15" t="e">
        <f t="shared" si="3"/>
        <v>#DIV/0!</v>
      </c>
      <c r="T5" s="15" t="e">
        <f t="shared" si="3"/>
        <v>#DIV/0!</v>
      </c>
      <c r="U5" s="15" t="e">
        <f t="shared" si="3"/>
        <v>#DIV/0!</v>
      </c>
      <c r="V5" s="15" t="e">
        <f t="shared" si="3"/>
        <v>#DIV/0!</v>
      </c>
      <c r="W5" s="15" t="e">
        <f t="shared" si="3"/>
        <v>#DIV/0!</v>
      </c>
      <c r="X5" s="15" t="e">
        <f t="shared" si="3"/>
        <v>#DIV/0!</v>
      </c>
      <c r="Y5" s="15" t="e">
        <f t="shared" si="2"/>
        <v>#DIV/0!</v>
      </c>
      <c r="Z5" s="15" t="e">
        <f t="shared" si="2"/>
        <v>#DIV/0!</v>
      </c>
      <c r="AA5" s="15" t="e">
        <f t="shared" si="2"/>
        <v>#DIV/0!</v>
      </c>
      <c r="AB5" s="15" t="e">
        <f t="shared" si="2"/>
        <v>#DIV/0!</v>
      </c>
      <c r="AC5" s="15" t="e">
        <f t="shared" si="2"/>
        <v>#DIV/0!</v>
      </c>
      <c r="AD5" s="15" t="e">
        <f t="shared" si="2"/>
        <v>#DIV/0!</v>
      </c>
      <c r="AE5" s="15" t="e">
        <f t="shared" si="2"/>
        <v>#DIV/0!</v>
      </c>
      <c r="AF5" s="18"/>
      <c r="AG5" s="16" t="str">
        <f>INDEX([2]Local_Authority_District__Decem!$D$2:$D$417,MATCH(B5,[2]Local_Authority_District__Decem!$A$2:$A$417,0))</f>
        <v>UKD11</v>
      </c>
      <c r="AH5" s="369">
        <f>INDEX([2]A4!$R$6:$R$228,MATCH(AG5,[2]A4!$B$6:$B$228,0))</f>
        <v>30.21</v>
      </c>
      <c r="AN5" s="315"/>
      <c r="AO5" s="315"/>
    </row>
    <row r="6" spans="1:41" ht="15.6" x14ac:dyDescent="0.3">
      <c r="A6" s="14" t="s">
        <v>69</v>
      </c>
      <c r="B6" s="14" t="s">
        <v>70</v>
      </c>
      <c r="C6" s="14" t="s">
        <v>71</v>
      </c>
      <c r="D6" s="15">
        <v>550000</v>
      </c>
      <c r="E6" s="16">
        <f t="shared" si="0"/>
        <v>15714.285714285714</v>
      </c>
      <c r="F6" s="17" t="e">
        <f>INDEX('Indust Agri by LA '!$J$2:$J$315,MATCH(B6,'Indust Agri by LA '!$B$2:$B$315,0))</f>
        <v>#DIV/0!</v>
      </c>
      <c r="G6" s="17"/>
      <c r="H6" s="15" t="e">
        <f t="shared" si="1"/>
        <v>#DIV/0!</v>
      </c>
      <c r="I6" s="15" t="e">
        <f t="shared" si="3"/>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5" t="e">
        <f t="shared" si="2"/>
        <v>#DIV/0!</v>
      </c>
      <c r="AD6" s="15" t="e">
        <f t="shared" si="2"/>
        <v>#DIV/0!</v>
      </c>
      <c r="AE6" s="15" t="e">
        <f t="shared" si="2"/>
        <v>#DIV/0!</v>
      </c>
      <c r="AF6" s="18"/>
      <c r="AG6" s="16" t="str">
        <f>INDEX([2]Local_Authority_District__Decem!$D$2:$D$417,MATCH(B6,[2]Local_Authority_District__Decem!$A$2:$A$417,0))</f>
        <v>UKF13</v>
      </c>
      <c r="AH6" s="369">
        <f>INDEX([2]A4!$R$6:$R$228,MATCH(AG6,[2]A4!$B$6:$B$228,0))</f>
        <v>28.15</v>
      </c>
      <c r="AN6" s="315"/>
      <c r="AO6" s="315"/>
    </row>
    <row r="7" spans="1:41" ht="15.6" x14ac:dyDescent="0.3">
      <c r="A7" s="14" t="s">
        <v>62</v>
      </c>
      <c r="B7" s="14" t="s">
        <v>73</v>
      </c>
      <c r="C7" s="14" t="s">
        <v>74</v>
      </c>
      <c r="D7" s="15">
        <v>3350000</v>
      </c>
      <c r="E7" s="16">
        <f t="shared" si="0"/>
        <v>95714.28571428571</v>
      </c>
      <c r="F7" s="17" t="e">
        <f>INDEX('Indust Agri by LA '!$J$2:$J$315,MATCH(B7,'Indust Agri by LA '!$B$2:$B$315,0))</f>
        <v>#DIV/0!</v>
      </c>
      <c r="G7" s="17"/>
      <c r="H7" s="15" t="e">
        <f t="shared" si="1"/>
        <v>#DIV/0!</v>
      </c>
      <c r="I7" s="15" t="e">
        <f t="shared" si="3"/>
        <v>#DIV/0!</v>
      </c>
      <c r="J7" s="15" t="e">
        <f t="shared" si="2"/>
        <v>#DIV/0!</v>
      </c>
      <c r="K7" s="15" t="e">
        <f t="shared" si="2"/>
        <v>#DIV/0!</v>
      </c>
      <c r="L7" s="15" t="e">
        <f t="shared" si="2"/>
        <v>#DIV/0!</v>
      </c>
      <c r="M7" s="15" t="e">
        <f t="shared" si="2"/>
        <v>#DIV/0!</v>
      </c>
      <c r="N7" s="15" t="e">
        <f t="shared" si="2"/>
        <v>#DIV/0!</v>
      </c>
      <c r="O7" s="15" t="e">
        <f t="shared" si="2"/>
        <v>#DIV/0!</v>
      </c>
      <c r="P7" s="15" t="e">
        <f t="shared" si="2"/>
        <v>#DIV/0!</v>
      </c>
      <c r="Q7" s="15" t="e">
        <f t="shared" si="2"/>
        <v>#DIV/0!</v>
      </c>
      <c r="R7" s="15" t="e">
        <f t="shared" si="2"/>
        <v>#DIV/0!</v>
      </c>
      <c r="S7" s="15" t="e">
        <f t="shared" si="2"/>
        <v>#DIV/0!</v>
      </c>
      <c r="T7" s="15" t="e">
        <f t="shared" si="2"/>
        <v>#DIV/0!</v>
      </c>
      <c r="U7" s="15" t="e">
        <f t="shared" si="2"/>
        <v>#DIV/0!</v>
      </c>
      <c r="V7" s="15" t="e">
        <f t="shared" si="2"/>
        <v>#DIV/0!</v>
      </c>
      <c r="W7" s="15" t="e">
        <f t="shared" si="2"/>
        <v>#DIV/0!</v>
      </c>
      <c r="X7" s="15" t="e">
        <f t="shared" si="2"/>
        <v>#DIV/0!</v>
      </c>
      <c r="Y7" s="15" t="e">
        <f t="shared" si="2"/>
        <v>#DIV/0!</v>
      </c>
      <c r="Z7" s="15" t="e">
        <f t="shared" si="2"/>
        <v>#DIV/0!</v>
      </c>
      <c r="AA7" s="15" t="e">
        <f t="shared" si="2"/>
        <v>#DIV/0!</v>
      </c>
      <c r="AB7" s="15" t="e">
        <f t="shared" si="2"/>
        <v>#DIV/0!</v>
      </c>
      <c r="AC7" s="15" t="e">
        <f t="shared" si="2"/>
        <v>#DIV/0!</v>
      </c>
      <c r="AD7" s="15" t="e">
        <f t="shared" si="2"/>
        <v>#DIV/0!</v>
      </c>
      <c r="AE7" s="15" t="e">
        <f t="shared" si="2"/>
        <v>#DIV/0!</v>
      </c>
      <c r="AF7" s="18"/>
      <c r="AG7" s="16" t="str">
        <f>INDEX([2]Local_Authority_District__Decem!$D$2:$D$417,MATCH(B7,[2]Local_Authority_District__Decem!$A$2:$A$417,0))</f>
        <v>UKJ27</v>
      </c>
      <c r="AH7" s="369">
        <f>INDEX([2]A4!$R$6:$R$228,MATCH(AG7,[2]A4!$B$6:$B$228,0))</f>
        <v>33.19</v>
      </c>
      <c r="AN7" s="315"/>
      <c r="AO7" s="315"/>
    </row>
    <row r="8" spans="1:41" ht="15.6" x14ac:dyDescent="0.3">
      <c r="A8" s="14" t="s">
        <v>69</v>
      </c>
      <c r="B8" s="14" t="s">
        <v>76</v>
      </c>
      <c r="C8" s="14" t="s">
        <v>77</v>
      </c>
      <c r="D8" s="15">
        <v>400000</v>
      </c>
      <c r="E8" s="16">
        <f t="shared" si="0"/>
        <v>11428.571428571429</v>
      </c>
      <c r="F8" s="17" t="e">
        <f>INDEX('Indust Agri by LA '!$J$2:$J$315,MATCH(B8,'Indust Agri by LA '!$B$2:$B$315,0))</f>
        <v>#DIV/0!</v>
      </c>
      <c r="G8" s="17"/>
      <c r="H8" s="15" t="e">
        <f t="shared" si="1"/>
        <v>#DIV/0!</v>
      </c>
      <c r="I8" s="15" t="e">
        <f t="shared" si="3"/>
        <v>#DIV/0!</v>
      </c>
      <c r="J8" s="15" t="e">
        <f t="shared" si="2"/>
        <v>#DIV/0!</v>
      </c>
      <c r="K8" s="15" t="e">
        <f t="shared" si="2"/>
        <v>#DIV/0!</v>
      </c>
      <c r="L8" s="15" t="e">
        <f t="shared" si="2"/>
        <v>#DIV/0!</v>
      </c>
      <c r="M8" s="15" t="e">
        <f t="shared" si="2"/>
        <v>#DIV/0!</v>
      </c>
      <c r="N8" s="15" t="e">
        <f t="shared" si="2"/>
        <v>#DIV/0!</v>
      </c>
      <c r="O8" s="15" t="e">
        <f t="shared" si="2"/>
        <v>#DIV/0!</v>
      </c>
      <c r="P8" s="15" t="e">
        <f t="shared" si="2"/>
        <v>#DIV/0!</v>
      </c>
      <c r="Q8" s="15" t="e">
        <f t="shared" si="2"/>
        <v>#DIV/0!</v>
      </c>
      <c r="R8" s="15" t="e">
        <f t="shared" si="2"/>
        <v>#DIV/0!</v>
      </c>
      <c r="S8" s="15" t="e">
        <f t="shared" si="2"/>
        <v>#DIV/0!</v>
      </c>
      <c r="T8" s="15" t="e">
        <f t="shared" si="2"/>
        <v>#DIV/0!</v>
      </c>
      <c r="U8" s="15" t="e">
        <f t="shared" si="2"/>
        <v>#DIV/0!</v>
      </c>
      <c r="V8" s="15" t="e">
        <f t="shared" si="2"/>
        <v>#DIV/0!</v>
      </c>
      <c r="W8" s="15" t="e">
        <f t="shared" si="2"/>
        <v>#DIV/0!</v>
      </c>
      <c r="X8" s="15" t="e">
        <f t="shared" si="2"/>
        <v>#DIV/0!</v>
      </c>
      <c r="Y8" s="15" t="e">
        <f t="shared" si="2"/>
        <v>#DIV/0!</v>
      </c>
      <c r="Z8" s="15" t="e">
        <f t="shared" si="2"/>
        <v>#DIV/0!</v>
      </c>
      <c r="AA8" s="15" t="e">
        <f t="shared" si="2"/>
        <v>#DIV/0!</v>
      </c>
      <c r="AB8" s="15" t="e">
        <f t="shared" si="2"/>
        <v>#DIV/0!</v>
      </c>
      <c r="AC8" s="15" t="e">
        <f t="shared" si="2"/>
        <v>#DIV/0!</v>
      </c>
      <c r="AD8" s="15" t="e">
        <f t="shared" si="2"/>
        <v>#DIV/0!</v>
      </c>
      <c r="AE8" s="15" t="e">
        <f t="shared" si="2"/>
        <v>#DIV/0!</v>
      </c>
      <c r="AF8" s="18"/>
      <c r="AG8" s="16" t="str">
        <f>INDEX([2]Local_Authority_District__Decem!$D$2:$D$417,MATCH(B8,[2]Local_Authority_District__Decem!$A$2:$A$417,0))</f>
        <v>UKF15</v>
      </c>
      <c r="AH8" s="369">
        <f>INDEX([2]A4!$R$6:$R$228,MATCH(AG8,[2]A4!$B$6:$B$228,0))</f>
        <v>27.4</v>
      </c>
      <c r="AN8" s="315"/>
      <c r="AO8" s="315"/>
    </row>
    <row r="9" spans="1:41" ht="15.6" x14ac:dyDescent="0.3">
      <c r="A9" s="14" t="s">
        <v>62</v>
      </c>
      <c r="B9" s="14" t="s">
        <v>78</v>
      </c>
      <c r="C9" s="14" t="s">
        <v>79</v>
      </c>
      <c r="D9" s="15">
        <v>2510000</v>
      </c>
      <c r="E9" s="16">
        <f t="shared" si="0"/>
        <v>71714.28571428571</v>
      </c>
      <c r="F9" s="17" t="e">
        <f>INDEX('Indust Agri by LA '!$J$2:$J$315,MATCH(B9,'Indust Agri by LA '!$B$2:$B$315,0))</f>
        <v>#DIV/0!</v>
      </c>
      <c r="G9" s="17"/>
      <c r="H9" s="15" t="e">
        <f t="shared" si="1"/>
        <v>#DIV/0!</v>
      </c>
      <c r="I9" s="15" t="e">
        <f t="shared" si="3"/>
        <v>#DIV/0!</v>
      </c>
      <c r="J9" s="15" t="e">
        <f t="shared" si="2"/>
        <v>#DIV/0!</v>
      </c>
      <c r="K9" s="15" t="e">
        <f t="shared" si="2"/>
        <v>#DIV/0!</v>
      </c>
      <c r="L9" s="15" t="e">
        <f t="shared" si="2"/>
        <v>#DIV/0!</v>
      </c>
      <c r="M9" s="15" t="e">
        <f t="shared" si="2"/>
        <v>#DIV/0!</v>
      </c>
      <c r="N9" s="15" t="e">
        <f t="shared" si="2"/>
        <v>#DIV/0!</v>
      </c>
      <c r="O9" s="15" t="e">
        <f t="shared" si="2"/>
        <v>#DIV/0!</v>
      </c>
      <c r="P9" s="15" t="e">
        <f t="shared" si="2"/>
        <v>#DIV/0!</v>
      </c>
      <c r="Q9" s="15" t="e">
        <f t="shared" si="2"/>
        <v>#DIV/0!</v>
      </c>
      <c r="R9" s="15" t="e">
        <f t="shared" si="2"/>
        <v>#DIV/0!</v>
      </c>
      <c r="S9" s="15" t="e">
        <f t="shared" si="2"/>
        <v>#DIV/0!</v>
      </c>
      <c r="T9" s="15" t="e">
        <f t="shared" si="2"/>
        <v>#DIV/0!</v>
      </c>
      <c r="U9" s="15" t="e">
        <f t="shared" si="2"/>
        <v>#DIV/0!</v>
      </c>
      <c r="V9" s="15" t="e">
        <f t="shared" si="2"/>
        <v>#DIV/0!</v>
      </c>
      <c r="W9" s="15" t="e">
        <f t="shared" si="2"/>
        <v>#DIV/0!</v>
      </c>
      <c r="X9" s="15" t="e">
        <f t="shared" si="2"/>
        <v>#DIV/0!</v>
      </c>
      <c r="Y9" s="15" t="e">
        <f t="shared" si="2"/>
        <v>#DIV/0!</v>
      </c>
      <c r="Z9" s="15" t="e">
        <f t="shared" si="2"/>
        <v>#DIV/0!</v>
      </c>
      <c r="AA9" s="15" t="e">
        <f t="shared" si="2"/>
        <v>#DIV/0!</v>
      </c>
      <c r="AB9" s="15" t="e">
        <f t="shared" si="2"/>
        <v>#DIV/0!</v>
      </c>
      <c r="AC9" s="15" t="e">
        <f t="shared" si="2"/>
        <v>#DIV/0!</v>
      </c>
      <c r="AD9" s="15" t="e">
        <f t="shared" si="2"/>
        <v>#DIV/0!</v>
      </c>
      <c r="AE9" s="15" t="e">
        <f t="shared" si="2"/>
        <v>#DIV/0!</v>
      </c>
      <c r="AF9" s="18"/>
      <c r="AG9" s="16" t="str">
        <f>INDEX([2]Local_Authority_District__Decem!$D$2:$D$417,MATCH(B9,[2]Local_Authority_District__Decem!$A$2:$A$417,0))</f>
        <v>UKJ45</v>
      </c>
      <c r="AH9" s="369">
        <f>INDEX([2]A4!$R$6:$R$228,MATCH(AG9,[2]A4!$B$6:$B$228,0))</f>
        <v>30.53</v>
      </c>
      <c r="AN9" s="315"/>
      <c r="AO9" s="315"/>
    </row>
    <row r="10" spans="1:41" ht="15.6" x14ac:dyDescent="0.3">
      <c r="A10" s="14" t="s">
        <v>65</v>
      </c>
      <c r="B10" s="14" t="s">
        <v>83</v>
      </c>
      <c r="C10" s="14" t="s">
        <v>84</v>
      </c>
      <c r="D10" s="15">
        <v>2330000</v>
      </c>
      <c r="E10" s="16">
        <f t="shared" si="0"/>
        <v>66571.428571428565</v>
      </c>
      <c r="F10" s="17" t="e">
        <f>INDEX('Indust Agri by LA '!$J$2:$J$315,MATCH(B10,'Indust Agri by LA '!$B$2:$B$315,0))</f>
        <v>#DIV/0!</v>
      </c>
      <c r="G10" s="17"/>
      <c r="H10" s="15" t="e">
        <f t="shared" si="1"/>
        <v>#DIV/0!</v>
      </c>
      <c r="I10" s="15" t="e">
        <f t="shared" si="3"/>
        <v>#DIV/0!</v>
      </c>
      <c r="J10" s="15" t="e">
        <f t="shared" si="2"/>
        <v>#DIV/0!</v>
      </c>
      <c r="K10" s="15" t="e">
        <f t="shared" si="2"/>
        <v>#DIV/0!</v>
      </c>
      <c r="L10" s="15" t="e">
        <f t="shared" si="2"/>
        <v>#DIV/0!</v>
      </c>
      <c r="M10" s="15" t="e">
        <f t="shared" si="2"/>
        <v>#DIV/0!</v>
      </c>
      <c r="N10" s="15" t="e">
        <f t="shared" si="2"/>
        <v>#DIV/0!</v>
      </c>
      <c r="O10" s="15" t="e">
        <f t="shared" si="2"/>
        <v>#DIV/0!</v>
      </c>
      <c r="P10" s="15" t="e">
        <f t="shared" si="2"/>
        <v>#DIV/0!</v>
      </c>
      <c r="Q10" s="15" t="e">
        <f t="shared" si="2"/>
        <v>#DIV/0!</v>
      </c>
      <c r="R10" s="15" t="e">
        <f t="shared" si="2"/>
        <v>#DIV/0!</v>
      </c>
      <c r="S10" s="15" t="e">
        <f t="shared" si="2"/>
        <v>#DIV/0!</v>
      </c>
      <c r="T10" s="15" t="e">
        <f t="shared" si="2"/>
        <v>#DIV/0!</v>
      </c>
      <c r="U10" s="15" t="e">
        <f t="shared" si="2"/>
        <v>#DIV/0!</v>
      </c>
      <c r="V10" s="15" t="e">
        <f t="shared" si="2"/>
        <v>#DIV/0!</v>
      </c>
      <c r="W10" s="15" t="e">
        <f t="shared" si="2"/>
        <v>#DIV/0!</v>
      </c>
      <c r="X10" s="15" t="e">
        <f t="shared" si="2"/>
        <v>#DIV/0!</v>
      </c>
      <c r="Y10" s="15" t="e">
        <f t="shared" si="2"/>
        <v>#DIV/0!</v>
      </c>
      <c r="Z10" s="15" t="e">
        <f t="shared" si="2"/>
        <v>#DIV/0!</v>
      </c>
      <c r="AA10" s="15" t="e">
        <f t="shared" si="2"/>
        <v>#DIV/0!</v>
      </c>
      <c r="AB10" s="15" t="e">
        <f t="shared" si="2"/>
        <v>#DIV/0!</v>
      </c>
      <c r="AC10" s="15" t="e">
        <f t="shared" si="2"/>
        <v>#DIV/0!</v>
      </c>
      <c r="AD10" s="15" t="e">
        <f t="shared" si="2"/>
        <v>#DIV/0!</v>
      </c>
      <c r="AE10" s="15" t="e">
        <f t="shared" si="2"/>
        <v>#DIV/0!</v>
      </c>
      <c r="AF10" s="18"/>
      <c r="AG10" s="16" t="str">
        <f>INDEX([2]Local_Authority_District__Decem!$D$2:$D$417,MATCH(B10,[2]Local_Authority_District__Decem!$A$2:$A$417,0))</f>
        <v>UKH14</v>
      </c>
      <c r="AH10" s="369">
        <f>INDEX([2]A4!$R$6:$R$228,MATCH(AG10,[2]A4!$B$6:$B$228,0))</f>
        <v>32.85</v>
      </c>
      <c r="AN10" s="315"/>
      <c r="AO10" s="315"/>
    </row>
    <row r="11" spans="1:41" ht="15.6" x14ac:dyDescent="0.3">
      <c r="A11" s="14" t="s">
        <v>72</v>
      </c>
      <c r="B11" s="14" t="s">
        <v>86</v>
      </c>
      <c r="C11" s="14" t="s">
        <v>87</v>
      </c>
      <c r="D11" s="15">
        <v>8110000</v>
      </c>
      <c r="E11" s="16">
        <f t="shared" si="0"/>
        <v>69316.239316239313</v>
      </c>
      <c r="F11" s="17" t="e">
        <f>INDEX('Indust Agri by LA '!$J$2:$J$315,MATCH(B11,'Indust Agri by LA '!$B$2:$B$315,0))</f>
        <v>#DIV/0!</v>
      </c>
      <c r="G11" s="17"/>
      <c r="H11" s="15" t="e">
        <f t="shared" si="1"/>
        <v>#DIV/0!</v>
      </c>
      <c r="I11" s="15" t="e">
        <f t="shared" si="3"/>
        <v>#DIV/0!</v>
      </c>
      <c r="J11" s="15" t="e">
        <f t="shared" si="2"/>
        <v>#DIV/0!</v>
      </c>
      <c r="K11" s="15" t="e">
        <f t="shared" si="2"/>
        <v>#DIV/0!</v>
      </c>
      <c r="L11" s="15" t="e">
        <f t="shared" si="2"/>
        <v>#DIV/0!</v>
      </c>
      <c r="M11" s="15" t="e">
        <f t="shared" si="2"/>
        <v>#DIV/0!</v>
      </c>
      <c r="N11" s="15" t="e">
        <f t="shared" si="2"/>
        <v>#DIV/0!</v>
      </c>
      <c r="O11" s="15" t="e">
        <f t="shared" si="2"/>
        <v>#DIV/0!</v>
      </c>
      <c r="P11" s="15" t="e">
        <f t="shared" si="2"/>
        <v>#DIV/0!</v>
      </c>
      <c r="Q11" s="15" t="e">
        <f t="shared" si="2"/>
        <v>#DIV/0!</v>
      </c>
      <c r="R11" s="15" t="e">
        <f t="shared" si="2"/>
        <v>#DIV/0!</v>
      </c>
      <c r="S11" s="15" t="e">
        <f t="shared" si="2"/>
        <v>#DIV/0!</v>
      </c>
      <c r="T11" s="15" t="e">
        <f t="shared" si="2"/>
        <v>#DIV/0!</v>
      </c>
      <c r="U11" s="15" t="e">
        <f t="shared" si="2"/>
        <v>#DIV/0!</v>
      </c>
      <c r="V11" s="15" t="e">
        <f t="shared" si="2"/>
        <v>#DIV/0!</v>
      </c>
      <c r="W11" s="15" t="e">
        <f t="shared" si="2"/>
        <v>#DIV/0!</v>
      </c>
      <c r="X11" s="15" t="e">
        <f t="shared" si="2"/>
        <v>#DIV/0!</v>
      </c>
      <c r="Y11" s="15" t="e">
        <f t="shared" si="2"/>
        <v>#DIV/0!</v>
      </c>
      <c r="Z11" s="15" t="e">
        <f t="shared" si="2"/>
        <v>#DIV/0!</v>
      </c>
      <c r="AA11" s="15" t="e">
        <f t="shared" si="2"/>
        <v>#DIV/0!</v>
      </c>
      <c r="AB11" s="15" t="e">
        <f t="shared" si="2"/>
        <v>#DIV/0!</v>
      </c>
      <c r="AC11" s="15" t="e">
        <f t="shared" si="2"/>
        <v>#DIV/0!</v>
      </c>
      <c r="AD11" s="15" t="e">
        <f t="shared" si="2"/>
        <v>#DIV/0!</v>
      </c>
      <c r="AE11" s="15" t="e">
        <f t="shared" si="2"/>
        <v>#DIV/0!</v>
      </c>
      <c r="AF11" s="18"/>
      <c r="AG11" s="16" t="str">
        <f>INDEX([2]Local_Authority_District__Decem!$D$2:$D$417,MATCH(B11,[2]Local_Authority_District__Decem!$A$2:$A$417,0))</f>
        <v>UKI52</v>
      </c>
      <c r="AH11" s="369">
        <f>INDEX([2]A4!$R$6:$R$228,MATCH(AG11,[2]A4!$B$6:$B$228,0))</f>
        <v>35.53</v>
      </c>
      <c r="AN11" s="315"/>
      <c r="AO11" s="315"/>
    </row>
    <row r="12" spans="1:41" ht="15.6" x14ac:dyDescent="0.3">
      <c r="A12" s="14" t="s">
        <v>72</v>
      </c>
      <c r="B12" s="14" t="s">
        <v>89</v>
      </c>
      <c r="C12" s="14" t="s">
        <v>90</v>
      </c>
      <c r="D12" s="15">
        <v>14520000</v>
      </c>
      <c r="E12" s="16">
        <f t="shared" si="0"/>
        <v>124102.56410256411</v>
      </c>
      <c r="F12" s="17" t="e">
        <f>INDEX('Indust Agri by LA '!$J$2:$J$315,MATCH(B12,'Indust Agri by LA '!$B$2:$B$315,0))</f>
        <v>#DIV/0!</v>
      </c>
      <c r="G12" s="17"/>
      <c r="H12" s="15" t="e">
        <f t="shared" si="1"/>
        <v>#DIV/0!</v>
      </c>
      <c r="I12" s="15" t="e">
        <f t="shared" si="3"/>
        <v>#DIV/0!</v>
      </c>
      <c r="J12" s="15" t="e">
        <f t="shared" si="2"/>
        <v>#DIV/0!</v>
      </c>
      <c r="K12" s="15" t="e">
        <f t="shared" si="2"/>
        <v>#DIV/0!</v>
      </c>
      <c r="L12" s="15" t="e">
        <f t="shared" si="2"/>
        <v>#DIV/0!</v>
      </c>
      <c r="M12" s="15" t="e">
        <f t="shared" si="2"/>
        <v>#DIV/0!</v>
      </c>
      <c r="N12" s="15" t="e">
        <f t="shared" si="2"/>
        <v>#DIV/0!</v>
      </c>
      <c r="O12" s="15" t="e">
        <f t="shared" si="2"/>
        <v>#DIV/0!</v>
      </c>
      <c r="P12" s="15" t="e">
        <f t="shared" si="2"/>
        <v>#DIV/0!</v>
      </c>
      <c r="Q12" s="15" t="e">
        <f t="shared" si="2"/>
        <v>#DIV/0!</v>
      </c>
      <c r="R12" s="15" t="e">
        <f t="shared" si="2"/>
        <v>#DIV/0!</v>
      </c>
      <c r="S12" s="15" t="e">
        <f t="shared" si="2"/>
        <v>#DIV/0!</v>
      </c>
      <c r="T12" s="15" t="e">
        <f t="shared" si="2"/>
        <v>#DIV/0!</v>
      </c>
      <c r="U12" s="15" t="e">
        <f t="shared" si="2"/>
        <v>#DIV/0!</v>
      </c>
      <c r="V12" s="15" t="e">
        <f t="shared" si="2"/>
        <v>#DIV/0!</v>
      </c>
      <c r="W12" s="15" t="e">
        <f t="shared" si="2"/>
        <v>#DIV/0!</v>
      </c>
      <c r="X12" s="15" t="e">
        <f t="shared" si="2"/>
        <v>#DIV/0!</v>
      </c>
      <c r="Y12" s="15" t="e">
        <f t="shared" si="2"/>
        <v>#DIV/0!</v>
      </c>
      <c r="Z12" s="15" t="e">
        <f t="shared" si="2"/>
        <v>#DIV/0!</v>
      </c>
      <c r="AA12" s="15" t="e">
        <f t="shared" si="2"/>
        <v>#DIV/0!</v>
      </c>
      <c r="AB12" s="15" t="e">
        <f t="shared" si="2"/>
        <v>#DIV/0!</v>
      </c>
      <c r="AC12" s="15" t="e">
        <f t="shared" si="2"/>
        <v>#DIV/0!</v>
      </c>
      <c r="AD12" s="15" t="e">
        <f t="shared" si="2"/>
        <v>#DIV/0!</v>
      </c>
      <c r="AE12" s="15" t="e">
        <f t="shared" si="2"/>
        <v>#DIV/0!</v>
      </c>
      <c r="AF12" s="18"/>
      <c r="AG12" s="16" t="str">
        <f>INDEX([2]Local_Authority_District__Decem!$D$2:$D$417,MATCH(B12,[2]Local_Authority_District__Decem!$A$2:$A$417,0))</f>
        <v>UKI71</v>
      </c>
      <c r="AH12" s="369">
        <f>INDEX([2]A4!$R$6:$R$228,MATCH(AG12,[2]A4!$B$6:$B$228,0))</f>
        <v>37.89</v>
      </c>
      <c r="AN12" s="315"/>
      <c r="AO12" s="315"/>
    </row>
    <row r="13" spans="1:41" ht="15.6" x14ac:dyDescent="0.3">
      <c r="A13" s="14" t="s">
        <v>88</v>
      </c>
      <c r="B13" s="14" t="s">
        <v>91</v>
      </c>
      <c r="C13" s="14" t="s">
        <v>92</v>
      </c>
      <c r="D13" s="15">
        <v>760000</v>
      </c>
      <c r="E13" s="16">
        <f t="shared" si="0"/>
        <v>21714.285714285714</v>
      </c>
      <c r="F13" s="17" t="e">
        <f>INDEX('Indust Agri by LA '!$J$2:$J$315,MATCH(B13,'Indust Agri by LA '!$B$2:$B$315,0))</f>
        <v>#DIV/0!</v>
      </c>
      <c r="G13" s="17"/>
      <c r="H13" s="15" t="e">
        <f t="shared" si="1"/>
        <v>#DIV/0!</v>
      </c>
      <c r="I13" s="15" t="e">
        <f t="shared" si="3"/>
        <v>#DIV/0!</v>
      </c>
      <c r="J13" s="15" t="e">
        <f t="shared" si="2"/>
        <v>#DIV/0!</v>
      </c>
      <c r="K13" s="15" t="e">
        <f t="shared" si="2"/>
        <v>#DIV/0!</v>
      </c>
      <c r="L13" s="15" t="e">
        <f t="shared" si="2"/>
        <v>#DIV/0!</v>
      </c>
      <c r="M13" s="15" t="e">
        <f t="shared" si="2"/>
        <v>#DIV/0!</v>
      </c>
      <c r="N13" s="15" t="e">
        <f t="shared" si="2"/>
        <v>#DIV/0!</v>
      </c>
      <c r="O13" s="15" t="e">
        <f t="shared" si="2"/>
        <v>#DIV/0!</v>
      </c>
      <c r="P13" s="15" t="e">
        <f t="shared" si="2"/>
        <v>#DIV/0!</v>
      </c>
      <c r="Q13" s="15" t="e">
        <f t="shared" si="2"/>
        <v>#DIV/0!</v>
      </c>
      <c r="R13" s="15" t="e">
        <f t="shared" si="2"/>
        <v>#DIV/0!</v>
      </c>
      <c r="S13" s="15" t="e">
        <f t="shared" si="2"/>
        <v>#DIV/0!</v>
      </c>
      <c r="T13" s="15" t="e">
        <f t="shared" si="2"/>
        <v>#DIV/0!</v>
      </c>
      <c r="U13" s="15" t="e">
        <f t="shared" si="2"/>
        <v>#DIV/0!</v>
      </c>
      <c r="V13" s="15" t="e">
        <f t="shared" si="2"/>
        <v>#DIV/0!</v>
      </c>
      <c r="W13" s="15" t="e">
        <f t="shared" si="2"/>
        <v>#DIV/0!</v>
      </c>
      <c r="X13" s="15" t="e">
        <f t="shared" si="2"/>
        <v>#DIV/0!</v>
      </c>
      <c r="Y13" s="15" t="e">
        <f t="shared" si="2"/>
        <v>#DIV/0!</v>
      </c>
      <c r="Z13" s="15" t="e">
        <f t="shared" si="2"/>
        <v>#DIV/0!</v>
      </c>
      <c r="AA13" s="15" t="e">
        <f t="shared" si="2"/>
        <v>#DIV/0!</v>
      </c>
      <c r="AB13" s="15" t="e">
        <f t="shared" si="2"/>
        <v>#DIV/0!</v>
      </c>
      <c r="AC13" s="15" t="e">
        <f t="shared" si="2"/>
        <v>#DIV/0!</v>
      </c>
      <c r="AD13" s="15" t="e">
        <f t="shared" si="2"/>
        <v>#DIV/0!</v>
      </c>
      <c r="AE13" s="15" t="e">
        <f t="shared" si="2"/>
        <v>#DIV/0!</v>
      </c>
      <c r="AF13" s="18"/>
      <c r="AG13" s="16" t="str">
        <f>INDEX([2]Local_Authority_District__Decem!$D$2:$D$417,MATCH(B13,[2]Local_Authority_District__Decem!$A$2:$A$417,0))</f>
        <v>UKE31</v>
      </c>
      <c r="AH13" s="369">
        <f>INDEX([2]A4!$R$6:$R$228,MATCH(AG13,[2]A4!$B$6:$B$228,0))</f>
        <v>27.09</v>
      </c>
      <c r="AN13" s="315"/>
      <c r="AO13" s="315"/>
    </row>
    <row r="14" spans="1:41" ht="15.6" x14ac:dyDescent="0.3">
      <c r="A14" s="14" t="s">
        <v>66</v>
      </c>
      <c r="B14" s="14" t="s">
        <v>93</v>
      </c>
      <c r="C14" s="24" t="s">
        <v>94</v>
      </c>
      <c r="D14" s="15">
        <v>1100000</v>
      </c>
      <c r="E14" s="16">
        <f t="shared" si="0"/>
        <v>31428.571428571428</v>
      </c>
      <c r="F14" s="17" t="e">
        <f>INDEX('Indust Agri by LA '!$J$2:$J$315,MATCH(B14,'Indust Agri by LA '!$B$2:$B$315,0))</f>
        <v>#DIV/0!</v>
      </c>
      <c r="G14" s="17"/>
      <c r="H14" s="15" t="e">
        <f t="shared" si="1"/>
        <v>#DIV/0!</v>
      </c>
      <c r="I14" s="15" t="e">
        <f t="shared" si="3"/>
        <v>#DIV/0!</v>
      </c>
      <c r="J14" s="15" t="e">
        <f t="shared" si="2"/>
        <v>#DIV/0!</v>
      </c>
      <c r="K14" s="15" t="e">
        <f t="shared" si="2"/>
        <v>#DIV/0!</v>
      </c>
      <c r="L14" s="15" t="e">
        <f t="shared" si="2"/>
        <v>#DIV/0!</v>
      </c>
      <c r="M14" s="15" t="e">
        <f t="shared" si="2"/>
        <v>#DIV/0!</v>
      </c>
      <c r="N14" s="15" t="e">
        <f t="shared" si="2"/>
        <v>#DIV/0!</v>
      </c>
      <c r="O14" s="15" t="e">
        <f t="shared" si="2"/>
        <v>#DIV/0!</v>
      </c>
      <c r="P14" s="15" t="e">
        <f t="shared" ref="J14:AE23" si="4">O14*1.047</f>
        <v>#DIV/0!</v>
      </c>
      <c r="Q14" s="15" t="e">
        <f t="shared" si="4"/>
        <v>#DIV/0!</v>
      </c>
      <c r="R14" s="15" t="e">
        <f t="shared" si="4"/>
        <v>#DIV/0!</v>
      </c>
      <c r="S14" s="15" t="e">
        <f t="shared" si="4"/>
        <v>#DIV/0!</v>
      </c>
      <c r="T14" s="15" t="e">
        <f t="shared" si="4"/>
        <v>#DIV/0!</v>
      </c>
      <c r="U14" s="15" t="e">
        <f t="shared" si="4"/>
        <v>#DIV/0!</v>
      </c>
      <c r="V14" s="15" t="e">
        <f t="shared" si="4"/>
        <v>#DIV/0!</v>
      </c>
      <c r="W14" s="15" t="e">
        <f t="shared" si="4"/>
        <v>#DIV/0!</v>
      </c>
      <c r="X14" s="15" t="e">
        <f t="shared" si="4"/>
        <v>#DIV/0!</v>
      </c>
      <c r="Y14" s="15" t="e">
        <f t="shared" si="4"/>
        <v>#DIV/0!</v>
      </c>
      <c r="Z14" s="15" t="e">
        <f t="shared" si="4"/>
        <v>#DIV/0!</v>
      </c>
      <c r="AA14" s="15" t="e">
        <f t="shared" si="4"/>
        <v>#DIV/0!</v>
      </c>
      <c r="AB14" s="15" t="e">
        <f t="shared" si="4"/>
        <v>#DIV/0!</v>
      </c>
      <c r="AC14" s="15" t="e">
        <f t="shared" si="4"/>
        <v>#DIV/0!</v>
      </c>
      <c r="AD14" s="15" t="e">
        <f t="shared" si="4"/>
        <v>#DIV/0!</v>
      </c>
      <c r="AE14" s="15" t="e">
        <f t="shared" si="4"/>
        <v>#DIV/0!</v>
      </c>
      <c r="AF14" s="18"/>
      <c r="AG14" s="16" t="str">
        <f>INDEX([2]Local_Authority_District__Decem!$D$2:$D$417,MATCH(B14,[2]Local_Authority_District__Decem!$A$2:$A$417,0))</f>
        <v>UKD11</v>
      </c>
      <c r="AH14" s="369">
        <f>INDEX([2]A4!$R$6:$R$228,MATCH(AG14,[2]A4!$B$6:$B$228,0))</f>
        <v>30.21</v>
      </c>
      <c r="AN14" s="315"/>
      <c r="AO14" s="315"/>
    </row>
    <row r="15" spans="1:41" ht="15.6" x14ac:dyDescent="0.3">
      <c r="A15" s="14" t="s">
        <v>65</v>
      </c>
      <c r="B15" s="14" t="s">
        <v>95</v>
      </c>
      <c r="C15" s="14" t="s">
        <v>96</v>
      </c>
      <c r="D15" s="15">
        <v>4000000</v>
      </c>
      <c r="E15" s="16">
        <f t="shared" si="0"/>
        <v>114285.71428571429</v>
      </c>
      <c r="F15" s="17" t="e">
        <f>INDEX('Indust Agri by LA '!$J$2:$J$315,MATCH(B15,'Indust Agri by LA '!$B$2:$B$315,0))</f>
        <v>#DIV/0!</v>
      </c>
      <c r="G15" s="17"/>
      <c r="H15" s="15" t="e">
        <f t="shared" si="1"/>
        <v>#DIV/0!</v>
      </c>
      <c r="I15" s="15" t="e">
        <f t="shared" si="3"/>
        <v>#DIV/0!</v>
      </c>
      <c r="J15" s="15" t="e">
        <f t="shared" si="4"/>
        <v>#DIV/0!</v>
      </c>
      <c r="K15" s="15" t="e">
        <f t="shared" si="4"/>
        <v>#DIV/0!</v>
      </c>
      <c r="L15" s="15" t="e">
        <f t="shared" si="4"/>
        <v>#DIV/0!</v>
      </c>
      <c r="M15" s="15" t="e">
        <f t="shared" si="4"/>
        <v>#DIV/0!</v>
      </c>
      <c r="N15" s="15" t="e">
        <f t="shared" si="4"/>
        <v>#DIV/0!</v>
      </c>
      <c r="O15" s="15" t="e">
        <f t="shared" si="4"/>
        <v>#DIV/0!</v>
      </c>
      <c r="P15" s="15" t="e">
        <f t="shared" si="4"/>
        <v>#DIV/0!</v>
      </c>
      <c r="Q15" s="15" t="e">
        <f t="shared" si="4"/>
        <v>#DIV/0!</v>
      </c>
      <c r="R15" s="15" t="e">
        <f t="shared" si="4"/>
        <v>#DIV/0!</v>
      </c>
      <c r="S15" s="15" t="e">
        <f t="shared" si="4"/>
        <v>#DIV/0!</v>
      </c>
      <c r="T15" s="15" t="e">
        <f t="shared" si="4"/>
        <v>#DIV/0!</v>
      </c>
      <c r="U15" s="15" t="e">
        <f t="shared" si="4"/>
        <v>#DIV/0!</v>
      </c>
      <c r="V15" s="15" t="e">
        <f t="shared" si="4"/>
        <v>#DIV/0!</v>
      </c>
      <c r="W15" s="15" t="e">
        <f t="shared" si="4"/>
        <v>#DIV/0!</v>
      </c>
      <c r="X15" s="15" t="e">
        <f t="shared" si="4"/>
        <v>#DIV/0!</v>
      </c>
      <c r="Y15" s="15" t="e">
        <f t="shared" si="4"/>
        <v>#DIV/0!</v>
      </c>
      <c r="Z15" s="15" t="e">
        <f t="shared" si="4"/>
        <v>#DIV/0!</v>
      </c>
      <c r="AA15" s="15" t="e">
        <f t="shared" si="4"/>
        <v>#DIV/0!</v>
      </c>
      <c r="AB15" s="15" t="e">
        <f t="shared" si="4"/>
        <v>#DIV/0!</v>
      </c>
      <c r="AC15" s="15" t="e">
        <f t="shared" si="4"/>
        <v>#DIV/0!</v>
      </c>
      <c r="AD15" s="15" t="e">
        <f t="shared" si="4"/>
        <v>#DIV/0!</v>
      </c>
      <c r="AE15" s="15" t="e">
        <f t="shared" si="4"/>
        <v>#DIV/0!</v>
      </c>
      <c r="AF15" s="18"/>
      <c r="AG15" s="16" t="str">
        <f>INDEX([2]Local_Authority_District__Decem!$D$2:$D$417,MATCH(B15,[2]Local_Authority_District__Decem!$A$2:$A$417,0))</f>
        <v>UKH37</v>
      </c>
      <c r="AH15" s="369">
        <f>INDEX([2]A4!$R$6:$R$228,MATCH(AG15,[2]A4!$B$6:$B$228,0))</f>
        <v>35.33</v>
      </c>
      <c r="AN15" s="315"/>
      <c r="AO15" s="315"/>
    </row>
    <row r="16" spans="1:41" ht="15.6" x14ac:dyDescent="0.3">
      <c r="A16" s="14" t="s">
        <v>62</v>
      </c>
      <c r="B16" s="14" t="s">
        <v>101</v>
      </c>
      <c r="C16" s="14" t="s">
        <v>102</v>
      </c>
      <c r="D16" s="15">
        <v>2900000</v>
      </c>
      <c r="E16" s="16">
        <f t="shared" si="0"/>
        <v>82857.142857142855</v>
      </c>
      <c r="F16" s="17" t="e">
        <f>INDEX('Indust Agri by LA '!$J$2:$J$315,MATCH(B16,'Indust Agri by LA '!$B$2:$B$315,0))</f>
        <v>#DIV/0!</v>
      </c>
      <c r="G16" s="17"/>
      <c r="H16" s="15" t="e">
        <f t="shared" si="1"/>
        <v>#DIV/0!</v>
      </c>
      <c r="I16" s="15" t="e">
        <f t="shared" si="3"/>
        <v>#DIV/0!</v>
      </c>
      <c r="J16" s="15" t="e">
        <f t="shared" si="4"/>
        <v>#DIV/0!</v>
      </c>
      <c r="K16" s="15" t="e">
        <f t="shared" si="4"/>
        <v>#DIV/0!</v>
      </c>
      <c r="L16" s="15" t="e">
        <f t="shared" si="4"/>
        <v>#DIV/0!</v>
      </c>
      <c r="M16" s="15" t="e">
        <f t="shared" si="4"/>
        <v>#DIV/0!</v>
      </c>
      <c r="N16" s="15" t="e">
        <f t="shared" si="4"/>
        <v>#DIV/0!</v>
      </c>
      <c r="O16" s="15" t="e">
        <f t="shared" si="4"/>
        <v>#DIV/0!</v>
      </c>
      <c r="P16" s="15" t="e">
        <f t="shared" si="4"/>
        <v>#DIV/0!</v>
      </c>
      <c r="Q16" s="15" t="e">
        <f t="shared" si="4"/>
        <v>#DIV/0!</v>
      </c>
      <c r="R16" s="15" t="e">
        <f t="shared" si="4"/>
        <v>#DIV/0!</v>
      </c>
      <c r="S16" s="15" t="e">
        <f t="shared" si="4"/>
        <v>#DIV/0!</v>
      </c>
      <c r="T16" s="15" t="e">
        <f t="shared" si="4"/>
        <v>#DIV/0!</v>
      </c>
      <c r="U16" s="15" t="e">
        <f t="shared" si="4"/>
        <v>#DIV/0!</v>
      </c>
      <c r="V16" s="15" t="e">
        <f t="shared" si="4"/>
        <v>#DIV/0!</v>
      </c>
      <c r="W16" s="15" t="e">
        <f t="shared" si="4"/>
        <v>#DIV/0!</v>
      </c>
      <c r="X16" s="15" t="e">
        <f t="shared" si="4"/>
        <v>#DIV/0!</v>
      </c>
      <c r="Y16" s="15" t="e">
        <f t="shared" si="4"/>
        <v>#DIV/0!</v>
      </c>
      <c r="Z16" s="15" t="e">
        <f t="shared" si="4"/>
        <v>#DIV/0!</v>
      </c>
      <c r="AA16" s="15" t="e">
        <f t="shared" si="4"/>
        <v>#DIV/0!</v>
      </c>
      <c r="AB16" s="15" t="e">
        <f t="shared" si="4"/>
        <v>#DIV/0!</v>
      </c>
      <c r="AC16" s="15" t="e">
        <f t="shared" si="4"/>
        <v>#DIV/0!</v>
      </c>
      <c r="AD16" s="15" t="e">
        <f t="shared" si="4"/>
        <v>#DIV/0!</v>
      </c>
      <c r="AE16" s="15" t="e">
        <f t="shared" si="4"/>
        <v>#DIV/0!</v>
      </c>
      <c r="AF16" s="18"/>
      <c r="AG16" s="16" t="str">
        <f>INDEX([2]Local_Authority_District__Decem!$D$2:$D$417,MATCH(B16,[2]Local_Authority_District__Decem!$A$2:$A$417,0))</f>
        <v>UKJ37</v>
      </c>
      <c r="AH16" s="369">
        <f>INDEX([2]A4!$R$6:$R$228,MATCH(AG16,[2]A4!$B$6:$B$228,0))</f>
        <v>50.35</v>
      </c>
      <c r="AN16" s="315"/>
      <c r="AO16" s="315"/>
    </row>
    <row r="17" spans="1:41" ht="15.6" x14ac:dyDescent="0.3">
      <c r="A17" s="14" t="s">
        <v>69</v>
      </c>
      <c r="B17" s="14" t="s">
        <v>105</v>
      </c>
      <c r="C17" s="14" t="s">
        <v>106</v>
      </c>
      <c r="D17" s="15">
        <v>680000</v>
      </c>
      <c r="E17" s="16">
        <f t="shared" si="0"/>
        <v>19428.571428571428</v>
      </c>
      <c r="F17" s="17" t="e">
        <f>INDEX('Indust Agri by LA '!$J$2:$J$315,MATCH(B17,'Indust Agri by LA '!$B$2:$B$315,0))</f>
        <v>#DIV/0!</v>
      </c>
      <c r="G17" s="17"/>
      <c r="H17" s="15" t="e">
        <f t="shared" si="1"/>
        <v>#DIV/0!</v>
      </c>
      <c r="I17" s="15" t="e">
        <f t="shared" si="3"/>
        <v>#DIV/0!</v>
      </c>
      <c r="J17" s="15" t="e">
        <f t="shared" si="4"/>
        <v>#DIV/0!</v>
      </c>
      <c r="K17" s="15" t="e">
        <f t="shared" si="4"/>
        <v>#DIV/0!</v>
      </c>
      <c r="L17" s="15" t="e">
        <f t="shared" si="4"/>
        <v>#DIV/0!</v>
      </c>
      <c r="M17" s="15" t="e">
        <f t="shared" si="4"/>
        <v>#DIV/0!</v>
      </c>
      <c r="N17" s="15" t="e">
        <f t="shared" si="4"/>
        <v>#DIV/0!</v>
      </c>
      <c r="O17" s="15" t="e">
        <f t="shared" si="4"/>
        <v>#DIV/0!</v>
      </c>
      <c r="P17" s="15" t="e">
        <f t="shared" si="4"/>
        <v>#DIV/0!</v>
      </c>
      <c r="Q17" s="15" t="e">
        <f t="shared" si="4"/>
        <v>#DIV/0!</v>
      </c>
      <c r="R17" s="15" t="e">
        <f t="shared" si="4"/>
        <v>#DIV/0!</v>
      </c>
      <c r="S17" s="15" t="e">
        <f t="shared" si="4"/>
        <v>#DIV/0!</v>
      </c>
      <c r="T17" s="15" t="e">
        <f t="shared" si="4"/>
        <v>#DIV/0!</v>
      </c>
      <c r="U17" s="15" t="e">
        <f t="shared" si="4"/>
        <v>#DIV/0!</v>
      </c>
      <c r="V17" s="15" t="e">
        <f t="shared" si="4"/>
        <v>#DIV/0!</v>
      </c>
      <c r="W17" s="15" t="e">
        <f t="shared" si="4"/>
        <v>#DIV/0!</v>
      </c>
      <c r="X17" s="15" t="e">
        <f t="shared" si="4"/>
        <v>#DIV/0!</v>
      </c>
      <c r="Y17" s="15" t="e">
        <f t="shared" si="4"/>
        <v>#DIV/0!</v>
      </c>
      <c r="Z17" s="15" t="e">
        <f t="shared" si="4"/>
        <v>#DIV/0!</v>
      </c>
      <c r="AA17" s="15" t="e">
        <f t="shared" si="4"/>
        <v>#DIV/0!</v>
      </c>
      <c r="AB17" s="15" t="e">
        <f t="shared" si="4"/>
        <v>#DIV/0!</v>
      </c>
      <c r="AC17" s="15" t="e">
        <f t="shared" si="4"/>
        <v>#DIV/0!</v>
      </c>
      <c r="AD17" s="15" t="e">
        <f t="shared" si="4"/>
        <v>#DIV/0!</v>
      </c>
      <c r="AE17" s="15" t="e">
        <f t="shared" si="4"/>
        <v>#DIV/0!</v>
      </c>
      <c r="AF17" s="18"/>
      <c r="AG17" s="16" t="str">
        <f>INDEX([2]Local_Authority_District__Decem!$D$2:$D$417,MATCH(B17,[2]Local_Authority_District__Decem!$A$2:$A$417,0))</f>
        <v>UKF15</v>
      </c>
      <c r="AH17" s="369">
        <f>INDEX([2]A4!$R$6:$R$228,MATCH(AG17,[2]A4!$B$6:$B$228,0))</f>
        <v>27.4</v>
      </c>
      <c r="AN17" s="315"/>
      <c r="AO17" s="315"/>
    </row>
    <row r="18" spans="1:41" ht="15.6" x14ac:dyDescent="0.3">
      <c r="A18" s="14" t="s">
        <v>82</v>
      </c>
      <c r="B18" s="14" t="s">
        <v>108</v>
      </c>
      <c r="C18" s="24" t="s">
        <v>109</v>
      </c>
      <c r="D18" s="15">
        <v>3000000</v>
      </c>
      <c r="E18" s="16">
        <f t="shared" si="0"/>
        <v>85714.28571428571</v>
      </c>
      <c r="F18" s="17" t="e">
        <f>INDEX('Indust Agri by LA '!$J$2:$J$315,MATCH(B18,'Indust Agri by LA '!$B$2:$B$315,0))</f>
        <v>#DIV/0!</v>
      </c>
      <c r="G18" s="17"/>
      <c r="H18" s="15" t="e">
        <f t="shared" si="1"/>
        <v>#DIV/0!</v>
      </c>
      <c r="I18" s="15" t="e">
        <f t="shared" si="3"/>
        <v>#DIV/0!</v>
      </c>
      <c r="J18" s="15" t="e">
        <f t="shared" si="4"/>
        <v>#DIV/0!</v>
      </c>
      <c r="K18" s="15" t="e">
        <f t="shared" si="4"/>
        <v>#DIV/0!</v>
      </c>
      <c r="L18" s="15" t="e">
        <f t="shared" si="4"/>
        <v>#DIV/0!</v>
      </c>
      <c r="M18" s="15" t="e">
        <f t="shared" si="4"/>
        <v>#DIV/0!</v>
      </c>
      <c r="N18" s="15" t="e">
        <f t="shared" si="4"/>
        <v>#DIV/0!</v>
      </c>
      <c r="O18" s="15" t="e">
        <f t="shared" si="4"/>
        <v>#DIV/0!</v>
      </c>
      <c r="P18" s="15" t="e">
        <f t="shared" si="4"/>
        <v>#DIV/0!</v>
      </c>
      <c r="Q18" s="15" t="e">
        <f t="shared" si="4"/>
        <v>#DIV/0!</v>
      </c>
      <c r="R18" s="15" t="e">
        <f t="shared" si="4"/>
        <v>#DIV/0!</v>
      </c>
      <c r="S18" s="15" t="e">
        <f t="shared" si="4"/>
        <v>#DIV/0!</v>
      </c>
      <c r="T18" s="15" t="e">
        <f t="shared" si="4"/>
        <v>#DIV/0!</v>
      </c>
      <c r="U18" s="15" t="e">
        <f t="shared" si="4"/>
        <v>#DIV/0!</v>
      </c>
      <c r="V18" s="15" t="e">
        <f t="shared" si="4"/>
        <v>#DIV/0!</v>
      </c>
      <c r="W18" s="15" t="e">
        <f t="shared" si="4"/>
        <v>#DIV/0!</v>
      </c>
      <c r="X18" s="15" t="e">
        <f t="shared" si="4"/>
        <v>#DIV/0!</v>
      </c>
      <c r="Y18" s="15" t="e">
        <f t="shared" si="4"/>
        <v>#DIV/0!</v>
      </c>
      <c r="Z18" s="15" t="e">
        <f t="shared" si="4"/>
        <v>#DIV/0!</v>
      </c>
      <c r="AA18" s="15" t="e">
        <f t="shared" si="4"/>
        <v>#DIV/0!</v>
      </c>
      <c r="AB18" s="15" t="e">
        <f t="shared" si="4"/>
        <v>#DIV/0!</v>
      </c>
      <c r="AC18" s="15" t="e">
        <f t="shared" si="4"/>
        <v>#DIV/0!</v>
      </c>
      <c r="AD18" s="15" t="e">
        <f t="shared" si="4"/>
        <v>#DIV/0!</v>
      </c>
      <c r="AE18" s="15" t="e">
        <f t="shared" si="4"/>
        <v>#DIV/0!</v>
      </c>
      <c r="AF18" s="18"/>
      <c r="AG18" s="16" t="str">
        <f>INDEX([2]Local_Authority_District__Decem!$D$2:$D$417,MATCH(B18,[2]Local_Authority_District__Decem!$A$2:$A$417,0))</f>
        <v>UKK12</v>
      </c>
      <c r="AH18" s="369">
        <f>INDEX([2]A4!$R$6:$R$228,MATCH(AG18,[2]A4!$B$6:$B$228,0))</f>
        <v>37.4</v>
      </c>
      <c r="AN18" s="315"/>
      <c r="AO18" s="315"/>
    </row>
    <row r="19" spans="1:41" ht="15.6" x14ac:dyDescent="0.3">
      <c r="A19" s="14" t="s">
        <v>65</v>
      </c>
      <c r="B19" s="14" t="s">
        <v>110</v>
      </c>
      <c r="C19" s="14" t="s">
        <v>111</v>
      </c>
      <c r="D19" s="15">
        <v>3190000</v>
      </c>
      <c r="E19" s="16">
        <f t="shared" si="0"/>
        <v>91142.857142857145</v>
      </c>
      <c r="F19" s="17" t="e">
        <f>INDEX('Indust Agri by LA '!$J$2:$J$315,MATCH(B19,'Indust Agri by LA '!$B$2:$B$315,0))</f>
        <v>#DIV/0!</v>
      </c>
      <c r="G19" s="17"/>
      <c r="H19" s="15" t="e">
        <f t="shared" si="1"/>
        <v>#DIV/0!</v>
      </c>
      <c r="I19" s="15" t="e">
        <f t="shared" si="3"/>
        <v>#DIV/0!</v>
      </c>
      <c r="J19" s="15" t="e">
        <f t="shared" si="4"/>
        <v>#DIV/0!</v>
      </c>
      <c r="K19" s="15" t="e">
        <f t="shared" si="4"/>
        <v>#DIV/0!</v>
      </c>
      <c r="L19" s="15" t="e">
        <f t="shared" si="4"/>
        <v>#DIV/0!</v>
      </c>
      <c r="M19" s="15" t="e">
        <f t="shared" si="4"/>
        <v>#DIV/0!</v>
      </c>
      <c r="N19" s="15" t="e">
        <f t="shared" si="4"/>
        <v>#DIV/0!</v>
      </c>
      <c r="O19" s="15" t="e">
        <f t="shared" si="4"/>
        <v>#DIV/0!</v>
      </c>
      <c r="P19" s="15" t="e">
        <f t="shared" si="4"/>
        <v>#DIV/0!</v>
      </c>
      <c r="Q19" s="15" t="e">
        <f t="shared" si="4"/>
        <v>#DIV/0!</v>
      </c>
      <c r="R19" s="15" t="e">
        <f t="shared" si="4"/>
        <v>#DIV/0!</v>
      </c>
      <c r="S19" s="15" t="e">
        <f t="shared" si="4"/>
        <v>#DIV/0!</v>
      </c>
      <c r="T19" s="15" t="e">
        <f t="shared" si="4"/>
        <v>#DIV/0!</v>
      </c>
      <c r="U19" s="15" t="e">
        <f t="shared" si="4"/>
        <v>#DIV/0!</v>
      </c>
      <c r="V19" s="15" t="e">
        <f t="shared" si="4"/>
        <v>#DIV/0!</v>
      </c>
      <c r="W19" s="15" t="e">
        <f t="shared" si="4"/>
        <v>#DIV/0!</v>
      </c>
      <c r="X19" s="15" t="e">
        <f t="shared" si="4"/>
        <v>#DIV/0!</v>
      </c>
      <c r="Y19" s="15" t="e">
        <f t="shared" si="4"/>
        <v>#DIV/0!</v>
      </c>
      <c r="Z19" s="15" t="e">
        <f t="shared" si="4"/>
        <v>#DIV/0!</v>
      </c>
      <c r="AA19" s="15" t="e">
        <f t="shared" si="4"/>
        <v>#DIV/0!</v>
      </c>
      <c r="AB19" s="15" t="e">
        <f t="shared" si="4"/>
        <v>#DIV/0!</v>
      </c>
      <c r="AC19" s="15" t="e">
        <f t="shared" si="4"/>
        <v>#DIV/0!</v>
      </c>
      <c r="AD19" s="15" t="e">
        <f t="shared" si="4"/>
        <v>#DIV/0!</v>
      </c>
      <c r="AE19" s="15" t="e">
        <f t="shared" si="4"/>
        <v>#DIV/0!</v>
      </c>
      <c r="AF19" s="18"/>
      <c r="AG19" s="16" t="str">
        <f>INDEX([2]Local_Authority_District__Decem!$D$2:$D$417,MATCH(B19,[2]Local_Authority_District__Decem!$A$2:$A$417,0))</f>
        <v>UKH24</v>
      </c>
      <c r="AH19" s="369">
        <f>INDEX([2]A4!$R$6:$R$228,MATCH(AG19,[2]A4!$B$6:$B$228,0))</f>
        <v>31.27</v>
      </c>
      <c r="AN19" s="315"/>
      <c r="AO19" s="315"/>
    </row>
    <row r="20" spans="1:41" ht="15.6" x14ac:dyDescent="0.3">
      <c r="A20" s="14" t="s">
        <v>72</v>
      </c>
      <c r="B20" s="14" t="s">
        <v>112</v>
      </c>
      <c r="C20" s="14" t="s">
        <v>113</v>
      </c>
      <c r="D20" s="15">
        <v>7640000</v>
      </c>
      <c r="E20" s="16">
        <f t="shared" si="0"/>
        <v>65299.145299145297</v>
      </c>
      <c r="F20" s="17" t="e">
        <f>INDEX('Indust Agri by LA '!$J$2:$J$315,MATCH(B20,'Indust Agri by LA '!$B$2:$B$315,0))</f>
        <v>#DIV/0!</v>
      </c>
      <c r="G20" s="17"/>
      <c r="H20" s="15" t="e">
        <f t="shared" si="1"/>
        <v>#DIV/0!</v>
      </c>
      <c r="I20" s="15" t="e">
        <f t="shared" si="3"/>
        <v>#DIV/0!</v>
      </c>
      <c r="J20" s="15" t="e">
        <f t="shared" si="4"/>
        <v>#DIV/0!</v>
      </c>
      <c r="K20" s="15" t="e">
        <f t="shared" si="4"/>
        <v>#DIV/0!</v>
      </c>
      <c r="L20" s="15" t="e">
        <f t="shared" si="4"/>
        <v>#DIV/0!</v>
      </c>
      <c r="M20" s="15" t="e">
        <f t="shared" si="4"/>
        <v>#DIV/0!</v>
      </c>
      <c r="N20" s="15" t="e">
        <f t="shared" si="4"/>
        <v>#DIV/0!</v>
      </c>
      <c r="O20" s="15" t="e">
        <f t="shared" si="4"/>
        <v>#DIV/0!</v>
      </c>
      <c r="P20" s="15" t="e">
        <f t="shared" si="4"/>
        <v>#DIV/0!</v>
      </c>
      <c r="Q20" s="15" t="e">
        <f t="shared" si="4"/>
        <v>#DIV/0!</v>
      </c>
      <c r="R20" s="15" t="e">
        <f t="shared" si="4"/>
        <v>#DIV/0!</v>
      </c>
      <c r="S20" s="15" t="e">
        <f t="shared" si="4"/>
        <v>#DIV/0!</v>
      </c>
      <c r="T20" s="15" t="e">
        <f t="shared" si="4"/>
        <v>#DIV/0!</v>
      </c>
      <c r="U20" s="15" t="e">
        <f t="shared" si="4"/>
        <v>#DIV/0!</v>
      </c>
      <c r="V20" s="15" t="e">
        <f t="shared" si="4"/>
        <v>#DIV/0!</v>
      </c>
      <c r="W20" s="15" t="e">
        <f t="shared" si="4"/>
        <v>#DIV/0!</v>
      </c>
      <c r="X20" s="15" t="e">
        <f t="shared" si="4"/>
        <v>#DIV/0!</v>
      </c>
      <c r="Y20" s="15" t="e">
        <f t="shared" si="4"/>
        <v>#DIV/0!</v>
      </c>
      <c r="Z20" s="15" t="e">
        <f t="shared" si="4"/>
        <v>#DIV/0!</v>
      </c>
      <c r="AA20" s="15" t="e">
        <f t="shared" si="4"/>
        <v>#DIV/0!</v>
      </c>
      <c r="AB20" s="15" t="e">
        <f t="shared" si="4"/>
        <v>#DIV/0!</v>
      </c>
      <c r="AC20" s="15" t="e">
        <f t="shared" si="4"/>
        <v>#DIV/0!</v>
      </c>
      <c r="AD20" s="15" t="e">
        <f t="shared" si="4"/>
        <v>#DIV/0!</v>
      </c>
      <c r="AE20" s="15" t="e">
        <f t="shared" si="4"/>
        <v>#DIV/0!</v>
      </c>
      <c r="AF20" s="18"/>
      <c r="AG20" s="16" t="str">
        <f>INDEX([2]Local_Authority_District__Decem!$D$2:$D$417,MATCH(B20,[2]Local_Authority_District__Decem!$A$2:$A$417,0))</f>
        <v>UKI51</v>
      </c>
      <c r="AH20" s="369">
        <f>INDEX([2]A4!$R$6:$R$228,MATCH(AG20,[2]A4!$B$6:$B$228,0))</f>
        <v>43.08</v>
      </c>
      <c r="AN20" s="315"/>
      <c r="AO20" s="315"/>
    </row>
    <row r="21" spans="1:41" ht="15.6" x14ac:dyDescent="0.3">
      <c r="A21" s="14" t="s">
        <v>85</v>
      </c>
      <c r="B21" s="14" t="s">
        <v>114</v>
      </c>
      <c r="C21" s="14" t="s">
        <v>115</v>
      </c>
      <c r="D21" s="15">
        <v>1700000</v>
      </c>
      <c r="E21" s="16">
        <f t="shared" si="0"/>
        <v>48571.428571428572</v>
      </c>
      <c r="F21" s="17" t="e">
        <f>INDEX('Indust Agri by LA '!$J$2:$J$315,MATCH(B21,'Indust Agri by LA '!$B$2:$B$315,0))</f>
        <v>#DIV/0!</v>
      </c>
      <c r="G21" s="17"/>
      <c r="H21" s="15" t="e">
        <f t="shared" si="1"/>
        <v>#DIV/0!</v>
      </c>
      <c r="I21" s="15" t="e">
        <f t="shared" si="3"/>
        <v>#DIV/0!</v>
      </c>
      <c r="J21" s="15" t="e">
        <f t="shared" si="4"/>
        <v>#DIV/0!</v>
      </c>
      <c r="K21" s="15" t="e">
        <f t="shared" si="4"/>
        <v>#DIV/0!</v>
      </c>
      <c r="L21" s="15" t="e">
        <f t="shared" si="4"/>
        <v>#DIV/0!</v>
      </c>
      <c r="M21" s="15" t="e">
        <f t="shared" si="4"/>
        <v>#DIV/0!</v>
      </c>
      <c r="N21" s="15" t="e">
        <f t="shared" si="4"/>
        <v>#DIV/0!</v>
      </c>
      <c r="O21" s="15" t="e">
        <f t="shared" si="4"/>
        <v>#DIV/0!</v>
      </c>
      <c r="P21" s="15" t="e">
        <f t="shared" si="4"/>
        <v>#DIV/0!</v>
      </c>
      <c r="Q21" s="15" t="e">
        <f t="shared" si="4"/>
        <v>#DIV/0!</v>
      </c>
      <c r="R21" s="15" t="e">
        <f t="shared" si="4"/>
        <v>#DIV/0!</v>
      </c>
      <c r="S21" s="15" t="e">
        <f t="shared" si="4"/>
        <v>#DIV/0!</v>
      </c>
      <c r="T21" s="15" t="e">
        <f t="shared" si="4"/>
        <v>#DIV/0!</v>
      </c>
      <c r="U21" s="15" t="e">
        <f t="shared" si="4"/>
        <v>#DIV/0!</v>
      </c>
      <c r="V21" s="15" t="e">
        <f t="shared" si="4"/>
        <v>#DIV/0!</v>
      </c>
      <c r="W21" s="15" t="e">
        <f t="shared" si="4"/>
        <v>#DIV/0!</v>
      </c>
      <c r="X21" s="15" t="e">
        <f t="shared" si="4"/>
        <v>#DIV/0!</v>
      </c>
      <c r="Y21" s="15" t="e">
        <f t="shared" si="4"/>
        <v>#DIV/0!</v>
      </c>
      <c r="Z21" s="15" t="e">
        <f t="shared" si="4"/>
        <v>#DIV/0!</v>
      </c>
      <c r="AA21" s="15" t="e">
        <f t="shared" si="4"/>
        <v>#DIV/0!</v>
      </c>
      <c r="AB21" s="15" t="e">
        <f t="shared" si="4"/>
        <v>#DIV/0!</v>
      </c>
      <c r="AC21" s="15" t="e">
        <f t="shared" si="4"/>
        <v>#DIV/0!</v>
      </c>
      <c r="AD21" s="15" t="e">
        <f t="shared" si="4"/>
        <v>#DIV/0!</v>
      </c>
      <c r="AE21" s="15" t="e">
        <f t="shared" si="4"/>
        <v>#DIV/0!</v>
      </c>
      <c r="AF21" s="18"/>
      <c r="AG21" s="16" t="str">
        <f>INDEX([2]Local_Authority_District__Decem!$D$2:$D$417,MATCH(B21,[2]Local_Authority_District__Decem!$A$2:$A$417,0))</f>
        <v>UKG31</v>
      </c>
      <c r="AH21" s="369">
        <f>INDEX([2]A4!$R$6:$R$228,MATCH(AG21,[2]A4!$B$6:$B$228,0))</f>
        <v>33</v>
      </c>
      <c r="AN21" s="315"/>
      <c r="AO21" s="315"/>
    </row>
    <row r="22" spans="1:41" ht="15.6" x14ac:dyDescent="0.3">
      <c r="A22" s="14" t="s">
        <v>69</v>
      </c>
      <c r="B22" s="14" t="s">
        <v>116</v>
      </c>
      <c r="C22" s="14" t="s">
        <v>117</v>
      </c>
      <c r="D22" s="15">
        <v>2150000</v>
      </c>
      <c r="E22" s="16">
        <f t="shared" si="0"/>
        <v>61428.571428571428</v>
      </c>
      <c r="F22" s="17" t="e">
        <f>INDEX('Indust Agri by LA '!$J$2:$J$315,MATCH(B22,'Indust Agri by LA '!$B$2:$B$315,0))</f>
        <v>#DIV/0!</v>
      </c>
      <c r="G22" s="17"/>
      <c r="H22" s="15" t="e">
        <f t="shared" si="1"/>
        <v>#DIV/0!</v>
      </c>
      <c r="I22" s="15" t="e">
        <f t="shared" si="3"/>
        <v>#DIV/0!</v>
      </c>
      <c r="J22" s="15" t="e">
        <f t="shared" si="4"/>
        <v>#DIV/0!</v>
      </c>
      <c r="K22" s="15" t="e">
        <f t="shared" si="4"/>
        <v>#DIV/0!</v>
      </c>
      <c r="L22" s="15" t="e">
        <f t="shared" si="4"/>
        <v>#DIV/0!</v>
      </c>
      <c r="M22" s="15" t="e">
        <f t="shared" si="4"/>
        <v>#DIV/0!</v>
      </c>
      <c r="N22" s="15" t="e">
        <f t="shared" si="4"/>
        <v>#DIV/0!</v>
      </c>
      <c r="O22" s="15" t="e">
        <f t="shared" si="4"/>
        <v>#DIV/0!</v>
      </c>
      <c r="P22" s="15" t="e">
        <f t="shared" si="4"/>
        <v>#DIV/0!</v>
      </c>
      <c r="Q22" s="15" t="e">
        <f t="shared" si="4"/>
        <v>#DIV/0!</v>
      </c>
      <c r="R22" s="15" t="e">
        <f t="shared" si="4"/>
        <v>#DIV/0!</v>
      </c>
      <c r="S22" s="15" t="e">
        <f t="shared" si="4"/>
        <v>#DIV/0!</v>
      </c>
      <c r="T22" s="15" t="e">
        <f t="shared" si="4"/>
        <v>#DIV/0!</v>
      </c>
      <c r="U22" s="15" t="e">
        <f t="shared" si="4"/>
        <v>#DIV/0!</v>
      </c>
      <c r="V22" s="15" t="e">
        <f t="shared" si="4"/>
        <v>#DIV/0!</v>
      </c>
      <c r="W22" s="15" t="e">
        <f t="shared" si="4"/>
        <v>#DIV/0!</v>
      </c>
      <c r="X22" s="15" t="e">
        <f t="shared" si="4"/>
        <v>#DIV/0!</v>
      </c>
      <c r="Y22" s="15" t="e">
        <f t="shared" si="4"/>
        <v>#DIV/0!</v>
      </c>
      <c r="Z22" s="15" t="e">
        <f t="shared" si="4"/>
        <v>#DIV/0!</v>
      </c>
      <c r="AA22" s="15" t="e">
        <f t="shared" si="4"/>
        <v>#DIV/0!</v>
      </c>
      <c r="AB22" s="15" t="e">
        <f t="shared" si="4"/>
        <v>#DIV/0!</v>
      </c>
      <c r="AC22" s="15" t="e">
        <f t="shared" si="4"/>
        <v>#DIV/0!</v>
      </c>
      <c r="AD22" s="15" t="e">
        <f t="shared" si="4"/>
        <v>#DIV/0!</v>
      </c>
      <c r="AE22" s="15" t="e">
        <f t="shared" si="4"/>
        <v>#DIV/0!</v>
      </c>
      <c r="AF22" s="18"/>
      <c r="AG22" s="16" t="str">
        <f>INDEX([2]Local_Authority_District__Decem!$D$2:$D$417,MATCH(B22,[2]Local_Authority_District__Decem!$A$2:$A$417,0))</f>
        <v>UKF22</v>
      </c>
      <c r="AH22" s="369">
        <f>INDEX([2]A4!$R$6:$R$228,MATCH(AG22,[2]A4!$B$6:$B$228,0))</f>
        <v>32.479999999999997</v>
      </c>
      <c r="AN22" s="315"/>
      <c r="AO22" s="315"/>
    </row>
    <row r="23" spans="1:41" ht="15.6" x14ac:dyDescent="0.3">
      <c r="A23" s="14" t="s">
        <v>66</v>
      </c>
      <c r="B23" s="14" t="s">
        <v>118</v>
      </c>
      <c r="C23" s="14" t="s">
        <v>119</v>
      </c>
      <c r="D23" s="15">
        <v>450000</v>
      </c>
      <c r="E23" s="16">
        <f t="shared" si="0"/>
        <v>12857.142857142857</v>
      </c>
      <c r="F23" s="17" t="e">
        <f>INDEX('Indust Agri by LA '!$J$2:$J$315,MATCH(B23,'Indust Agri by LA '!$B$2:$B$315,0))</f>
        <v>#DIV/0!</v>
      </c>
      <c r="G23" s="17"/>
      <c r="H23" s="15" t="e">
        <f t="shared" si="1"/>
        <v>#DIV/0!</v>
      </c>
      <c r="I23" s="15" t="e">
        <f t="shared" si="3"/>
        <v>#DIV/0!</v>
      </c>
      <c r="J23" s="15" t="e">
        <f t="shared" si="4"/>
        <v>#DIV/0!</v>
      </c>
      <c r="K23" s="15" t="e">
        <f t="shared" si="4"/>
        <v>#DIV/0!</v>
      </c>
      <c r="L23" s="15" t="e">
        <f t="shared" si="4"/>
        <v>#DIV/0!</v>
      </c>
      <c r="M23" s="15" t="e">
        <f t="shared" si="4"/>
        <v>#DIV/0!</v>
      </c>
      <c r="N23" s="15" t="e">
        <f t="shared" si="4"/>
        <v>#DIV/0!</v>
      </c>
      <c r="O23" s="15" t="e">
        <f t="shared" si="4"/>
        <v>#DIV/0!</v>
      </c>
      <c r="P23" s="15" t="e">
        <f t="shared" si="4"/>
        <v>#DIV/0!</v>
      </c>
      <c r="Q23" s="15" t="e">
        <f t="shared" si="4"/>
        <v>#DIV/0!</v>
      </c>
      <c r="R23" s="15" t="e">
        <f t="shared" si="4"/>
        <v>#DIV/0!</v>
      </c>
      <c r="S23" s="15" t="e">
        <f t="shared" si="4"/>
        <v>#DIV/0!</v>
      </c>
      <c r="T23" s="15" t="e">
        <f t="shared" si="4"/>
        <v>#DIV/0!</v>
      </c>
      <c r="U23" s="15" t="e">
        <f t="shared" si="4"/>
        <v>#DIV/0!</v>
      </c>
      <c r="V23" s="15" t="e">
        <f t="shared" si="4"/>
        <v>#DIV/0!</v>
      </c>
      <c r="W23" s="15" t="e">
        <f t="shared" si="4"/>
        <v>#DIV/0!</v>
      </c>
      <c r="X23" s="15" t="e">
        <f t="shared" si="4"/>
        <v>#DIV/0!</v>
      </c>
      <c r="Y23" s="15" t="e">
        <f t="shared" si="4"/>
        <v>#DIV/0!</v>
      </c>
      <c r="Z23" s="15" t="e">
        <f t="shared" si="4"/>
        <v>#DIV/0!</v>
      </c>
      <c r="AA23" s="15" t="e">
        <f t="shared" si="4"/>
        <v>#DIV/0!</v>
      </c>
      <c r="AB23" s="15" t="e">
        <f t="shared" si="4"/>
        <v>#DIV/0!</v>
      </c>
      <c r="AC23" s="15" t="e">
        <f t="shared" si="4"/>
        <v>#DIV/0!</v>
      </c>
      <c r="AD23" s="15" t="e">
        <f t="shared" si="4"/>
        <v>#DIV/0!</v>
      </c>
      <c r="AE23" s="15" t="e">
        <f t="shared" si="4"/>
        <v>#DIV/0!</v>
      </c>
      <c r="AF23" s="18"/>
      <c r="AG23" s="16" t="str">
        <f>INDEX([2]Local_Authority_District__Decem!$D$2:$D$417,MATCH(B23,[2]Local_Authority_District__Decem!$A$2:$A$417,0))</f>
        <v>UKD41</v>
      </c>
      <c r="AH23" s="369">
        <f>INDEX([2]A4!$R$6:$R$228,MATCH(AG23,[2]A4!$B$6:$B$228,0))</f>
        <v>26.81</v>
      </c>
      <c r="AN23" s="315"/>
      <c r="AO23" s="315"/>
    </row>
    <row r="24" spans="1:41" ht="15.6" x14ac:dyDescent="0.3">
      <c r="A24" s="14" t="s">
        <v>66</v>
      </c>
      <c r="B24" s="14" t="s">
        <v>120</v>
      </c>
      <c r="C24" s="14" t="s">
        <v>121</v>
      </c>
      <c r="D24" s="15">
        <v>1120000</v>
      </c>
      <c r="E24" s="16">
        <f t="shared" si="0"/>
        <v>32000</v>
      </c>
      <c r="F24" s="17" t="e">
        <f>INDEX('Indust Agri by LA '!$J$2:$J$315,MATCH(B24,'Indust Agri by LA '!$B$2:$B$315,0))</f>
        <v>#DIV/0!</v>
      </c>
      <c r="G24" s="17"/>
      <c r="H24" s="15" t="e">
        <f t="shared" si="1"/>
        <v>#DIV/0!</v>
      </c>
      <c r="I24" s="15" t="e">
        <f t="shared" si="3"/>
        <v>#DIV/0!</v>
      </c>
      <c r="J24" s="15" t="e">
        <f t="shared" ref="J24:AE34" si="5">I24*1.047</f>
        <v>#DIV/0!</v>
      </c>
      <c r="K24" s="15" t="e">
        <f t="shared" si="5"/>
        <v>#DIV/0!</v>
      </c>
      <c r="L24" s="15" t="e">
        <f t="shared" si="5"/>
        <v>#DIV/0!</v>
      </c>
      <c r="M24" s="15" t="e">
        <f t="shared" si="5"/>
        <v>#DIV/0!</v>
      </c>
      <c r="N24" s="15" t="e">
        <f t="shared" si="5"/>
        <v>#DIV/0!</v>
      </c>
      <c r="O24" s="15" t="e">
        <f t="shared" si="5"/>
        <v>#DIV/0!</v>
      </c>
      <c r="P24" s="15" t="e">
        <f t="shared" si="5"/>
        <v>#DIV/0!</v>
      </c>
      <c r="Q24" s="15" t="e">
        <f t="shared" si="5"/>
        <v>#DIV/0!</v>
      </c>
      <c r="R24" s="15" t="e">
        <f t="shared" si="5"/>
        <v>#DIV/0!</v>
      </c>
      <c r="S24" s="15" t="e">
        <f t="shared" si="5"/>
        <v>#DIV/0!</v>
      </c>
      <c r="T24" s="15" t="e">
        <f t="shared" si="5"/>
        <v>#DIV/0!</v>
      </c>
      <c r="U24" s="15" t="e">
        <f t="shared" si="5"/>
        <v>#DIV/0!</v>
      </c>
      <c r="V24" s="15" t="e">
        <f t="shared" si="5"/>
        <v>#DIV/0!</v>
      </c>
      <c r="W24" s="15" t="e">
        <f t="shared" si="5"/>
        <v>#DIV/0!</v>
      </c>
      <c r="X24" s="15" t="e">
        <f t="shared" si="5"/>
        <v>#DIV/0!</v>
      </c>
      <c r="Y24" s="15" t="e">
        <f t="shared" si="5"/>
        <v>#DIV/0!</v>
      </c>
      <c r="Z24" s="15" t="e">
        <f t="shared" si="5"/>
        <v>#DIV/0!</v>
      </c>
      <c r="AA24" s="15" t="e">
        <f t="shared" si="5"/>
        <v>#DIV/0!</v>
      </c>
      <c r="AB24" s="15" t="e">
        <f t="shared" si="5"/>
        <v>#DIV/0!</v>
      </c>
      <c r="AC24" s="15" t="e">
        <f t="shared" si="5"/>
        <v>#DIV/0!</v>
      </c>
      <c r="AD24" s="15" t="e">
        <f t="shared" si="5"/>
        <v>#DIV/0!</v>
      </c>
      <c r="AE24" s="15" t="e">
        <f t="shared" si="5"/>
        <v>#DIV/0!</v>
      </c>
      <c r="AF24" s="18"/>
      <c r="AG24" s="16" t="str">
        <f>INDEX([2]Local_Authority_District__Decem!$D$2:$D$417,MATCH(B24,[2]Local_Authority_District__Decem!$A$2:$A$417,0))</f>
        <v>UKD42</v>
      </c>
      <c r="AH24" s="369">
        <f>INDEX([2]A4!$R$6:$R$228,MATCH(AG24,[2]A4!$B$6:$B$228,0))</f>
        <v>28.29</v>
      </c>
      <c r="AN24" s="315"/>
      <c r="AO24" s="315"/>
    </row>
    <row r="25" spans="1:41" s="381" customFormat="1" ht="15.6" x14ac:dyDescent="0.3">
      <c r="A25" s="14" t="s">
        <v>69</v>
      </c>
      <c r="B25" s="14" t="s">
        <v>122</v>
      </c>
      <c r="C25" s="14" t="s">
        <v>123</v>
      </c>
      <c r="D25" s="15">
        <v>370000</v>
      </c>
      <c r="E25" s="16">
        <f t="shared" si="0"/>
        <v>10571.428571428571</v>
      </c>
      <c r="F25" s="17" t="e">
        <f>INDEX('Indust Agri by LA '!$J$2:$J$315,MATCH(B25,'Indust Agri by LA '!$B$2:$B$315,0))</f>
        <v>#DIV/0!</v>
      </c>
      <c r="G25" s="17"/>
      <c r="H25" s="15" t="e">
        <f t="shared" si="1"/>
        <v>#DIV/0!</v>
      </c>
      <c r="I25" s="15" t="e">
        <f>H25*1.047</f>
        <v>#DIV/0!</v>
      </c>
      <c r="J25" s="15" t="e">
        <f t="shared" ref="J25:AE25" si="6">I25*1.047</f>
        <v>#DIV/0!</v>
      </c>
      <c r="K25" s="15" t="e">
        <f t="shared" si="6"/>
        <v>#DIV/0!</v>
      </c>
      <c r="L25" s="15" t="e">
        <f t="shared" si="6"/>
        <v>#DIV/0!</v>
      </c>
      <c r="M25" s="15" t="e">
        <f t="shared" si="6"/>
        <v>#DIV/0!</v>
      </c>
      <c r="N25" s="15" t="e">
        <f t="shared" si="6"/>
        <v>#DIV/0!</v>
      </c>
      <c r="O25" s="15" t="e">
        <f t="shared" si="6"/>
        <v>#DIV/0!</v>
      </c>
      <c r="P25" s="15" t="e">
        <f t="shared" si="6"/>
        <v>#DIV/0!</v>
      </c>
      <c r="Q25" s="15" t="e">
        <f t="shared" si="6"/>
        <v>#DIV/0!</v>
      </c>
      <c r="R25" s="15" t="e">
        <f t="shared" si="6"/>
        <v>#DIV/0!</v>
      </c>
      <c r="S25" s="15" t="e">
        <f t="shared" si="6"/>
        <v>#DIV/0!</v>
      </c>
      <c r="T25" s="15" t="e">
        <f t="shared" si="6"/>
        <v>#DIV/0!</v>
      </c>
      <c r="U25" s="15" t="e">
        <f t="shared" si="6"/>
        <v>#DIV/0!</v>
      </c>
      <c r="V25" s="15" t="e">
        <f t="shared" si="6"/>
        <v>#DIV/0!</v>
      </c>
      <c r="W25" s="15" t="e">
        <f t="shared" si="6"/>
        <v>#DIV/0!</v>
      </c>
      <c r="X25" s="15" t="e">
        <f t="shared" si="6"/>
        <v>#DIV/0!</v>
      </c>
      <c r="Y25" s="15" t="e">
        <f t="shared" si="6"/>
        <v>#DIV/0!</v>
      </c>
      <c r="Z25" s="15" t="e">
        <f t="shared" si="6"/>
        <v>#DIV/0!</v>
      </c>
      <c r="AA25" s="15" t="e">
        <f t="shared" si="6"/>
        <v>#DIV/0!</v>
      </c>
      <c r="AB25" s="15" t="e">
        <f t="shared" si="6"/>
        <v>#DIV/0!</v>
      </c>
      <c r="AC25" s="15" t="e">
        <f t="shared" si="6"/>
        <v>#DIV/0!</v>
      </c>
      <c r="AD25" s="15" t="e">
        <f t="shared" si="6"/>
        <v>#DIV/0!</v>
      </c>
      <c r="AE25" s="15" t="e">
        <f t="shared" si="6"/>
        <v>#DIV/0!</v>
      </c>
      <c r="AF25" s="18"/>
      <c r="AG25" s="16" t="str">
        <f>INDEX([2]Local_Authority_District__Decem!$D$2:$D$417,MATCH(B25,[2]Local_Authority_District__Decem!$A$2:$A$417,0))</f>
        <v>UKF12</v>
      </c>
      <c r="AH25" s="369">
        <f>INDEX([2]A4!$R$6:$R$228,MATCH(AG25,[2]A4!$B$6:$B$228,0))</f>
        <v>31.35</v>
      </c>
    </row>
    <row r="26" spans="1:41" ht="15.6" x14ac:dyDescent="0.3">
      <c r="A26" s="14" t="s">
        <v>66</v>
      </c>
      <c r="B26" s="14" t="s">
        <v>125</v>
      </c>
      <c r="C26" s="14" t="s">
        <v>126</v>
      </c>
      <c r="D26" s="15">
        <v>1110000</v>
      </c>
      <c r="E26" s="16">
        <f t="shared" si="0"/>
        <v>31714.285714285714</v>
      </c>
      <c r="F26" s="17" t="e">
        <f>INDEX('Indust Agri by LA '!$J$2:$J$315,MATCH(B26,'Indust Agri by LA '!$B$2:$B$315,0))</f>
        <v>#DIV/0!</v>
      </c>
      <c r="G26" s="17"/>
      <c r="H26" s="15" t="e">
        <f t="shared" si="1"/>
        <v>#DIV/0!</v>
      </c>
      <c r="I26" s="15" t="e">
        <f t="shared" si="3"/>
        <v>#DIV/0!</v>
      </c>
      <c r="J26" s="15" t="e">
        <f t="shared" si="5"/>
        <v>#DIV/0!</v>
      </c>
      <c r="K26" s="15" t="e">
        <f t="shared" si="5"/>
        <v>#DIV/0!</v>
      </c>
      <c r="L26" s="15" t="e">
        <f t="shared" si="5"/>
        <v>#DIV/0!</v>
      </c>
      <c r="M26" s="15" t="e">
        <f t="shared" si="5"/>
        <v>#DIV/0!</v>
      </c>
      <c r="N26" s="15" t="e">
        <f t="shared" si="5"/>
        <v>#DIV/0!</v>
      </c>
      <c r="O26" s="15" t="e">
        <f t="shared" si="5"/>
        <v>#DIV/0!</v>
      </c>
      <c r="P26" s="15" t="e">
        <f t="shared" si="5"/>
        <v>#DIV/0!</v>
      </c>
      <c r="Q26" s="15" t="e">
        <f t="shared" si="5"/>
        <v>#DIV/0!</v>
      </c>
      <c r="R26" s="15" t="e">
        <f t="shared" si="5"/>
        <v>#DIV/0!</v>
      </c>
      <c r="S26" s="15" t="e">
        <f t="shared" si="5"/>
        <v>#DIV/0!</v>
      </c>
      <c r="T26" s="15" t="e">
        <f t="shared" si="5"/>
        <v>#DIV/0!</v>
      </c>
      <c r="U26" s="15" t="e">
        <f t="shared" si="5"/>
        <v>#DIV/0!</v>
      </c>
      <c r="V26" s="15" t="e">
        <f t="shared" si="5"/>
        <v>#DIV/0!</v>
      </c>
      <c r="W26" s="15" t="e">
        <f t="shared" si="5"/>
        <v>#DIV/0!</v>
      </c>
      <c r="X26" s="15" t="e">
        <f t="shared" si="5"/>
        <v>#DIV/0!</v>
      </c>
      <c r="Y26" s="15" t="e">
        <f t="shared" si="5"/>
        <v>#DIV/0!</v>
      </c>
      <c r="Z26" s="15" t="e">
        <f t="shared" si="5"/>
        <v>#DIV/0!</v>
      </c>
      <c r="AA26" s="15" t="e">
        <f t="shared" si="5"/>
        <v>#DIV/0!</v>
      </c>
      <c r="AB26" s="15" t="e">
        <f t="shared" si="5"/>
        <v>#DIV/0!</v>
      </c>
      <c r="AC26" s="15" t="e">
        <f t="shared" si="5"/>
        <v>#DIV/0!</v>
      </c>
      <c r="AD26" s="15" t="e">
        <f t="shared" si="5"/>
        <v>#DIV/0!</v>
      </c>
      <c r="AE26" s="15" t="e">
        <f t="shared" si="5"/>
        <v>#DIV/0!</v>
      </c>
      <c r="AF26" s="18"/>
      <c r="AG26" s="16" t="str">
        <f>INDEX([2]Local_Authority_District__Decem!$D$2:$D$417,MATCH(B26,[2]Local_Authority_District__Decem!$A$2:$A$417,0))</f>
        <v>UKD36</v>
      </c>
      <c r="AH26" s="369">
        <f>INDEX([2]A4!$R$6:$R$228,MATCH(AG26,[2]A4!$B$6:$B$228,0))</f>
        <v>29.39</v>
      </c>
      <c r="AN26" s="315"/>
      <c r="AO26" s="315"/>
    </row>
    <row r="27" spans="1:41" ht="15.6" x14ac:dyDescent="0.3">
      <c r="A27" s="14" t="s">
        <v>69</v>
      </c>
      <c r="B27" s="14" t="s">
        <v>129</v>
      </c>
      <c r="C27" s="14" t="s">
        <v>130</v>
      </c>
      <c r="D27" s="15">
        <v>500000</v>
      </c>
      <c r="E27" s="16">
        <f t="shared" si="0"/>
        <v>14285.714285714286</v>
      </c>
      <c r="F27" s="17" t="e">
        <f>INDEX('Indust Agri by LA '!$J$2:$J$315,MATCH(B27,'Indust Agri by LA '!$B$2:$B$315,0))</f>
        <v>#DIV/0!</v>
      </c>
      <c r="G27" s="17"/>
      <c r="H27" s="15" t="e">
        <f t="shared" si="1"/>
        <v>#DIV/0!</v>
      </c>
      <c r="I27" s="15" t="e">
        <f t="shared" si="3"/>
        <v>#DIV/0!</v>
      </c>
      <c r="J27" s="15" t="e">
        <f t="shared" si="5"/>
        <v>#DIV/0!</v>
      </c>
      <c r="K27" s="15" t="e">
        <f t="shared" si="5"/>
        <v>#DIV/0!</v>
      </c>
      <c r="L27" s="15" t="e">
        <f t="shared" si="5"/>
        <v>#DIV/0!</v>
      </c>
      <c r="M27" s="15" t="e">
        <f t="shared" si="5"/>
        <v>#DIV/0!</v>
      </c>
      <c r="N27" s="15" t="e">
        <f t="shared" si="5"/>
        <v>#DIV/0!</v>
      </c>
      <c r="O27" s="15" t="e">
        <f t="shared" si="5"/>
        <v>#DIV/0!</v>
      </c>
      <c r="P27" s="15" t="e">
        <f t="shared" si="5"/>
        <v>#DIV/0!</v>
      </c>
      <c r="Q27" s="15" t="e">
        <f t="shared" si="5"/>
        <v>#DIV/0!</v>
      </c>
      <c r="R27" s="15" t="e">
        <f t="shared" si="5"/>
        <v>#DIV/0!</v>
      </c>
      <c r="S27" s="15" t="e">
        <f t="shared" si="5"/>
        <v>#DIV/0!</v>
      </c>
      <c r="T27" s="15" t="e">
        <f t="shared" si="5"/>
        <v>#DIV/0!</v>
      </c>
      <c r="U27" s="15" t="e">
        <f t="shared" si="5"/>
        <v>#DIV/0!</v>
      </c>
      <c r="V27" s="15" t="e">
        <f t="shared" si="5"/>
        <v>#DIV/0!</v>
      </c>
      <c r="W27" s="15" t="e">
        <f t="shared" si="5"/>
        <v>#DIV/0!</v>
      </c>
      <c r="X27" s="15" t="e">
        <f t="shared" si="5"/>
        <v>#DIV/0!</v>
      </c>
      <c r="Y27" s="15" t="e">
        <f t="shared" si="5"/>
        <v>#DIV/0!</v>
      </c>
      <c r="Z27" s="15" t="e">
        <f t="shared" si="5"/>
        <v>#DIV/0!</v>
      </c>
      <c r="AA27" s="15" t="e">
        <f t="shared" si="5"/>
        <v>#DIV/0!</v>
      </c>
      <c r="AB27" s="15" t="e">
        <f t="shared" si="5"/>
        <v>#DIV/0!</v>
      </c>
      <c r="AC27" s="15" t="e">
        <f t="shared" si="5"/>
        <v>#DIV/0!</v>
      </c>
      <c r="AD27" s="15" t="e">
        <f t="shared" si="5"/>
        <v>#DIV/0!</v>
      </c>
      <c r="AE27" s="15" t="e">
        <f t="shared" si="5"/>
        <v>#DIV/0!</v>
      </c>
      <c r="AF27" s="18"/>
      <c r="AG27" s="16" t="str">
        <f>INDEX([2]Local_Authority_District__Decem!$D$2:$D$417,MATCH(B27,[2]Local_Authority_District__Decem!$A$2:$A$417,0))</f>
        <v>UKF30</v>
      </c>
      <c r="AH27" s="369">
        <f>INDEX([2]A4!$R$6:$R$228,MATCH(AG27,[2]A4!$B$6:$B$228,0))</f>
        <v>28.82</v>
      </c>
      <c r="AN27" s="315"/>
      <c r="AO27" s="315"/>
    </row>
    <row r="28" spans="1:41" ht="15.6" x14ac:dyDescent="0.3">
      <c r="A28" s="14" t="s">
        <v>82</v>
      </c>
      <c r="B28" s="14" t="s">
        <v>1191</v>
      </c>
      <c r="C28" s="14" t="s">
        <v>2156</v>
      </c>
      <c r="D28" s="15">
        <v>3540000</v>
      </c>
      <c r="E28" s="16">
        <f t="shared" si="0"/>
        <v>101142.85714285714</v>
      </c>
      <c r="F28" s="17" t="e">
        <f>INDEX('Indust Agri by LA '!$J$2:$J$315,MATCH(B28,'Indust Agri by LA '!$B$2:$B$315,0))</f>
        <v>#DIV/0!</v>
      </c>
      <c r="G28" s="17"/>
      <c r="H28" s="15" t="e">
        <f t="shared" si="1"/>
        <v>#DIV/0!</v>
      </c>
      <c r="I28" s="15" t="e">
        <f t="shared" si="3"/>
        <v>#DIV/0!</v>
      </c>
      <c r="J28" s="15" t="e">
        <f t="shared" si="5"/>
        <v>#DIV/0!</v>
      </c>
      <c r="K28" s="15" t="e">
        <f t="shared" si="5"/>
        <v>#DIV/0!</v>
      </c>
      <c r="L28" s="15" t="e">
        <f t="shared" si="5"/>
        <v>#DIV/0!</v>
      </c>
      <c r="M28" s="15" t="e">
        <f t="shared" si="5"/>
        <v>#DIV/0!</v>
      </c>
      <c r="N28" s="15" t="e">
        <f t="shared" si="5"/>
        <v>#DIV/0!</v>
      </c>
      <c r="O28" s="15" t="e">
        <f t="shared" si="5"/>
        <v>#DIV/0!</v>
      </c>
      <c r="P28" s="15" t="e">
        <f t="shared" si="5"/>
        <v>#DIV/0!</v>
      </c>
      <c r="Q28" s="15" t="e">
        <f t="shared" si="5"/>
        <v>#DIV/0!</v>
      </c>
      <c r="R28" s="15" t="e">
        <f t="shared" si="5"/>
        <v>#DIV/0!</v>
      </c>
      <c r="S28" s="15" t="e">
        <f t="shared" si="5"/>
        <v>#DIV/0!</v>
      </c>
      <c r="T28" s="15" t="e">
        <f t="shared" si="5"/>
        <v>#DIV/0!</v>
      </c>
      <c r="U28" s="15" t="e">
        <f t="shared" si="5"/>
        <v>#DIV/0!</v>
      </c>
      <c r="V28" s="15" t="e">
        <f t="shared" si="5"/>
        <v>#DIV/0!</v>
      </c>
      <c r="W28" s="15" t="e">
        <f t="shared" si="5"/>
        <v>#DIV/0!</v>
      </c>
      <c r="X28" s="15" t="e">
        <f t="shared" si="5"/>
        <v>#DIV/0!</v>
      </c>
      <c r="Y28" s="15" t="e">
        <f t="shared" si="5"/>
        <v>#DIV/0!</v>
      </c>
      <c r="Z28" s="15" t="e">
        <f t="shared" si="5"/>
        <v>#DIV/0!</v>
      </c>
      <c r="AA28" s="15" t="e">
        <f t="shared" si="5"/>
        <v>#DIV/0!</v>
      </c>
      <c r="AB28" s="15" t="e">
        <f t="shared" si="5"/>
        <v>#DIV/0!</v>
      </c>
      <c r="AC28" s="15" t="e">
        <f t="shared" si="5"/>
        <v>#DIV/0!</v>
      </c>
      <c r="AD28" s="15" t="e">
        <f t="shared" si="5"/>
        <v>#DIV/0!</v>
      </c>
      <c r="AE28" s="15" t="e">
        <f t="shared" si="5"/>
        <v>#DIV/0!</v>
      </c>
      <c r="AF28" s="18"/>
      <c r="AG28" s="16" t="str">
        <f>INDEX([2]Local_Authority_District__Decem!$D$2:$D$417,MATCH(B28,[2]Local_Authority_District__Decem!$A$2:$A$417,0))</f>
        <v>UKK22</v>
      </c>
      <c r="AH28" s="369">
        <f>INDEX([2]A4!$R$6:$R$228,MATCH(AG28,[2]A4!$B$6:$B$228,0))</f>
        <v>30.46</v>
      </c>
      <c r="AN28" s="315"/>
      <c r="AO28" s="315"/>
    </row>
    <row r="29" spans="1:41" ht="15.6" x14ac:dyDescent="0.3">
      <c r="A29" s="14" t="s">
        <v>62</v>
      </c>
      <c r="B29" s="14" t="s">
        <v>134</v>
      </c>
      <c r="C29" s="14" t="s">
        <v>135</v>
      </c>
      <c r="D29" s="15">
        <v>5100000</v>
      </c>
      <c r="E29" s="16">
        <f t="shared" si="0"/>
        <v>145714.28571428571</v>
      </c>
      <c r="F29" s="17" t="e">
        <f>INDEX('Indust Agri by LA '!$J$2:$J$315,MATCH(B29,'Indust Agri by LA '!$B$2:$B$315,0))</f>
        <v>#DIV/0!</v>
      </c>
      <c r="G29" s="17"/>
      <c r="H29" s="15" t="e">
        <f t="shared" si="1"/>
        <v>#DIV/0!</v>
      </c>
      <c r="I29" s="15" t="e">
        <f t="shared" si="3"/>
        <v>#DIV/0!</v>
      </c>
      <c r="J29" s="15" t="e">
        <f t="shared" si="5"/>
        <v>#DIV/0!</v>
      </c>
      <c r="K29" s="15" t="e">
        <f t="shared" si="5"/>
        <v>#DIV/0!</v>
      </c>
      <c r="L29" s="15" t="e">
        <f t="shared" si="5"/>
        <v>#DIV/0!</v>
      </c>
      <c r="M29" s="15" t="e">
        <f t="shared" si="5"/>
        <v>#DIV/0!</v>
      </c>
      <c r="N29" s="15" t="e">
        <f t="shared" si="5"/>
        <v>#DIV/0!</v>
      </c>
      <c r="O29" s="15" t="e">
        <f t="shared" si="5"/>
        <v>#DIV/0!</v>
      </c>
      <c r="P29" s="15" t="e">
        <f t="shared" si="5"/>
        <v>#DIV/0!</v>
      </c>
      <c r="Q29" s="15" t="e">
        <f t="shared" si="5"/>
        <v>#DIV/0!</v>
      </c>
      <c r="R29" s="15" t="e">
        <f t="shared" si="5"/>
        <v>#DIV/0!</v>
      </c>
      <c r="S29" s="15" t="e">
        <f t="shared" si="5"/>
        <v>#DIV/0!</v>
      </c>
      <c r="T29" s="15" t="e">
        <f t="shared" si="5"/>
        <v>#DIV/0!</v>
      </c>
      <c r="U29" s="15" t="e">
        <f t="shared" si="5"/>
        <v>#DIV/0!</v>
      </c>
      <c r="V29" s="15" t="e">
        <f t="shared" si="5"/>
        <v>#DIV/0!</v>
      </c>
      <c r="W29" s="15" t="e">
        <f t="shared" si="5"/>
        <v>#DIV/0!</v>
      </c>
      <c r="X29" s="15" t="e">
        <f t="shared" si="5"/>
        <v>#DIV/0!</v>
      </c>
      <c r="Y29" s="15" t="e">
        <f t="shared" si="5"/>
        <v>#DIV/0!</v>
      </c>
      <c r="Z29" s="15" t="e">
        <f t="shared" si="5"/>
        <v>#DIV/0!</v>
      </c>
      <c r="AA29" s="15" t="e">
        <f t="shared" si="5"/>
        <v>#DIV/0!</v>
      </c>
      <c r="AB29" s="15" t="e">
        <f t="shared" si="5"/>
        <v>#DIV/0!</v>
      </c>
      <c r="AC29" s="15" t="e">
        <f t="shared" si="5"/>
        <v>#DIV/0!</v>
      </c>
      <c r="AD29" s="15" t="e">
        <f t="shared" si="5"/>
        <v>#DIV/0!</v>
      </c>
      <c r="AE29" s="15" t="e">
        <f t="shared" si="5"/>
        <v>#DIV/0!</v>
      </c>
      <c r="AF29" s="18"/>
      <c r="AG29" s="16" t="str">
        <f>INDEX([2]Local_Authority_District__Decem!$D$2:$D$417,MATCH(B29,[2]Local_Authority_District__Decem!$A$2:$A$417,0))</f>
        <v>UKJ11</v>
      </c>
      <c r="AH29" s="369">
        <f>INDEX([2]A4!$R$6:$R$228,MATCH(AG29,[2]A4!$B$6:$B$228,0))</f>
        <v>47.67</v>
      </c>
      <c r="AN29" s="315"/>
      <c r="AO29" s="315"/>
    </row>
    <row r="30" spans="1:41" ht="15.6" x14ac:dyDescent="0.3">
      <c r="A30" s="14" t="s">
        <v>88</v>
      </c>
      <c r="B30" s="14" t="s">
        <v>136</v>
      </c>
      <c r="C30" s="14" t="s">
        <v>137</v>
      </c>
      <c r="D30" s="15">
        <v>700000</v>
      </c>
      <c r="E30" s="16">
        <f t="shared" si="0"/>
        <v>20000</v>
      </c>
      <c r="F30" s="17" t="e">
        <f>INDEX('Indust Agri by LA '!$J$2:$J$315,MATCH(B30,'Indust Agri by LA '!$B$2:$B$315,0))</f>
        <v>#DIV/0!</v>
      </c>
      <c r="G30" s="17"/>
      <c r="H30" s="15" t="e">
        <f t="shared" si="1"/>
        <v>#DIV/0!</v>
      </c>
      <c r="I30" s="15" t="e">
        <f t="shared" si="3"/>
        <v>#DIV/0!</v>
      </c>
      <c r="J30" s="15" t="e">
        <f t="shared" si="5"/>
        <v>#DIV/0!</v>
      </c>
      <c r="K30" s="15" t="e">
        <f t="shared" si="5"/>
        <v>#DIV/0!</v>
      </c>
      <c r="L30" s="15" t="e">
        <f t="shared" si="5"/>
        <v>#DIV/0!</v>
      </c>
      <c r="M30" s="15" t="e">
        <f t="shared" si="5"/>
        <v>#DIV/0!</v>
      </c>
      <c r="N30" s="15" t="e">
        <f t="shared" si="5"/>
        <v>#DIV/0!</v>
      </c>
      <c r="O30" s="15" t="e">
        <f t="shared" si="5"/>
        <v>#DIV/0!</v>
      </c>
      <c r="P30" s="15" t="e">
        <f t="shared" si="5"/>
        <v>#DIV/0!</v>
      </c>
      <c r="Q30" s="15" t="e">
        <f t="shared" si="5"/>
        <v>#DIV/0!</v>
      </c>
      <c r="R30" s="15" t="e">
        <f t="shared" si="5"/>
        <v>#DIV/0!</v>
      </c>
      <c r="S30" s="15" t="e">
        <f t="shared" si="5"/>
        <v>#DIV/0!</v>
      </c>
      <c r="T30" s="15" t="e">
        <f t="shared" si="5"/>
        <v>#DIV/0!</v>
      </c>
      <c r="U30" s="15" t="e">
        <f t="shared" si="5"/>
        <v>#DIV/0!</v>
      </c>
      <c r="V30" s="15" t="e">
        <f t="shared" si="5"/>
        <v>#DIV/0!</v>
      </c>
      <c r="W30" s="15" t="e">
        <f t="shared" si="5"/>
        <v>#DIV/0!</v>
      </c>
      <c r="X30" s="15" t="e">
        <f t="shared" si="5"/>
        <v>#DIV/0!</v>
      </c>
      <c r="Y30" s="15" t="e">
        <f t="shared" si="5"/>
        <v>#DIV/0!</v>
      </c>
      <c r="Z30" s="15" t="e">
        <f t="shared" si="5"/>
        <v>#DIV/0!</v>
      </c>
      <c r="AA30" s="15" t="e">
        <f t="shared" si="5"/>
        <v>#DIV/0!</v>
      </c>
      <c r="AB30" s="15" t="e">
        <f t="shared" si="5"/>
        <v>#DIV/0!</v>
      </c>
      <c r="AC30" s="15" t="e">
        <f t="shared" si="5"/>
        <v>#DIV/0!</v>
      </c>
      <c r="AD30" s="15" t="e">
        <f t="shared" si="5"/>
        <v>#DIV/0!</v>
      </c>
      <c r="AE30" s="15" t="e">
        <f t="shared" si="5"/>
        <v>#DIV/0!</v>
      </c>
      <c r="AF30" s="18"/>
      <c r="AG30" s="16" t="str">
        <f>INDEX([2]Local_Authority_District__Decem!$D$2:$D$417,MATCH(B30,[2]Local_Authority_District__Decem!$A$2:$A$417,0))</f>
        <v>UKE41</v>
      </c>
      <c r="AH30" s="369">
        <f>INDEX([2]A4!$R$6:$R$228,MATCH(AG30,[2]A4!$B$6:$B$228,0))</f>
        <v>26.07</v>
      </c>
      <c r="AN30" s="315"/>
      <c r="AO30" s="315"/>
    </row>
    <row r="31" spans="1:41" ht="15.6" x14ac:dyDescent="0.3">
      <c r="A31" s="14" t="s">
        <v>65</v>
      </c>
      <c r="B31" s="14" t="s">
        <v>138</v>
      </c>
      <c r="C31" s="14" t="s">
        <v>139</v>
      </c>
      <c r="D31" s="15">
        <v>3785000</v>
      </c>
      <c r="E31" s="16">
        <f t="shared" si="0"/>
        <v>108142.85714285714</v>
      </c>
      <c r="F31" s="17" t="e">
        <f>INDEX('Indust Agri by LA '!$J$2:$J$315,MATCH(B31,'Indust Agri by LA '!$B$2:$B$315,0))</f>
        <v>#DIV/0!</v>
      </c>
      <c r="G31" s="17"/>
      <c r="H31" s="15" t="e">
        <f t="shared" si="1"/>
        <v>#DIV/0!</v>
      </c>
      <c r="I31" s="15" t="e">
        <f t="shared" si="3"/>
        <v>#DIV/0!</v>
      </c>
      <c r="J31" s="15" t="e">
        <f t="shared" si="5"/>
        <v>#DIV/0!</v>
      </c>
      <c r="K31" s="15" t="e">
        <f t="shared" si="5"/>
        <v>#DIV/0!</v>
      </c>
      <c r="L31" s="15" t="e">
        <f t="shared" si="5"/>
        <v>#DIV/0!</v>
      </c>
      <c r="M31" s="15" t="e">
        <f t="shared" si="5"/>
        <v>#DIV/0!</v>
      </c>
      <c r="N31" s="15" t="e">
        <f t="shared" si="5"/>
        <v>#DIV/0!</v>
      </c>
      <c r="O31" s="15" t="e">
        <f t="shared" si="5"/>
        <v>#DIV/0!</v>
      </c>
      <c r="P31" s="15" t="e">
        <f t="shared" si="5"/>
        <v>#DIV/0!</v>
      </c>
      <c r="Q31" s="15" t="e">
        <f t="shared" si="5"/>
        <v>#DIV/0!</v>
      </c>
      <c r="R31" s="15" t="e">
        <f t="shared" si="5"/>
        <v>#DIV/0!</v>
      </c>
      <c r="S31" s="15" t="e">
        <f t="shared" si="5"/>
        <v>#DIV/0!</v>
      </c>
      <c r="T31" s="15" t="e">
        <f t="shared" si="5"/>
        <v>#DIV/0!</v>
      </c>
      <c r="U31" s="15" t="e">
        <f t="shared" si="5"/>
        <v>#DIV/0!</v>
      </c>
      <c r="V31" s="15" t="e">
        <f t="shared" si="5"/>
        <v>#DIV/0!</v>
      </c>
      <c r="W31" s="15" t="e">
        <f t="shared" si="5"/>
        <v>#DIV/0!</v>
      </c>
      <c r="X31" s="15" t="e">
        <f t="shared" si="5"/>
        <v>#DIV/0!</v>
      </c>
      <c r="Y31" s="15" t="e">
        <f t="shared" si="5"/>
        <v>#DIV/0!</v>
      </c>
      <c r="Z31" s="15" t="e">
        <f t="shared" si="5"/>
        <v>#DIV/0!</v>
      </c>
      <c r="AA31" s="15" t="e">
        <f t="shared" si="5"/>
        <v>#DIV/0!</v>
      </c>
      <c r="AB31" s="15" t="e">
        <f t="shared" si="5"/>
        <v>#DIV/0!</v>
      </c>
      <c r="AC31" s="15" t="e">
        <f t="shared" si="5"/>
        <v>#DIV/0!</v>
      </c>
      <c r="AD31" s="15" t="e">
        <f t="shared" si="5"/>
        <v>#DIV/0!</v>
      </c>
      <c r="AE31" s="15" t="e">
        <f t="shared" si="5"/>
        <v>#DIV/0!</v>
      </c>
      <c r="AF31" s="18"/>
      <c r="AG31" s="16" t="str">
        <f>INDEX([2]Local_Authority_District__Decem!$D$2:$D$417,MATCH(B31,[2]Local_Authority_District__Decem!$A$2:$A$417,0))</f>
        <v>UKH34</v>
      </c>
      <c r="AH31" s="369">
        <f>INDEX([2]A4!$R$6:$R$228,MATCH(AG31,[2]A4!$B$6:$B$228,0))</f>
        <v>30.27</v>
      </c>
      <c r="AN31" s="315"/>
      <c r="AO31" s="315"/>
    </row>
    <row r="32" spans="1:41" ht="15.6" x14ac:dyDescent="0.3">
      <c r="A32" s="14" t="s">
        <v>65</v>
      </c>
      <c r="B32" s="14" t="s">
        <v>140</v>
      </c>
      <c r="C32" s="14" t="s">
        <v>141</v>
      </c>
      <c r="D32" s="15">
        <v>1870000</v>
      </c>
      <c r="E32" s="16">
        <f t="shared" si="0"/>
        <v>53428.571428571428</v>
      </c>
      <c r="F32" s="17" t="e">
        <f>INDEX('Indust Agri by LA '!$J$2:$J$315,MATCH(B32,'Indust Agri by LA '!$B$2:$B$315,0))</f>
        <v>#DIV/0!</v>
      </c>
      <c r="G32" s="17"/>
      <c r="H32" s="15" t="e">
        <f t="shared" si="1"/>
        <v>#DIV/0!</v>
      </c>
      <c r="I32" s="15" t="e">
        <f t="shared" si="3"/>
        <v>#DIV/0!</v>
      </c>
      <c r="J32" s="15" t="e">
        <f t="shared" si="5"/>
        <v>#DIV/0!</v>
      </c>
      <c r="K32" s="15" t="e">
        <f t="shared" si="5"/>
        <v>#DIV/0!</v>
      </c>
      <c r="L32" s="15" t="e">
        <f t="shared" si="5"/>
        <v>#DIV/0!</v>
      </c>
      <c r="M32" s="15" t="e">
        <f t="shared" si="5"/>
        <v>#DIV/0!</v>
      </c>
      <c r="N32" s="15" t="e">
        <f t="shared" si="5"/>
        <v>#DIV/0!</v>
      </c>
      <c r="O32" s="15" t="e">
        <f t="shared" si="5"/>
        <v>#DIV/0!</v>
      </c>
      <c r="P32" s="15" t="e">
        <f t="shared" si="5"/>
        <v>#DIV/0!</v>
      </c>
      <c r="Q32" s="15" t="e">
        <f t="shared" si="5"/>
        <v>#DIV/0!</v>
      </c>
      <c r="R32" s="15" t="e">
        <f t="shared" si="5"/>
        <v>#DIV/0!</v>
      </c>
      <c r="S32" s="15" t="e">
        <f t="shared" si="5"/>
        <v>#DIV/0!</v>
      </c>
      <c r="T32" s="15" t="e">
        <f t="shared" si="5"/>
        <v>#DIV/0!</v>
      </c>
      <c r="U32" s="15" t="e">
        <f t="shared" si="5"/>
        <v>#DIV/0!</v>
      </c>
      <c r="V32" s="15" t="e">
        <f t="shared" si="5"/>
        <v>#DIV/0!</v>
      </c>
      <c r="W32" s="15" t="e">
        <f t="shared" si="5"/>
        <v>#DIV/0!</v>
      </c>
      <c r="X32" s="15" t="e">
        <f t="shared" si="5"/>
        <v>#DIV/0!</v>
      </c>
      <c r="Y32" s="15" t="e">
        <f t="shared" si="5"/>
        <v>#DIV/0!</v>
      </c>
      <c r="Z32" s="15" t="e">
        <f t="shared" si="5"/>
        <v>#DIV/0!</v>
      </c>
      <c r="AA32" s="15" t="e">
        <f t="shared" si="5"/>
        <v>#DIV/0!</v>
      </c>
      <c r="AB32" s="15" t="e">
        <f t="shared" si="5"/>
        <v>#DIV/0!</v>
      </c>
      <c r="AC32" s="15" t="e">
        <f t="shared" si="5"/>
        <v>#DIV/0!</v>
      </c>
      <c r="AD32" s="15" t="e">
        <f t="shared" si="5"/>
        <v>#DIV/0!</v>
      </c>
      <c r="AE32" s="15" t="e">
        <f t="shared" si="5"/>
        <v>#DIV/0!</v>
      </c>
      <c r="AF32" s="18"/>
      <c r="AG32" s="16" t="str">
        <f>INDEX([2]Local_Authority_District__Decem!$D$2:$D$417,MATCH(B32,[2]Local_Authority_District__Decem!$A$2:$A$417,0))</f>
        <v>UKH17</v>
      </c>
      <c r="AH32" s="369">
        <f>INDEX([2]A4!$R$6:$R$228,MATCH(AG32,[2]A4!$B$6:$B$228,0))</f>
        <v>29.07</v>
      </c>
      <c r="AN32" s="315"/>
      <c r="AO32" s="315"/>
    </row>
    <row r="33" spans="1:41" ht="15.6" x14ac:dyDescent="0.3">
      <c r="A33" s="14" t="s">
        <v>72</v>
      </c>
      <c r="B33" s="14" t="s">
        <v>142</v>
      </c>
      <c r="C33" s="14" t="s">
        <v>143</v>
      </c>
      <c r="D33" s="15">
        <v>24080000</v>
      </c>
      <c r="E33" s="16">
        <f t="shared" si="0"/>
        <v>205811.96581196581</v>
      </c>
      <c r="F33" s="17" t="e">
        <f>INDEX('Indust Agri by LA '!$J$2:$J$315,MATCH(B33,'Indust Agri by LA '!$B$2:$B$315,0))</f>
        <v>#DIV/0!</v>
      </c>
      <c r="G33" s="17"/>
      <c r="H33" s="15" t="e">
        <f t="shared" si="1"/>
        <v>#DIV/0!</v>
      </c>
      <c r="I33" s="15" t="e">
        <f t="shared" si="3"/>
        <v>#DIV/0!</v>
      </c>
      <c r="J33" s="15" t="e">
        <f t="shared" si="5"/>
        <v>#DIV/0!</v>
      </c>
      <c r="K33" s="15" t="e">
        <f t="shared" si="5"/>
        <v>#DIV/0!</v>
      </c>
      <c r="L33" s="15" t="e">
        <f t="shared" si="5"/>
        <v>#DIV/0!</v>
      </c>
      <c r="M33" s="15" t="e">
        <f t="shared" si="5"/>
        <v>#DIV/0!</v>
      </c>
      <c r="N33" s="15" t="e">
        <f t="shared" si="5"/>
        <v>#DIV/0!</v>
      </c>
      <c r="O33" s="15" t="e">
        <f t="shared" si="5"/>
        <v>#DIV/0!</v>
      </c>
      <c r="P33" s="15" t="e">
        <f t="shared" si="5"/>
        <v>#DIV/0!</v>
      </c>
      <c r="Q33" s="15" t="e">
        <f t="shared" si="5"/>
        <v>#DIV/0!</v>
      </c>
      <c r="R33" s="15" t="e">
        <f t="shared" si="5"/>
        <v>#DIV/0!</v>
      </c>
      <c r="S33" s="15" t="e">
        <f t="shared" si="5"/>
        <v>#DIV/0!</v>
      </c>
      <c r="T33" s="15" t="e">
        <f t="shared" si="5"/>
        <v>#DIV/0!</v>
      </c>
      <c r="U33" s="15" t="e">
        <f t="shared" si="5"/>
        <v>#DIV/0!</v>
      </c>
      <c r="V33" s="15" t="e">
        <f t="shared" si="5"/>
        <v>#DIV/0!</v>
      </c>
      <c r="W33" s="15" t="e">
        <f t="shared" si="5"/>
        <v>#DIV/0!</v>
      </c>
      <c r="X33" s="15" t="e">
        <f t="shared" si="5"/>
        <v>#DIV/0!</v>
      </c>
      <c r="Y33" s="15" t="e">
        <f t="shared" si="5"/>
        <v>#DIV/0!</v>
      </c>
      <c r="Z33" s="15" t="e">
        <f t="shared" si="5"/>
        <v>#DIV/0!</v>
      </c>
      <c r="AA33" s="15" t="e">
        <f t="shared" si="5"/>
        <v>#DIV/0!</v>
      </c>
      <c r="AB33" s="15" t="e">
        <f t="shared" si="5"/>
        <v>#DIV/0!</v>
      </c>
      <c r="AC33" s="15" t="e">
        <f t="shared" si="5"/>
        <v>#DIV/0!</v>
      </c>
      <c r="AD33" s="15" t="e">
        <f t="shared" si="5"/>
        <v>#DIV/0!</v>
      </c>
      <c r="AE33" s="15" t="e">
        <f t="shared" si="5"/>
        <v>#DIV/0!</v>
      </c>
      <c r="AF33" s="18"/>
      <c r="AG33" s="16" t="str">
        <f>INDEX([2]Local_Authority_District__Decem!$D$2:$D$417,MATCH(B33,[2]Local_Authority_District__Decem!$A$2:$A$417,0))</f>
        <v>UKI72</v>
      </c>
      <c r="AH33" s="369">
        <f>INDEX([2]A4!$R$6:$R$228,MATCH(AG33,[2]A4!$B$6:$B$228,0))</f>
        <v>35.53</v>
      </c>
      <c r="AN33" s="315"/>
      <c r="AO33" s="315"/>
    </row>
    <row r="34" spans="1:41" ht="15.6" x14ac:dyDescent="0.3">
      <c r="A34" s="14" t="s">
        <v>65</v>
      </c>
      <c r="B34" s="14" t="s">
        <v>144</v>
      </c>
      <c r="C34" s="14" t="s">
        <v>145</v>
      </c>
      <c r="D34" s="15">
        <v>7000000</v>
      </c>
      <c r="E34" s="16">
        <f t="shared" si="0"/>
        <v>200000</v>
      </c>
      <c r="F34" s="17" t="e">
        <f>INDEX('Indust Agri by LA '!$J$2:$J$315,MATCH(B34,'Indust Agri by LA '!$B$2:$B$315,0))</f>
        <v>#DIV/0!</v>
      </c>
      <c r="G34" s="17"/>
      <c r="H34" s="15" t="e">
        <f t="shared" si="1"/>
        <v>#DIV/0!</v>
      </c>
      <c r="I34" s="15" t="e">
        <f t="shared" si="3"/>
        <v>#DIV/0!</v>
      </c>
      <c r="J34" s="15" t="e">
        <f t="shared" si="5"/>
        <v>#DIV/0!</v>
      </c>
      <c r="K34" s="15" t="e">
        <f t="shared" si="5"/>
        <v>#DIV/0!</v>
      </c>
      <c r="L34" s="15" t="e">
        <f t="shared" si="5"/>
        <v>#DIV/0!</v>
      </c>
      <c r="M34" s="15" t="e">
        <f t="shared" si="5"/>
        <v>#DIV/0!</v>
      </c>
      <c r="N34" s="15" t="e">
        <f t="shared" si="5"/>
        <v>#DIV/0!</v>
      </c>
      <c r="O34" s="15" t="e">
        <f t="shared" si="5"/>
        <v>#DIV/0!</v>
      </c>
      <c r="P34" s="15" t="e">
        <f t="shared" si="5"/>
        <v>#DIV/0!</v>
      </c>
      <c r="Q34" s="15" t="e">
        <f t="shared" si="5"/>
        <v>#DIV/0!</v>
      </c>
      <c r="R34" s="15" t="e">
        <f t="shared" si="5"/>
        <v>#DIV/0!</v>
      </c>
      <c r="S34" s="15" t="e">
        <f t="shared" si="5"/>
        <v>#DIV/0!</v>
      </c>
      <c r="T34" s="15" t="e">
        <f t="shared" ref="J34:AE45" si="7">S34*1.047</f>
        <v>#DIV/0!</v>
      </c>
      <c r="U34" s="15" t="e">
        <f t="shared" si="7"/>
        <v>#DIV/0!</v>
      </c>
      <c r="V34" s="15" t="e">
        <f t="shared" si="7"/>
        <v>#DIV/0!</v>
      </c>
      <c r="W34" s="15" t="e">
        <f t="shared" si="7"/>
        <v>#DIV/0!</v>
      </c>
      <c r="X34" s="15" t="e">
        <f t="shared" si="7"/>
        <v>#DIV/0!</v>
      </c>
      <c r="Y34" s="15" t="e">
        <f t="shared" si="7"/>
        <v>#DIV/0!</v>
      </c>
      <c r="Z34" s="15" t="e">
        <f t="shared" si="7"/>
        <v>#DIV/0!</v>
      </c>
      <c r="AA34" s="15" t="e">
        <f t="shared" si="7"/>
        <v>#DIV/0!</v>
      </c>
      <c r="AB34" s="15" t="e">
        <f t="shared" si="7"/>
        <v>#DIV/0!</v>
      </c>
      <c r="AC34" s="15" t="e">
        <f t="shared" si="7"/>
        <v>#DIV/0!</v>
      </c>
      <c r="AD34" s="15" t="e">
        <f t="shared" si="7"/>
        <v>#DIV/0!</v>
      </c>
      <c r="AE34" s="15" t="e">
        <f t="shared" si="7"/>
        <v>#DIV/0!</v>
      </c>
      <c r="AF34" s="18"/>
      <c r="AG34" s="16" t="str">
        <f>INDEX([2]Local_Authority_District__Decem!$D$2:$D$417,MATCH(B34,[2]Local_Authority_District__Decem!$A$2:$A$417,0))</f>
        <v>UKH36</v>
      </c>
      <c r="AH34" s="369">
        <f>INDEX([2]A4!$R$6:$R$228,MATCH(AG34,[2]A4!$B$6:$B$228,0))</f>
        <v>35.6</v>
      </c>
      <c r="AN34" s="315"/>
      <c r="AO34" s="315"/>
    </row>
    <row r="35" spans="1:41" ht="15.6" x14ac:dyDescent="0.3">
      <c r="A35" s="14" t="s">
        <v>62</v>
      </c>
      <c r="B35" s="14" t="s">
        <v>146</v>
      </c>
      <c r="C35" s="24" t="s">
        <v>147</v>
      </c>
      <c r="D35" s="15">
        <v>7160000</v>
      </c>
      <c r="E35" s="16">
        <f t="shared" si="0"/>
        <v>204571.42857142858</v>
      </c>
      <c r="F35" s="17" t="e">
        <f>INDEX('Indust Agri by LA '!$J$2:$J$315,MATCH(B35,'Indust Agri by LA '!$B$2:$B$315,0))</f>
        <v>#DIV/0!</v>
      </c>
      <c r="G35" s="17"/>
      <c r="H35" s="15" t="e">
        <f t="shared" si="1"/>
        <v>#DIV/0!</v>
      </c>
      <c r="I35" s="15" t="e">
        <f t="shared" si="3"/>
        <v>#DIV/0!</v>
      </c>
      <c r="J35" s="15" t="e">
        <f t="shared" si="7"/>
        <v>#DIV/0!</v>
      </c>
      <c r="K35" s="15" t="e">
        <f t="shared" si="7"/>
        <v>#DIV/0!</v>
      </c>
      <c r="L35" s="15" t="e">
        <f t="shared" si="7"/>
        <v>#DIV/0!</v>
      </c>
      <c r="M35" s="15" t="e">
        <f t="shared" si="7"/>
        <v>#DIV/0!</v>
      </c>
      <c r="N35" s="15" t="e">
        <f t="shared" si="7"/>
        <v>#DIV/0!</v>
      </c>
      <c r="O35" s="15" t="e">
        <f t="shared" si="7"/>
        <v>#DIV/0!</v>
      </c>
      <c r="P35" s="15" t="e">
        <f t="shared" si="7"/>
        <v>#DIV/0!</v>
      </c>
      <c r="Q35" s="15" t="e">
        <f t="shared" si="7"/>
        <v>#DIV/0!</v>
      </c>
      <c r="R35" s="15" t="e">
        <f t="shared" si="7"/>
        <v>#DIV/0!</v>
      </c>
      <c r="S35" s="15" t="e">
        <f t="shared" si="7"/>
        <v>#DIV/0!</v>
      </c>
      <c r="T35" s="15" t="e">
        <f t="shared" si="7"/>
        <v>#DIV/0!</v>
      </c>
      <c r="U35" s="15" t="e">
        <f t="shared" si="7"/>
        <v>#DIV/0!</v>
      </c>
      <c r="V35" s="15" t="e">
        <f t="shared" si="7"/>
        <v>#DIV/0!</v>
      </c>
      <c r="W35" s="15" t="e">
        <f t="shared" si="7"/>
        <v>#DIV/0!</v>
      </c>
      <c r="X35" s="15" t="e">
        <f t="shared" si="7"/>
        <v>#DIV/0!</v>
      </c>
      <c r="Y35" s="15" t="e">
        <f t="shared" si="7"/>
        <v>#DIV/0!</v>
      </c>
      <c r="Z35" s="15" t="e">
        <f t="shared" si="7"/>
        <v>#DIV/0!</v>
      </c>
      <c r="AA35" s="15" t="e">
        <f t="shared" si="7"/>
        <v>#DIV/0!</v>
      </c>
      <c r="AB35" s="15" t="e">
        <f t="shared" si="7"/>
        <v>#DIV/0!</v>
      </c>
      <c r="AC35" s="15" t="e">
        <f t="shared" si="7"/>
        <v>#DIV/0!</v>
      </c>
      <c r="AD35" s="15" t="e">
        <f t="shared" si="7"/>
        <v>#DIV/0!</v>
      </c>
      <c r="AE35" s="15" t="e">
        <f t="shared" si="7"/>
        <v>#DIV/0!</v>
      </c>
      <c r="AF35" s="18"/>
      <c r="AG35" s="16" t="str">
        <f>INDEX([2]Local_Authority_District__Decem!$D$2:$D$417,MATCH(B35,[2]Local_Authority_District__Decem!$A$2:$A$417,0))</f>
        <v>UKJ21</v>
      </c>
      <c r="AH35" s="369">
        <f>INDEX([2]A4!$R$6:$R$228,MATCH(AG35,[2]A4!$B$6:$B$228,0))</f>
        <v>33.04</v>
      </c>
      <c r="AN35" s="315"/>
      <c r="AO35" s="315"/>
    </row>
    <row r="36" spans="1:41" ht="15.6" x14ac:dyDescent="0.3">
      <c r="A36" s="14" t="s">
        <v>82</v>
      </c>
      <c r="B36" s="14" t="s">
        <v>148</v>
      </c>
      <c r="C36" s="24" t="s">
        <v>149</v>
      </c>
      <c r="D36" s="15">
        <v>3250000</v>
      </c>
      <c r="E36" s="16">
        <f t="shared" si="0"/>
        <v>92857.142857142855</v>
      </c>
      <c r="F36" s="17" t="e">
        <f>INDEX('Indust Agri by LA '!$J$2:$J$315,MATCH(B36,'Indust Agri by LA '!$B$2:$B$315,0))</f>
        <v>#DIV/0!</v>
      </c>
      <c r="G36" s="17"/>
      <c r="H36" s="15" t="e">
        <f t="shared" si="1"/>
        <v>#DIV/0!</v>
      </c>
      <c r="I36" s="15" t="e">
        <f t="shared" si="3"/>
        <v>#DIV/0!</v>
      </c>
      <c r="J36" s="15" t="e">
        <f t="shared" si="7"/>
        <v>#DIV/0!</v>
      </c>
      <c r="K36" s="15" t="e">
        <f t="shared" si="7"/>
        <v>#DIV/0!</v>
      </c>
      <c r="L36" s="15" t="e">
        <f t="shared" si="7"/>
        <v>#DIV/0!</v>
      </c>
      <c r="M36" s="15" t="e">
        <f t="shared" si="7"/>
        <v>#DIV/0!</v>
      </c>
      <c r="N36" s="15" t="e">
        <f t="shared" si="7"/>
        <v>#DIV/0!</v>
      </c>
      <c r="O36" s="15" t="e">
        <f t="shared" si="7"/>
        <v>#DIV/0!</v>
      </c>
      <c r="P36" s="15" t="e">
        <f t="shared" si="7"/>
        <v>#DIV/0!</v>
      </c>
      <c r="Q36" s="15" t="e">
        <f t="shared" si="7"/>
        <v>#DIV/0!</v>
      </c>
      <c r="R36" s="15" t="e">
        <f t="shared" si="7"/>
        <v>#DIV/0!</v>
      </c>
      <c r="S36" s="15" t="e">
        <f t="shared" si="7"/>
        <v>#DIV/0!</v>
      </c>
      <c r="T36" s="15" t="e">
        <f t="shared" si="7"/>
        <v>#DIV/0!</v>
      </c>
      <c r="U36" s="15" t="e">
        <f t="shared" si="7"/>
        <v>#DIV/0!</v>
      </c>
      <c r="V36" s="15" t="e">
        <f t="shared" si="7"/>
        <v>#DIV/0!</v>
      </c>
      <c r="W36" s="15" t="e">
        <f t="shared" si="7"/>
        <v>#DIV/0!</v>
      </c>
      <c r="X36" s="15" t="e">
        <f t="shared" si="7"/>
        <v>#DIV/0!</v>
      </c>
      <c r="Y36" s="15" t="e">
        <f t="shared" si="7"/>
        <v>#DIV/0!</v>
      </c>
      <c r="Z36" s="15" t="e">
        <f t="shared" si="7"/>
        <v>#DIV/0!</v>
      </c>
      <c r="AA36" s="15" t="e">
        <f t="shared" si="7"/>
        <v>#DIV/0!</v>
      </c>
      <c r="AB36" s="15" t="e">
        <f t="shared" si="7"/>
        <v>#DIV/0!</v>
      </c>
      <c r="AC36" s="15" t="e">
        <f t="shared" si="7"/>
        <v>#DIV/0!</v>
      </c>
      <c r="AD36" s="15" t="e">
        <f t="shared" si="7"/>
        <v>#DIV/0!</v>
      </c>
      <c r="AE36" s="15" t="e">
        <f t="shared" si="7"/>
        <v>#DIV/0!</v>
      </c>
      <c r="AF36" s="18"/>
      <c r="AG36" s="16" t="str">
        <f>INDEX([2]Local_Authority_District__Decem!$D$2:$D$417,MATCH(B36,[2]Local_Authority_District__Decem!$A$2:$A$417,0))</f>
        <v>UKK11</v>
      </c>
      <c r="AH36" s="369">
        <f>INDEX([2]A4!$R$6:$R$228,MATCH(AG36,[2]A4!$B$6:$B$228,0))</f>
        <v>30.9</v>
      </c>
      <c r="AN36" s="315"/>
      <c r="AO36" s="315"/>
    </row>
    <row r="37" spans="1:41" ht="15.6" x14ac:dyDescent="0.3">
      <c r="A37" s="14" t="s">
        <v>65</v>
      </c>
      <c r="B37" s="14" t="s">
        <v>150</v>
      </c>
      <c r="C37" s="14" t="s">
        <v>151</v>
      </c>
      <c r="D37" s="15">
        <v>2120000</v>
      </c>
      <c r="E37" s="16">
        <f t="shared" si="0"/>
        <v>60571.428571428572</v>
      </c>
      <c r="F37" s="17" t="e">
        <f>INDEX('Indust Agri by LA '!$J$2:$J$315,MATCH(B37,'Indust Agri by LA '!$B$2:$B$315,0))</f>
        <v>#DIV/0!</v>
      </c>
      <c r="G37" s="17"/>
      <c r="H37" s="15" t="e">
        <f t="shared" si="1"/>
        <v>#DIV/0!</v>
      </c>
      <c r="I37" s="15" t="e">
        <f t="shared" si="3"/>
        <v>#DIV/0!</v>
      </c>
      <c r="J37" s="15" t="e">
        <f t="shared" si="7"/>
        <v>#DIV/0!</v>
      </c>
      <c r="K37" s="15" t="e">
        <f t="shared" si="7"/>
        <v>#DIV/0!</v>
      </c>
      <c r="L37" s="15" t="e">
        <f t="shared" si="7"/>
        <v>#DIV/0!</v>
      </c>
      <c r="M37" s="15" t="e">
        <f t="shared" si="7"/>
        <v>#DIV/0!</v>
      </c>
      <c r="N37" s="15" t="e">
        <f t="shared" si="7"/>
        <v>#DIV/0!</v>
      </c>
      <c r="O37" s="15" t="e">
        <f t="shared" si="7"/>
        <v>#DIV/0!</v>
      </c>
      <c r="P37" s="15" t="e">
        <f t="shared" si="7"/>
        <v>#DIV/0!</v>
      </c>
      <c r="Q37" s="15" t="e">
        <f t="shared" si="7"/>
        <v>#DIV/0!</v>
      </c>
      <c r="R37" s="15" t="e">
        <f t="shared" si="7"/>
        <v>#DIV/0!</v>
      </c>
      <c r="S37" s="15" t="e">
        <f t="shared" si="7"/>
        <v>#DIV/0!</v>
      </c>
      <c r="T37" s="15" t="e">
        <f t="shared" si="7"/>
        <v>#DIV/0!</v>
      </c>
      <c r="U37" s="15" t="e">
        <f t="shared" si="7"/>
        <v>#DIV/0!</v>
      </c>
      <c r="V37" s="15" t="e">
        <f t="shared" si="7"/>
        <v>#DIV/0!</v>
      </c>
      <c r="W37" s="15" t="e">
        <f t="shared" si="7"/>
        <v>#DIV/0!</v>
      </c>
      <c r="X37" s="15" t="e">
        <f t="shared" si="7"/>
        <v>#DIV/0!</v>
      </c>
      <c r="Y37" s="15" t="e">
        <f t="shared" si="7"/>
        <v>#DIV/0!</v>
      </c>
      <c r="Z37" s="15" t="e">
        <f t="shared" si="7"/>
        <v>#DIV/0!</v>
      </c>
      <c r="AA37" s="15" t="e">
        <f t="shared" si="7"/>
        <v>#DIV/0!</v>
      </c>
      <c r="AB37" s="15" t="e">
        <f t="shared" si="7"/>
        <v>#DIV/0!</v>
      </c>
      <c r="AC37" s="15" t="e">
        <f t="shared" si="7"/>
        <v>#DIV/0!</v>
      </c>
      <c r="AD37" s="15" t="e">
        <f t="shared" si="7"/>
        <v>#DIV/0!</v>
      </c>
      <c r="AE37" s="15" t="e">
        <f t="shared" si="7"/>
        <v>#DIV/0!</v>
      </c>
      <c r="AF37" s="18"/>
      <c r="AG37" s="16" t="str">
        <f>INDEX([2]Local_Authority_District__Decem!$D$2:$D$417,MATCH(B37,[2]Local_Authority_District__Decem!$A$2:$A$417,0))</f>
        <v>UKH15</v>
      </c>
      <c r="AH37" s="369">
        <f>INDEX([2]A4!$R$6:$R$228,MATCH(AG37,[2]A4!$B$6:$B$228,0))</f>
        <v>31.62</v>
      </c>
      <c r="AN37" s="315"/>
      <c r="AO37" s="315"/>
    </row>
    <row r="38" spans="1:41" s="381" customFormat="1" ht="15.6" x14ac:dyDescent="0.3">
      <c r="A38" s="14" t="s">
        <v>72</v>
      </c>
      <c r="B38" s="14" t="s">
        <v>153</v>
      </c>
      <c r="C38" s="24" t="s">
        <v>154</v>
      </c>
      <c r="D38" s="15">
        <v>12860000</v>
      </c>
      <c r="E38" s="16">
        <f t="shared" si="0"/>
        <v>109914.52991452992</v>
      </c>
      <c r="F38" s="17" t="e">
        <f>INDEX('Indust Agri by LA '!$J$2:$J$315,MATCH(B38,'Indust Agri by LA '!$B$2:$B$315,0))</f>
        <v>#DIV/0!</v>
      </c>
      <c r="G38" s="17"/>
      <c r="H38" s="15" t="e">
        <f t="shared" si="1"/>
        <v>#DIV/0!</v>
      </c>
      <c r="I38" s="15" t="e">
        <f>H38*1.047</f>
        <v>#DIV/0!</v>
      </c>
      <c r="J38" s="15" t="e">
        <f t="shared" ref="J38:AE38" si="8">I38*1.047</f>
        <v>#DIV/0!</v>
      </c>
      <c r="K38" s="15" t="e">
        <f t="shared" si="8"/>
        <v>#DIV/0!</v>
      </c>
      <c r="L38" s="15" t="e">
        <f t="shared" si="8"/>
        <v>#DIV/0!</v>
      </c>
      <c r="M38" s="15" t="e">
        <f t="shared" si="8"/>
        <v>#DIV/0!</v>
      </c>
      <c r="N38" s="15" t="e">
        <f t="shared" si="8"/>
        <v>#DIV/0!</v>
      </c>
      <c r="O38" s="15" t="e">
        <f t="shared" si="8"/>
        <v>#DIV/0!</v>
      </c>
      <c r="P38" s="15" t="e">
        <f t="shared" si="8"/>
        <v>#DIV/0!</v>
      </c>
      <c r="Q38" s="15" t="e">
        <f t="shared" si="8"/>
        <v>#DIV/0!</v>
      </c>
      <c r="R38" s="15" t="e">
        <f t="shared" si="8"/>
        <v>#DIV/0!</v>
      </c>
      <c r="S38" s="15" t="e">
        <f t="shared" si="8"/>
        <v>#DIV/0!</v>
      </c>
      <c r="T38" s="15" t="e">
        <f t="shared" si="8"/>
        <v>#DIV/0!</v>
      </c>
      <c r="U38" s="15" t="e">
        <f t="shared" si="8"/>
        <v>#DIV/0!</v>
      </c>
      <c r="V38" s="15" t="e">
        <f t="shared" si="8"/>
        <v>#DIV/0!</v>
      </c>
      <c r="W38" s="15" t="e">
        <f t="shared" si="8"/>
        <v>#DIV/0!</v>
      </c>
      <c r="X38" s="15" t="e">
        <f t="shared" si="8"/>
        <v>#DIV/0!</v>
      </c>
      <c r="Y38" s="15" t="e">
        <f t="shared" si="8"/>
        <v>#DIV/0!</v>
      </c>
      <c r="Z38" s="15" t="e">
        <f t="shared" si="8"/>
        <v>#DIV/0!</v>
      </c>
      <c r="AA38" s="15" t="e">
        <f t="shared" si="8"/>
        <v>#DIV/0!</v>
      </c>
      <c r="AB38" s="15" t="e">
        <f t="shared" si="8"/>
        <v>#DIV/0!</v>
      </c>
      <c r="AC38" s="15" t="e">
        <f t="shared" si="8"/>
        <v>#DIV/0!</v>
      </c>
      <c r="AD38" s="15" t="e">
        <f t="shared" si="8"/>
        <v>#DIV/0!</v>
      </c>
      <c r="AE38" s="15" t="e">
        <f t="shared" si="8"/>
        <v>#DIV/0!</v>
      </c>
      <c r="AF38" s="18"/>
      <c r="AG38" s="16" t="str">
        <f>INDEX([2]Local_Authority_District__Decem!$D$2:$D$417,MATCH(B38,[2]Local_Authority_District__Decem!$A$2:$A$417,0))</f>
        <v>UKI61</v>
      </c>
      <c r="AH38" s="369">
        <f>INDEX([2]A4!$R$6:$R$228,MATCH(AG38,[2]A4!$B$6:$B$228,0))</f>
        <v>44.23</v>
      </c>
    </row>
    <row r="39" spans="1:41" ht="15.6" x14ac:dyDescent="0.3">
      <c r="A39" s="14" t="s">
        <v>85</v>
      </c>
      <c r="B39" s="14" t="s">
        <v>157</v>
      </c>
      <c r="C39" s="14" t="s">
        <v>158</v>
      </c>
      <c r="D39" s="15">
        <v>2850000</v>
      </c>
      <c r="E39" s="16">
        <f t="shared" si="0"/>
        <v>81428.571428571435</v>
      </c>
      <c r="F39" s="17" t="e">
        <f>INDEX('Indust Agri by LA '!$J$2:$J$315,MATCH(B39,'Indust Agri by LA '!$B$2:$B$315,0))</f>
        <v>#DIV/0!</v>
      </c>
      <c r="G39" s="17"/>
      <c r="H39" s="15" t="e">
        <f t="shared" si="1"/>
        <v>#DIV/0!</v>
      </c>
      <c r="I39" s="15" t="e">
        <f t="shared" si="3"/>
        <v>#DIV/0!</v>
      </c>
      <c r="J39" s="15" t="e">
        <f t="shared" si="7"/>
        <v>#DIV/0!</v>
      </c>
      <c r="K39" s="15" t="e">
        <f t="shared" si="7"/>
        <v>#DIV/0!</v>
      </c>
      <c r="L39" s="15" t="e">
        <f t="shared" si="7"/>
        <v>#DIV/0!</v>
      </c>
      <c r="M39" s="15" t="e">
        <f t="shared" si="7"/>
        <v>#DIV/0!</v>
      </c>
      <c r="N39" s="15" t="e">
        <f t="shared" si="7"/>
        <v>#DIV/0!</v>
      </c>
      <c r="O39" s="15" t="e">
        <f t="shared" si="7"/>
        <v>#DIV/0!</v>
      </c>
      <c r="P39" s="15" t="e">
        <f t="shared" si="7"/>
        <v>#DIV/0!</v>
      </c>
      <c r="Q39" s="15" t="e">
        <f t="shared" si="7"/>
        <v>#DIV/0!</v>
      </c>
      <c r="R39" s="15" t="e">
        <f t="shared" si="7"/>
        <v>#DIV/0!</v>
      </c>
      <c r="S39" s="15" t="e">
        <f t="shared" si="7"/>
        <v>#DIV/0!</v>
      </c>
      <c r="T39" s="15" t="e">
        <f t="shared" si="7"/>
        <v>#DIV/0!</v>
      </c>
      <c r="U39" s="15" t="e">
        <f t="shared" si="7"/>
        <v>#DIV/0!</v>
      </c>
      <c r="V39" s="15" t="e">
        <f t="shared" si="7"/>
        <v>#DIV/0!</v>
      </c>
      <c r="W39" s="15" t="e">
        <f t="shared" si="7"/>
        <v>#DIV/0!</v>
      </c>
      <c r="X39" s="15" t="e">
        <f t="shared" si="7"/>
        <v>#DIV/0!</v>
      </c>
      <c r="Y39" s="15" t="e">
        <f t="shared" si="7"/>
        <v>#DIV/0!</v>
      </c>
      <c r="Z39" s="15" t="e">
        <f t="shared" si="7"/>
        <v>#DIV/0!</v>
      </c>
      <c r="AA39" s="15" t="e">
        <f t="shared" si="7"/>
        <v>#DIV/0!</v>
      </c>
      <c r="AB39" s="15" t="e">
        <f t="shared" si="7"/>
        <v>#DIV/0!</v>
      </c>
      <c r="AC39" s="15" t="e">
        <f t="shared" si="7"/>
        <v>#DIV/0!</v>
      </c>
      <c r="AD39" s="15" t="e">
        <f t="shared" si="7"/>
        <v>#DIV/0!</v>
      </c>
      <c r="AE39" s="15" t="e">
        <f t="shared" si="7"/>
        <v>#DIV/0!</v>
      </c>
      <c r="AF39" s="18"/>
      <c r="AG39" s="16" t="str">
        <f>INDEX([2]Local_Authority_District__Decem!$D$2:$D$417,MATCH(B39,[2]Local_Authority_District__Decem!$A$2:$A$417,0))</f>
        <v>UKG12</v>
      </c>
      <c r="AH39" s="369">
        <f>INDEX([2]A4!$R$6:$R$228,MATCH(AG39,[2]A4!$B$6:$B$228,0))</f>
        <v>28.97</v>
      </c>
      <c r="AN39" s="315"/>
      <c r="AO39" s="315"/>
    </row>
    <row r="40" spans="1:41" ht="15.6" x14ac:dyDescent="0.3">
      <c r="A40" s="14" t="s">
        <v>65</v>
      </c>
      <c r="B40" s="14" t="s">
        <v>161</v>
      </c>
      <c r="C40" s="14" t="s">
        <v>162</v>
      </c>
      <c r="D40" s="15">
        <v>5000000</v>
      </c>
      <c r="E40" s="16">
        <f t="shared" si="0"/>
        <v>142857.14285714287</v>
      </c>
      <c r="F40" s="17" t="e">
        <f>INDEX('Indust Agri by LA '!$J$2:$J$315,MATCH(B40,'Indust Agri by LA '!$B$2:$B$315,0))</f>
        <v>#DIV/0!</v>
      </c>
      <c r="G40" s="17"/>
      <c r="H40" s="15" t="e">
        <f t="shared" si="1"/>
        <v>#DIV/0!</v>
      </c>
      <c r="I40" s="15" t="e">
        <f t="shared" si="3"/>
        <v>#DIV/0!</v>
      </c>
      <c r="J40" s="15" t="e">
        <f t="shared" si="7"/>
        <v>#DIV/0!</v>
      </c>
      <c r="K40" s="15" t="e">
        <f t="shared" si="7"/>
        <v>#DIV/0!</v>
      </c>
      <c r="L40" s="15" t="e">
        <f t="shared" si="7"/>
        <v>#DIV/0!</v>
      </c>
      <c r="M40" s="15" t="e">
        <f t="shared" si="7"/>
        <v>#DIV/0!</v>
      </c>
      <c r="N40" s="15" t="e">
        <f t="shared" si="7"/>
        <v>#DIV/0!</v>
      </c>
      <c r="O40" s="15" t="e">
        <f t="shared" si="7"/>
        <v>#DIV/0!</v>
      </c>
      <c r="P40" s="15" t="e">
        <f t="shared" si="7"/>
        <v>#DIV/0!</v>
      </c>
      <c r="Q40" s="15" t="e">
        <f t="shared" si="7"/>
        <v>#DIV/0!</v>
      </c>
      <c r="R40" s="15" t="e">
        <f t="shared" si="7"/>
        <v>#DIV/0!</v>
      </c>
      <c r="S40" s="15" t="e">
        <f t="shared" si="7"/>
        <v>#DIV/0!</v>
      </c>
      <c r="T40" s="15" t="e">
        <f t="shared" si="7"/>
        <v>#DIV/0!</v>
      </c>
      <c r="U40" s="15" t="e">
        <f t="shared" si="7"/>
        <v>#DIV/0!</v>
      </c>
      <c r="V40" s="15" t="e">
        <f t="shared" si="7"/>
        <v>#DIV/0!</v>
      </c>
      <c r="W40" s="15" t="e">
        <f t="shared" si="7"/>
        <v>#DIV/0!</v>
      </c>
      <c r="X40" s="15" t="e">
        <f t="shared" si="7"/>
        <v>#DIV/0!</v>
      </c>
      <c r="Y40" s="15" t="e">
        <f t="shared" si="7"/>
        <v>#DIV/0!</v>
      </c>
      <c r="Z40" s="15" t="e">
        <f t="shared" si="7"/>
        <v>#DIV/0!</v>
      </c>
      <c r="AA40" s="15" t="e">
        <f t="shared" si="7"/>
        <v>#DIV/0!</v>
      </c>
      <c r="AB40" s="15" t="e">
        <f t="shared" si="7"/>
        <v>#DIV/0!</v>
      </c>
      <c r="AC40" s="15" t="e">
        <f t="shared" si="7"/>
        <v>#DIV/0!</v>
      </c>
      <c r="AD40" s="15" t="e">
        <f t="shared" si="7"/>
        <v>#DIV/0!</v>
      </c>
      <c r="AE40" s="15" t="e">
        <f t="shared" si="7"/>
        <v>#DIV/0!</v>
      </c>
      <c r="AF40" s="18"/>
      <c r="AG40" s="16" t="str">
        <f>INDEX([2]Local_Authority_District__Decem!$D$2:$D$417,MATCH(B40,[2]Local_Authority_District__Decem!$A$2:$A$417,0))</f>
        <v>UKH23</v>
      </c>
      <c r="AH40" s="369">
        <f>INDEX([2]A4!$R$6:$R$228,MATCH(AG40,[2]A4!$B$6:$B$228,0))</f>
        <v>34.840000000000003</v>
      </c>
      <c r="AN40" s="315"/>
      <c r="AO40" s="315"/>
    </row>
    <row r="41" spans="1:41" ht="15.6" x14ac:dyDescent="0.3">
      <c r="A41" s="14" t="s">
        <v>69</v>
      </c>
      <c r="B41" s="14" t="s">
        <v>164</v>
      </c>
      <c r="C41" s="14" t="s">
        <v>165</v>
      </c>
      <c r="D41" s="15">
        <v>1200000</v>
      </c>
      <c r="E41" s="16">
        <f t="shared" si="0"/>
        <v>34285.714285714283</v>
      </c>
      <c r="F41" s="17" t="e">
        <f>INDEX('Indust Agri by LA '!$J$2:$J$315,MATCH(B41,'Indust Agri by LA '!$B$2:$B$315,0))</f>
        <v>#DIV/0!</v>
      </c>
      <c r="G41" s="17"/>
      <c r="H41" s="15" t="e">
        <f t="shared" si="1"/>
        <v>#DIV/0!</v>
      </c>
      <c r="I41" s="15" t="e">
        <f t="shared" si="3"/>
        <v>#DIV/0!</v>
      </c>
      <c r="J41" s="15" t="e">
        <f t="shared" si="7"/>
        <v>#DIV/0!</v>
      </c>
      <c r="K41" s="15" t="e">
        <f t="shared" si="7"/>
        <v>#DIV/0!</v>
      </c>
      <c r="L41" s="15" t="e">
        <f t="shared" si="7"/>
        <v>#DIV/0!</v>
      </c>
      <c r="M41" s="15" t="e">
        <f t="shared" si="7"/>
        <v>#DIV/0!</v>
      </c>
      <c r="N41" s="15" t="e">
        <f t="shared" si="7"/>
        <v>#DIV/0!</v>
      </c>
      <c r="O41" s="15" t="e">
        <f t="shared" si="7"/>
        <v>#DIV/0!</v>
      </c>
      <c r="P41" s="15" t="e">
        <f t="shared" si="7"/>
        <v>#DIV/0!</v>
      </c>
      <c r="Q41" s="15" t="e">
        <f t="shared" si="7"/>
        <v>#DIV/0!</v>
      </c>
      <c r="R41" s="15" t="e">
        <f t="shared" si="7"/>
        <v>#DIV/0!</v>
      </c>
      <c r="S41" s="15" t="e">
        <f t="shared" si="7"/>
        <v>#DIV/0!</v>
      </c>
      <c r="T41" s="15" t="e">
        <f t="shared" si="7"/>
        <v>#DIV/0!</v>
      </c>
      <c r="U41" s="15" t="e">
        <f t="shared" si="7"/>
        <v>#DIV/0!</v>
      </c>
      <c r="V41" s="15" t="e">
        <f t="shared" si="7"/>
        <v>#DIV/0!</v>
      </c>
      <c r="W41" s="15" t="e">
        <f t="shared" si="7"/>
        <v>#DIV/0!</v>
      </c>
      <c r="X41" s="15" t="e">
        <f t="shared" si="7"/>
        <v>#DIV/0!</v>
      </c>
      <c r="Y41" s="15" t="e">
        <f t="shared" si="7"/>
        <v>#DIV/0!</v>
      </c>
      <c r="Z41" s="15" t="e">
        <f t="shared" si="7"/>
        <v>#DIV/0!</v>
      </c>
      <c r="AA41" s="15" t="e">
        <f t="shared" si="7"/>
        <v>#DIV/0!</v>
      </c>
      <c r="AB41" s="15" t="e">
        <f t="shared" si="7"/>
        <v>#DIV/0!</v>
      </c>
      <c r="AC41" s="15" t="e">
        <f t="shared" si="7"/>
        <v>#DIV/0!</v>
      </c>
      <c r="AD41" s="15" t="e">
        <f t="shared" si="7"/>
        <v>#DIV/0!</v>
      </c>
      <c r="AE41" s="15" t="e">
        <f t="shared" si="7"/>
        <v>#DIV/0!</v>
      </c>
      <c r="AF41" s="18"/>
      <c r="AG41" s="16" t="str">
        <f>INDEX([2]Local_Authority_District__Decem!$D$2:$D$417,MATCH(B41,[2]Local_Authority_District__Decem!$A$2:$A$417,0))</f>
        <v>UKF16</v>
      </c>
      <c r="AH41" s="369">
        <f>INDEX([2]A4!$R$6:$R$228,MATCH(AG41,[2]A4!$B$6:$B$228,0))</f>
        <v>35.119999999999997</v>
      </c>
      <c r="AN41" s="315"/>
      <c r="AO41" s="315"/>
    </row>
    <row r="42" spans="1:41" ht="15.6" x14ac:dyDescent="0.3">
      <c r="A42" s="14" t="s">
        <v>62</v>
      </c>
      <c r="B42" s="14" t="s">
        <v>2155</v>
      </c>
      <c r="C42" s="14" t="s">
        <v>785</v>
      </c>
      <c r="D42" s="15">
        <v>4570000</v>
      </c>
      <c r="E42" s="16">
        <f t="shared" si="0"/>
        <v>130571.42857142857</v>
      </c>
      <c r="F42" s="17" t="e">
        <f>INDEX('Indust Agri by LA '!$J$2:$J$315,MATCH(B42,'Indust Agri by LA '!$B$2:$B$315,0))</f>
        <v>#DIV/0!</v>
      </c>
      <c r="G42" s="17"/>
      <c r="H42" s="15" t="e">
        <f t="shared" si="1"/>
        <v>#DIV/0!</v>
      </c>
      <c r="I42" s="15" t="e">
        <f t="shared" si="3"/>
        <v>#DIV/0!</v>
      </c>
      <c r="J42" s="15" t="e">
        <f t="shared" si="7"/>
        <v>#DIV/0!</v>
      </c>
      <c r="K42" s="15" t="e">
        <f t="shared" si="7"/>
        <v>#DIV/0!</v>
      </c>
      <c r="L42" s="15" t="e">
        <f t="shared" si="7"/>
        <v>#DIV/0!</v>
      </c>
      <c r="M42" s="15" t="e">
        <f t="shared" si="7"/>
        <v>#DIV/0!</v>
      </c>
      <c r="N42" s="15" t="e">
        <f t="shared" si="7"/>
        <v>#DIV/0!</v>
      </c>
      <c r="O42" s="15" t="e">
        <f t="shared" si="7"/>
        <v>#DIV/0!</v>
      </c>
      <c r="P42" s="15" t="e">
        <f t="shared" si="7"/>
        <v>#DIV/0!</v>
      </c>
      <c r="Q42" s="15" t="e">
        <f t="shared" si="7"/>
        <v>#DIV/0!</v>
      </c>
      <c r="R42" s="15" t="e">
        <f t="shared" si="7"/>
        <v>#DIV/0!</v>
      </c>
      <c r="S42" s="15" t="e">
        <f t="shared" si="7"/>
        <v>#DIV/0!</v>
      </c>
      <c r="T42" s="15" t="e">
        <f t="shared" si="7"/>
        <v>#DIV/0!</v>
      </c>
      <c r="U42" s="15" t="e">
        <f t="shared" si="7"/>
        <v>#DIV/0!</v>
      </c>
      <c r="V42" s="15" t="e">
        <f t="shared" si="7"/>
        <v>#DIV/0!</v>
      </c>
      <c r="W42" s="15" t="e">
        <f t="shared" si="7"/>
        <v>#DIV/0!</v>
      </c>
      <c r="X42" s="15" t="e">
        <f t="shared" si="7"/>
        <v>#DIV/0!</v>
      </c>
      <c r="Y42" s="15" t="e">
        <f t="shared" si="7"/>
        <v>#DIV/0!</v>
      </c>
      <c r="Z42" s="15" t="e">
        <f t="shared" si="7"/>
        <v>#DIV/0!</v>
      </c>
      <c r="AA42" s="15" t="e">
        <f t="shared" si="7"/>
        <v>#DIV/0!</v>
      </c>
      <c r="AB42" s="15" t="e">
        <f t="shared" si="7"/>
        <v>#DIV/0!</v>
      </c>
      <c r="AC42" s="15" t="e">
        <f t="shared" si="7"/>
        <v>#DIV/0!</v>
      </c>
      <c r="AD42" s="15" t="e">
        <f t="shared" si="7"/>
        <v>#DIV/0!</v>
      </c>
      <c r="AE42" s="15" t="e">
        <f t="shared" si="7"/>
        <v>#DIV/0!</v>
      </c>
      <c r="AF42" s="18"/>
      <c r="AG42" s="16" t="str">
        <f>INDEX([2]Local_Authority_District__Decem!$D$2:$D$417,MATCH(B42,[2]Local_Authority_District__Decem!$A$2:$A$417,0))</f>
        <v>UKJ13</v>
      </c>
      <c r="AH42" s="369">
        <f>INDEX([2]A4!$R$6:$R$228,MATCH(AG42,[2]A4!$B$6:$B$228,0))</f>
        <v>35.380000000000003</v>
      </c>
      <c r="AN42" s="315"/>
      <c r="AO42" s="315"/>
    </row>
    <row r="43" spans="1:41" ht="15.6" x14ac:dyDescent="0.3">
      <c r="A43" s="14" t="s">
        <v>66</v>
      </c>
      <c r="B43" s="14" t="s">
        <v>166</v>
      </c>
      <c r="C43" s="14" t="s">
        <v>167</v>
      </c>
      <c r="D43" s="15">
        <v>370000</v>
      </c>
      <c r="E43" s="16">
        <f t="shared" si="0"/>
        <v>10571.428571428571</v>
      </c>
      <c r="F43" s="17" t="e">
        <f>INDEX('Indust Agri by LA '!$J$2:$J$315,MATCH(B43,'Indust Agri by LA '!$B$2:$B$315,0))</f>
        <v>#DIV/0!</v>
      </c>
      <c r="G43" s="17"/>
      <c r="H43" s="15" t="e">
        <f t="shared" si="1"/>
        <v>#DIV/0!</v>
      </c>
      <c r="I43" s="15" t="e">
        <f t="shared" si="3"/>
        <v>#DIV/0!</v>
      </c>
      <c r="J43" s="15" t="e">
        <f t="shared" si="7"/>
        <v>#DIV/0!</v>
      </c>
      <c r="K43" s="15" t="e">
        <f t="shared" si="7"/>
        <v>#DIV/0!</v>
      </c>
      <c r="L43" s="15" t="e">
        <f t="shared" si="7"/>
        <v>#DIV/0!</v>
      </c>
      <c r="M43" s="15" t="e">
        <f t="shared" si="7"/>
        <v>#DIV/0!</v>
      </c>
      <c r="N43" s="15" t="e">
        <f t="shared" si="7"/>
        <v>#DIV/0!</v>
      </c>
      <c r="O43" s="15" t="e">
        <f t="shared" si="7"/>
        <v>#DIV/0!</v>
      </c>
      <c r="P43" s="15" t="e">
        <f t="shared" si="7"/>
        <v>#DIV/0!</v>
      </c>
      <c r="Q43" s="15" t="e">
        <f t="shared" si="7"/>
        <v>#DIV/0!</v>
      </c>
      <c r="R43" s="15" t="e">
        <f t="shared" si="7"/>
        <v>#DIV/0!</v>
      </c>
      <c r="S43" s="15" t="e">
        <f t="shared" si="7"/>
        <v>#DIV/0!</v>
      </c>
      <c r="T43" s="15" t="e">
        <f t="shared" si="7"/>
        <v>#DIV/0!</v>
      </c>
      <c r="U43" s="15" t="e">
        <f t="shared" si="7"/>
        <v>#DIV/0!</v>
      </c>
      <c r="V43" s="15" t="e">
        <f t="shared" si="7"/>
        <v>#DIV/0!</v>
      </c>
      <c r="W43" s="15" t="e">
        <f t="shared" si="7"/>
        <v>#DIV/0!</v>
      </c>
      <c r="X43" s="15" t="e">
        <f t="shared" si="7"/>
        <v>#DIV/0!</v>
      </c>
      <c r="Y43" s="15" t="e">
        <f t="shared" si="7"/>
        <v>#DIV/0!</v>
      </c>
      <c r="Z43" s="15" t="e">
        <f t="shared" si="7"/>
        <v>#DIV/0!</v>
      </c>
      <c r="AA43" s="15" t="e">
        <f t="shared" si="7"/>
        <v>#DIV/0!</v>
      </c>
      <c r="AB43" s="15" t="e">
        <f t="shared" si="7"/>
        <v>#DIV/0!</v>
      </c>
      <c r="AC43" s="15" t="e">
        <f t="shared" si="7"/>
        <v>#DIV/0!</v>
      </c>
      <c r="AD43" s="15" t="e">
        <f t="shared" si="7"/>
        <v>#DIV/0!</v>
      </c>
      <c r="AE43" s="15" t="e">
        <f t="shared" si="7"/>
        <v>#DIV/0!</v>
      </c>
      <c r="AF43" s="18"/>
      <c r="AG43" s="16" t="str">
        <f>INDEX([2]Local_Authority_District__Decem!$D$2:$D$417,MATCH(B43,[2]Local_Authority_District__Decem!$A$2:$A$417,0))</f>
        <v>UKD46</v>
      </c>
      <c r="AH43" s="369">
        <f>INDEX([2]A4!$R$6:$R$228,MATCH(AG43,[2]A4!$B$6:$B$228,0))</f>
        <v>33.43</v>
      </c>
      <c r="AN43" s="315"/>
      <c r="AO43" s="315"/>
    </row>
    <row r="44" spans="1:41" ht="15.6" x14ac:dyDescent="0.3">
      <c r="A44" s="14" t="s">
        <v>66</v>
      </c>
      <c r="B44" s="14" t="s">
        <v>168</v>
      </c>
      <c r="C44" s="14" t="s">
        <v>169</v>
      </c>
      <c r="D44" s="15">
        <v>1380000</v>
      </c>
      <c r="E44" s="16">
        <f t="shared" si="0"/>
        <v>39428.571428571428</v>
      </c>
      <c r="F44" s="17" t="e">
        <f>INDEX('Indust Agri by LA '!$J$2:$J$315,MATCH(B44,'Indust Agri by LA '!$B$2:$B$315,0))</f>
        <v>#DIV/0!</v>
      </c>
      <c r="G44" s="17"/>
      <c r="H44" s="15" t="e">
        <f t="shared" si="1"/>
        <v>#DIV/0!</v>
      </c>
      <c r="I44" s="15" t="e">
        <f t="shared" si="3"/>
        <v>#DIV/0!</v>
      </c>
      <c r="J44" s="15" t="e">
        <f t="shared" si="7"/>
        <v>#DIV/0!</v>
      </c>
      <c r="K44" s="15" t="e">
        <f t="shared" si="7"/>
        <v>#DIV/0!</v>
      </c>
      <c r="L44" s="15" t="e">
        <f t="shared" si="7"/>
        <v>#DIV/0!</v>
      </c>
      <c r="M44" s="15" t="e">
        <f t="shared" si="7"/>
        <v>#DIV/0!</v>
      </c>
      <c r="N44" s="15" t="e">
        <f t="shared" si="7"/>
        <v>#DIV/0!</v>
      </c>
      <c r="O44" s="15" t="e">
        <f t="shared" si="7"/>
        <v>#DIV/0!</v>
      </c>
      <c r="P44" s="15" t="e">
        <f t="shared" si="7"/>
        <v>#DIV/0!</v>
      </c>
      <c r="Q44" s="15" t="e">
        <f t="shared" si="7"/>
        <v>#DIV/0!</v>
      </c>
      <c r="R44" s="15" t="e">
        <f t="shared" si="7"/>
        <v>#DIV/0!</v>
      </c>
      <c r="S44" s="15" t="e">
        <f t="shared" si="7"/>
        <v>#DIV/0!</v>
      </c>
      <c r="T44" s="15" t="e">
        <f t="shared" si="7"/>
        <v>#DIV/0!</v>
      </c>
      <c r="U44" s="15" t="e">
        <f t="shared" si="7"/>
        <v>#DIV/0!</v>
      </c>
      <c r="V44" s="15" t="e">
        <f t="shared" si="7"/>
        <v>#DIV/0!</v>
      </c>
      <c r="W44" s="15" t="e">
        <f t="shared" si="7"/>
        <v>#DIV/0!</v>
      </c>
      <c r="X44" s="15" t="e">
        <f t="shared" si="7"/>
        <v>#DIV/0!</v>
      </c>
      <c r="Y44" s="15" t="e">
        <f t="shared" si="7"/>
        <v>#DIV/0!</v>
      </c>
      <c r="Z44" s="15" t="e">
        <f t="shared" si="7"/>
        <v>#DIV/0!</v>
      </c>
      <c r="AA44" s="15" t="e">
        <f t="shared" si="7"/>
        <v>#DIV/0!</v>
      </c>
      <c r="AB44" s="15" t="e">
        <f t="shared" si="7"/>
        <v>#DIV/0!</v>
      </c>
      <c r="AC44" s="15" t="e">
        <f t="shared" si="7"/>
        <v>#DIV/0!</v>
      </c>
      <c r="AD44" s="15" t="e">
        <f t="shared" si="7"/>
        <v>#DIV/0!</v>
      </c>
      <c r="AE44" s="15" t="e">
        <f t="shared" si="7"/>
        <v>#DIV/0!</v>
      </c>
      <c r="AF44" s="18"/>
      <c r="AG44" s="16" t="str">
        <f>INDEX([2]Local_Authority_District__Decem!$D$2:$D$417,MATCH(B44,[2]Local_Authority_District__Decem!$A$2:$A$417,0))</f>
        <v>UKD37</v>
      </c>
      <c r="AH44" s="369">
        <f>INDEX([2]A4!$R$6:$R$228,MATCH(AG44,[2]A4!$B$6:$B$228,0))</f>
        <v>25.38</v>
      </c>
      <c r="AN44" s="315"/>
      <c r="AO44" s="315"/>
    </row>
    <row r="45" spans="1:41" ht="15.6" x14ac:dyDescent="0.3">
      <c r="A45" s="14" t="s">
        <v>88</v>
      </c>
      <c r="B45" s="14" t="s">
        <v>170</v>
      </c>
      <c r="C45" s="14" t="s">
        <v>171</v>
      </c>
      <c r="D45" s="15">
        <v>1140000</v>
      </c>
      <c r="E45" s="16">
        <f t="shared" si="0"/>
        <v>32571.428571428572</v>
      </c>
      <c r="F45" s="17" t="e">
        <f>INDEX('Indust Agri by LA '!$J$2:$J$315,MATCH(B45,'Indust Agri by LA '!$B$2:$B$315,0))</f>
        <v>#DIV/0!</v>
      </c>
      <c r="G45" s="17"/>
      <c r="H45" s="15" t="e">
        <f t="shared" si="1"/>
        <v>#DIV/0!</v>
      </c>
      <c r="I45" s="15" t="e">
        <f t="shared" si="3"/>
        <v>#DIV/0!</v>
      </c>
      <c r="J45" s="15" t="e">
        <f t="shared" si="7"/>
        <v>#DIV/0!</v>
      </c>
      <c r="K45" s="15" t="e">
        <f t="shared" ref="J45:AE55" si="9">J45*1.047</f>
        <v>#DIV/0!</v>
      </c>
      <c r="L45" s="15" t="e">
        <f t="shared" si="9"/>
        <v>#DIV/0!</v>
      </c>
      <c r="M45" s="15" t="e">
        <f t="shared" si="9"/>
        <v>#DIV/0!</v>
      </c>
      <c r="N45" s="15" t="e">
        <f t="shared" si="9"/>
        <v>#DIV/0!</v>
      </c>
      <c r="O45" s="15" t="e">
        <f t="shared" si="9"/>
        <v>#DIV/0!</v>
      </c>
      <c r="P45" s="15" t="e">
        <f t="shared" si="9"/>
        <v>#DIV/0!</v>
      </c>
      <c r="Q45" s="15" t="e">
        <f t="shared" si="9"/>
        <v>#DIV/0!</v>
      </c>
      <c r="R45" s="15" t="e">
        <f t="shared" si="9"/>
        <v>#DIV/0!</v>
      </c>
      <c r="S45" s="15" t="e">
        <f t="shared" si="9"/>
        <v>#DIV/0!</v>
      </c>
      <c r="T45" s="15" t="e">
        <f t="shared" si="9"/>
        <v>#DIV/0!</v>
      </c>
      <c r="U45" s="15" t="e">
        <f t="shared" si="9"/>
        <v>#DIV/0!</v>
      </c>
      <c r="V45" s="15" t="e">
        <f t="shared" si="9"/>
        <v>#DIV/0!</v>
      </c>
      <c r="W45" s="15" t="e">
        <f t="shared" si="9"/>
        <v>#DIV/0!</v>
      </c>
      <c r="X45" s="15" t="e">
        <f t="shared" si="9"/>
        <v>#DIV/0!</v>
      </c>
      <c r="Y45" s="15" t="e">
        <f t="shared" si="9"/>
        <v>#DIV/0!</v>
      </c>
      <c r="Z45" s="15" t="e">
        <f t="shared" si="9"/>
        <v>#DIV/0!</v>
      </c>
      <c r="AA45" s="15" t="e">
        <f t="shared" si="9"/>
        <v>#DIV/0!</v>
      </c>
      <c r="AB45" s="15" t="e">
        <f t="shared" si="9"/>
        <v>#DIV/0!</v>
      </c>
      <c r="AC45" s="15" t="e">
        <f t="shared" si="9"/>
        <v>#DIV/0!</v>
      </c>
      <c r="AD45" s="15" t="e">
        <f t="shared" si="9"/>
        <v>#DIV/0!</v>
      </c>
      <c r="AE45" s="15" t="e">
        <f t="shared" si="9"/>
        <v>#DIV/0!</v>
      </c>
      <c r="AF45" s="18"/>
      <c r="AG45" s="16" t="str">
        <f>INDEX([2]Local_Authority_District__Decem!$D$2:$D$417,MATCH(B45,[2]Local_Authority_District__Decem!$A$2:$A$417,0))</f>
        <v>UKE44</v>
      </c>
      <c r="AH45" s="369">
        <f>INDEX([2]A4!$R$6:$R$228,MATCH(AG45,[2]A4!$B$6:$B$228,0))</f>
        <v>27.59</v>
      </c>
      <c r="AN45" s="315"/>
      <c r="AO45" s="315"/>
    </row>
    <row r="46" spans="1:41" ht="15.6" x14ac:dyDescent="0.3">
      <c r="A46" s="14" t="s">
        <v>65</v>
      </c>
      <c r="B46" s="14" t="s">
        <v>172</v>
      </c>
      <c r="C46" s="14" t="s">
        <v>173</v>
      </c>
      <c r="D46" s="15">
        <v>6250000</v>
      </c>
      <c r="E46" s="16">
        <f t="shared" si="0"/>
        <v>178571.42857142858</v>
      </c>
      <c r="F46" s="17" t="e">
        <f>INDEX('Indust Agri by LA '!$J$2:$J$315,MATCH(B46,'Indust Agri by LA '!$B$2:$B$315,0))</f>
        <v>#DIV/0!</v>
      </c>
      <c r="G46" s="17"/>
      <c r="H46" s="15" t="e">
        <f t="shared" si="1"/>
        <v>#DIV/0!</v>
      </c>
      <c r="I46" s="15" t="e">
        <f t="shared" si="3"/>
        <v>#DIV/0!</v>
      </c>
      <c r="J46" s="15" t="e">
        <f t="shared" si="9"/>
        <v>#DIV/0!</v>
      </c>
      <c r="K46" s="15" t="e">
        <f t="shared" si="9"/>
        <v>#DIV/0!</v>
      </c>
      <c r="L46" s="15" t="e">
        <f t="shared" si="9"/>
        <v>#DIV/0!</v>
      </c>
      <c r="M46" s="15" t="e">
        <f t="shared" si="9"/>
        <v>#DIV/0!</v>
      </c>
      <c r="N46" s="15" t="e">
        <f t="shared" si="9"/>
        <v>#DIV/0!</v>
      </c>
      <c r="O46" s="15" t="e">
        <f t="shared" si="9"/>
        <v>#DIV/0!</v>
      </c>
      <c r="P46" s="15" t="e">
        <f t="shared" si="9"/>
        <v>#DIV/0!</v>
      </c>
      <c r="Q46" s="15" t="e">
        <f t="shared" si="9"/>
        <v>#DIV/0!</v>
      </c>
      <c r="R46" s="15" t="e">
        <f t="shared" si="9"/>
        <v>#DIV/0!</v>
      </c>
      <c r="S46" s="15" t="e">
        <f t="shared" si="9"/>
        <v>#DIV/0!</v>
      </c>
      <c r="T46" s="15" t="e">
        <f t="shared" si="9"/>
        <v>#DIV/0!</v>
      </c>
      <c r="U46" s="15" t="e">
        <f t="shared" si="9"/>
        <v>#DIV/0!</v>
      </c>
      <c r="V46" s="15" t="e">
        <f t="shared" si="9"/>
        <v>#DIV/0!</v>
      </c>
      <c r="W46" s="15" t="e">
        <f t="shared" si="9"/>
        <v>#DIV/0!</v>
      </c>
      <c r="X46" s="15" t="e">
        <f t="shared" si="9"/>
        <v>#DIV/0!</v>
      </c>
      <c r="Y46" s="15" t="e">
        <f t="shared" si="9"/>
        <v>#DIV/0!</v>
      </c>
      <c r="Z46" s="15" t="e">
        <f t="shared" si="9"/>
        <v>#DIV/0!</v>
      </c>
      <c r="AA46" s="15" t="e">
        <f t="shared" si="9"/>
        <v>#DIV/0!</v>
      </c>
      <c r="AB46" s="15" t="e">
        <f t="shared" si="9"/>
        <v>#DIV/0!</v>
      </c>
      <c r="AC46" s="15" t="e">
        <f t="shared" si="9"/>
        <v>#DIV/0!</v>
      </c>
      <c r="AD46" s="15" t="e">
        <f t="shared" si="9"/>
        <v>#DIV/0!</v>
      </c>
      <c r="AE46" s="15" t="e">
        <f t="shared" si="9"/>
        <v>#DIV/0!</v>
      </c>
      <c r="AF46" s="18"/>
      <c r="AG46" s="16" t="str">
        <f>INDEX([2]Local_Authority_District__Decem!$D$2:$D$417,MATCH(B46,[2]Local_Authority_District__Decem!$A$2:$A$417,0))</f>
        <v>UKH12</v>
      </c>
      <c r="AH46" s="369">
        <f>INDEX([2]A4!$R$6:$R$228,MATCH(AG46,[2]A4!$B$6:$B$228,0))</f>
        <v>33.86</v>
      </c>
      <c r="AN46" s="315"/>
      <c r="AO46" s="315"/>
    </row>
    <row r="47" spans="1:41" ht="15.6" x14ac:dyDescent="0.3">
      <c r="A47" s="14" t="s">
        <v>72</v>
      </c>
      <c r="B47" s="14" t="s">
        <v>174</v>
      </c>
      <c r="C47" s="14" t="s">
        <v>175</v>
      </c>
      <c r="D47" s="15">
        <v>74020000</v>
      </c>
      <c r="E47" s="16">
        <f t="shared" si="0"/>
        <v>632649.57264957263</v>
      </c>
      <c r="F47" s="17" t="e">
        <f>INDEX('Indust Agri by LA '!$J$2:$J$315,MATCH(B47,'Indust Agri by LA '!$B$2:$B$315,0))</f>
        <v>#DIV/0!</v>
      </c>
      <c r="G47" s="17"/>
      <c r="H47" s="15" t="e">
        <f t="shared" si="1"/>
        <v>#DIV/0!</v>
      </c>
      <c r="I47" s="15" t="e">
        <f t="shared" si="3"/>
        <v>#DIV/0!</v>
      </c>
      <c r="J47" s="15" t="e">
        <f t="shared" si="9"/>
        <v>#DIV/0!</v>
      </c>
      <c r="K47" s="15" t="e">
        <f t="shared" si="9"/>
        <v>#DIV/0!</v>
      </c>
      <c r="L47" s="15" t="e">
        <f t="shared" si="9"/>
        <v>#DIV/0!</v>
      </c>
      <c r="M47" s="15" t="e">
        <f t="shared" si="9"/>
        <v>#DIV/0!</v>
      </c>
      <c r="N47" s="15" t="e">
        <f t="shared" si="9"/>
        <v>#DIV/0!</v>
      </c>
      <c r="O47" s="15" t="e">
        <f t="shared" si="9"/>
        <v>#DIV/0!</v>
      </c>
      <c r="P47" s="15" t="e">
        <f t="shared" si="9"/>
        <v>#DIV/0!</v>
      </c>
      <c r="Q47" s="15" t="e">
        <f t="shared" si="9"/>
        <v>#DIV/0!</v>
      </c>
      <c r="R47" s="15" t="e">
        <f t="shared" si="9"/>
        <v>#DIV/0!</v>
      </c>
      <c r="S47" s="15" t="e">
        <f t="shared" si="9"/>
        <v>#DIV/0!</v>
      </c>
      <c r="T47" s="15" t="e">
        <f t="shared" si="9"/>
        <v>#DIV/0!</v>
      </c>
      <c r="U47" s="15" t="e">
        <f t="shared" si="9"/>
        <v>#DIV/0!</v>
      </c>
      <c r="V47" s="15" t="e">
        <f t="shared" si="9"/>
        <v>#DIV/0!</v>
      </c>
      <c r="W47" s="15" t="e">
        <f t="shared" si="9"/>
        <v>#DIV/0!</v>
      </c>
      <c r="X47" s="15" t="e">
        <f t="shared" si="9"/>
        <v>#DIV/0!</v>
      </c>
      <c r="Y47" s="15" t="e">
        <f t="shared" si="9"/>
        <v>#DIV/0!</v>
      </c>
      <c r="Z47" s="15" t="e">
        <f t="shared" si="9"/>
        <v>#DIV/0!</v>
      </c>
      <c r="AA47" s="15" t="e">
        <f t="shared" si="9"/>
        <v>#DIV/0!</v>
      </c>
      <c r="AB47" s="15" t="e">
        <f t="shared" si="9"/>
        <v>#DIV/0!</v>
      </c>
      <c r="AC47" s="15" t="e">
        <f t="shared" si="9"/>
        <v>#DIV/0!</v>
      </c>
      <c r="AD47" s="15" t="e">
        <f t="shared" si="9"/>
        <v>#DIV/0!</v>
      </c>
      <c r="AE47" s="15" t="e">
        <f t="shared" si="9"/>
        <v>#DIV/0!</v>
      </c>
      <c r="AF47" s="18"/>
      <c r="AG47" s="16" t="str">
        <f>INDEX([2]Local_Authority_District__Decem!$D$2:$D$417,MATCH(B47,[2]Local_Authority_District__Decem!$A$2:$A$417,0))</f>
        <v>UKI31</v>
      </c>
      <c r="AH47" s="369">
        <f>INDEX([2]A4!$R$6:$R$228,MATCH(AG47,[2]A4!$B$6:$B$228,0))</f>
        <v>56.09</v>
      </c>
      <c r="AN47" s="315"/>
      <c r="AO47" s="315"/>
    </row>
    <row r="48" spans="1:41" ht="15.6" x14ac:dyDescent="0.3">
      <c r="A48" s="14" t="s">
        <v>85</v>
      </c>
      <c r="B48" s="14" t="s">
        <v>176</v>
      </c>
      <c r="C48" s="14" t="s">
        <v>177</v>
      </c>
      <c r="D48" s="15">
        <v>1140000</v>
      </c>
      <c r="E48" s="16">
        <f t="shared" si="0"/>
        <v>32571.428571428572</v>
      </c>
      <c r="F48" s="17" t="e">
        <f>INDEX('Indust Agri by LA '!$J$2:$J$315,MATCH(B48,'Indust Agri by LA '!$B$2:$B$315,0))</f>
        <v>#DIV/0!</v>
      </c>
      <c r="G48" s="17"/>
      <c r="H48" s="15" t="e">
        <f t="shared" si="1"/>
        <v>#DIV/0!</v>
      </c>
      <c r="I48" s="15" t="e">
        <f t="shared" si="3"/>
        <v>#DIV/0!</v>
      </c>
      <c r="J48" s="15" t="e">
        <f t="shared" si="9"/>
        <v>#DIV/0!</v>
      </c>
      <c r="K48" s="15" t="e">
        <f t="shared" si="9"/>
        <v>#DIV/0!</v>
      </c>
      <c r="L48" s="15" t="e">
        <f t="shared" si="9"/>
        <v>#DIV/0!</v>
      </c>
      <c r="M48" s="15" t="e">
        <f t="shared" si="9"/>
        <v>#DIV/0!</v>
      </c>
      <c r="N48" s="15" t="e">
        <f t="shared" si="9"/>
        <v>#DIV/0!</v>
      </c>
      <c r="O48" s="15" t="e">
        <f t="shared" si="9"/>
        <v>#DIV/0!</v>
      </c>
      <c r="P48" s="15" t="e">
        <f t="shared" si="9"/>
        <v>#DIV/0!</v>
      </c>
      <c r="Q48" s="15" t="e">
        <f t="shared" si="9"/>
        <v>#DIV/0!</v>
      </c>
      <c r="R48" s="15" t="e">
        <f t="shared" si="9"/>
        <v>#DIV/0!</v>
      </c>
      <c r="S48" s="15" t="e">
        <f t="shared" si="9"/>
        <v>#DIV/0!</v>
      </c>
      <c r="T48" s="15" t="e">
        <f t="shared" si="9"/>
        <v>#DIV/0!</v>
      </c>
      <c r="U48" s="15" t="e">
        <f t="shared" si="9"/>
        <v>#DIV/0!</v>
      </c>
      <c r="V48" s="15" t="e">
        <f t="shared" si="9"/>
        <v>#DIV/0!</v>
      </c>
      <c r="W48" s="15" t="e">
        <f t="shared" si="9"/>
        <v>#DIV/0!</v>
      </c>
      <c r="X48" s="15" t="e">
        <f t="shared" si="9"/>
        <v>#DIV/0!</v>
      </c>
      <c r="Y48" s="15" t="e">
        <f t="shared" si="9"/>
        <v>#DIV/0!</v>
      </c>
      <c r="Z48" s="15" t="e">
        <f t="shared" si="9"/>
        <v>#DIV/0!</v>
      </c>
      <c r="AA48" s="15" t="e">
        <f t="shared" si="9"/>
        <v>#DIV/0!</v>
      </c>
      <c r="AB48" s="15" t="e">
        <f t="shared" si="9"/>
        <v>#DIV/0!</v>
      </c>
      <c r="AC48" s="15" t="e">
        <f t="shared" si="9"/>
        <v>#DIV/0!</v>
      </c>
      <c r="AD48" s="15" t="e">
        <f t="shared" si="9"/>
        <v>#DIV/0!</v>
      </c>
      <c r="AE48" s="15" t="e">
        <f t="shared" si="9"/>
        <v>#DIV/0!</v>
      </c>
      <c r="AF48" s="18"/>
      <c r="AG48" s="16" t="str">
        <f>INDEX([2]Local_Authority_District__Decem!$D$2:$D$417,MATCH(B48,[2]Local_Authority_District__Decem!$A$2:$A$417,0))</f>
        <v>UKG24</v>
      </c>
      <c r="AH48" s="369">
        <f>INDEX([2]A4!$R$6:$R$228,MATCH(AG48,[2]A4!$B$6:$B$228,0))</f>
        <v>28.82</v>
      </c>
      <c r="AN48" s="315"/>
      <c r="AO48" s="315"/>
    </row>
    <row r="49" spans="1:41" ht="15.6" x14ac:dyDescent="0.3">
      <c r="A49" s="14" t="s">
        <v>62</v>
      </c>
      <c r="B49" s="14" t="s">
        <v>178</v>
      </c>
      <c r="C49" s="14" t="s">
        <v>179</v>
      </c>
      <c r="D49" s="15">
        <v>5450000</v>
      </c>
      <c r="E49" s="16">
        <f t="shared" si="0"/>
        <v>155714.28571428571</v>
      </c>
      <c r="F49" s="17" t="e">
        <f>INDEX('Indust Agri by LA '!$J$2:$J$315,MATCH(B49,'Indust Agri by LA '!$B$2:$B$315,0))</f>
        <v>#DIV/0!</v>
      </c>
      <c r="G49" s="17"/>
      <c r="H49" s="15" t="e">
        <f t="shared" si="1"/>
        <v>#DIV/0!</v>
      </c>
      <c r="I49" s="15" t="e">
        <f t="shared" si="3"/>
        <v>#DIV/0!</v>
      </c>
      <c r="J49" s="15" t="e">
        <f t="shared" si="9"/>
        <v>#DIV/0!</v>
      </c>
      <c r="K49" s="15" t="e">
        <f t="shared" si="9"/>
        <v>#DIV/0!</v>
      </c>
      <c r="L49" s="15" t="e">
        <f t="shared" si="9"/>
        <v>#DIV/0!</v>
      </c>
      <c r="M49" s="15" t="e">
        <f t="shared" si="9"/>
        <v>#DIV/0!</v>
      </c>
      <c r="N49" s="15" t="e">
        <f t="shared" si="9"/>
        <v>#DIV/0!</v>
      </c>
      <c r="O49" s="15" t="e">
        <f t="shared" si="9"/>
        <v>#DIV/0!</v>
      </c>
      <c r="P49" s="15" t="e">
        <f t="shared" si="9"/>
        <v>#DIV/0!</v>
      </c>
      <c r="Q49" s="15" t="e">
        <f t="shared" si="9"/>
        <v>#DIV/0!</v>
      </c>
      <c r="R49" s="15" t="e">
        <f t="shared" si="9"/>
        <v>#DIV/0!</v>
      </c>
      <c r="S49" s="15" t="e">
        <f t="shared" si="9"/>
        <v>#DIV/0!</v>
      </c>
      <c r="T49" s="15" t="e">
        <f t="shared" si="9"/>
        <v>#DIV/0!</v>
      </c>
      <c r="U49" s="15" t="e">
        <f t="shared" si="9"/>
        <v>#DIV/0!</v>
      </c>
      <c r="V49" s="15" t="e">
        <f t="shared" si="9"/>
        <v>#DIV/0!</v>
      </c>
      <c r="W49" s="15" t="e">
        <f t="shared" si="9"/>
        <v>#DIV/0!</v>
      </c>
      <c r="X49" s="15" t="e">
        <f t="shared" si="9"/>
        <v>#DIV/0!</v>
      </c>
      <c r="Y49" s="15" t="e">
        <f t="shared" si="9"/>
        <v>#DIV/0!</v>
      </c>
      <c r="Z49" s="15" t="e">
        <f t="shared" si="9"/>
        <v>#DIV/0!</v>
      </c>
      <c r="AA49" s="15" t="e">
        <f t="shared" si="9"/>
        <v>#DIV/0!</v>
      </c>
      <c r="AB49" s="15" t="e">
        <f t="shared" si="9"/>
        <v>#DIV/0!</v>
      </c>
      <c r="AC49" s="15" t="e">
        <f t="shared" si="9"/>
        <v>#DIV/0!</v>
      </c>
      <c r="AD49" s="15" t="e">
        <f t="shared" si="9"/>
        <v>#DIV/0!</v>
      </c>
      <c r="AE49" s="15" t="e">
        <f t="shared" si="9"/>
        <v>#DIV/0!</v>
      </c>
      <c r="AF49" s="18"/>
      <c r="AG49" s="16" t="str">
        <f>INDEX([2]Local_Authority_District__Decem!$D$2:$D$417,MATCH(B49,[2]Local_Authority_District__Decem!$A$2:$A$417,0))</f>
        <v>UKJ44</v>
      </c>
      <c r="AH49" s="369">
        <f>INDEX([2]A4!$R$6:$R$228,MATCH(AG49,[2]A4!$B$6:$B$228,0))</f>
        <v>30.57</v>
      </c>
      <c r="AN49" s="315"/>
      <c r="AO49" s="315"/>
    </row>
    <row r="50" spans="1:41" ht="15.6" x14ac:dyDescent="0.3">
      <c r="A50" s="14" t="s">
        <v>66</v>
      </c>
      <c r="B50" s="14" t="s">
        <v>180</v>
      </c>
      <c r="C50" s="14" t="s">
        <v>181</v>
      </c>
      <c r="D50" s="15">
        <v>370000</v>
      </c>
      <c r="E50" s="16">
        <f t="shared" si="0"/>
        <v>10571.428571428571</v>
      </c>
      <c r="F50" s="17" t="e">
        <f>INDEX('Indust Agri by LA '!$J$2:$J$315,MATCH(B50,'Indust Agri by LA '!$B$2:$B$315,0))</f>
        <v>#DIV/0!</v>
      </c>
      <c r="G50" s="17"/>
      <c r="H50" s="15" t="e">
        <f t="shared" si="1"/>
        <v>#DIV/0!</v>
      </c>
      <c r="I50" s="15" t="e">
        <f t="shared" si="3"/>
        <v>#DIV/0!</v>
      </c>
      <c r="J50" s="15" t="e">
        <f t="shared" si="9"/>
        <v>#DIV/0!</v>
      </c>
      <c r="K50" s="15" t="e">
        <f t="shared" si="9"/>
        <v>#DIV/0!</v>
      </c>
      <c r="L50" s="15" t="e">
        <f t="shared" si="9"/>
        <v>#DIV/0!</v>
      </c>
      <c r="M50" s="15" t="e">
        <f t="shared" si="9"/>
        <v>#DIV/0!</v>
      </c>
      <c r="N50" s="15" t="e">
        <f t="shared" si="9"/>
        <v>#DIV/0!</v>
      </c>
      <c r="O50" s="15" t="e">
        <f t="shared" si="9"/>
        <v>#DIV/0!</v>
      </c>
      <c r="P50" s="15" t="e">
        <f t="shared" si="9"/>
        <v>#DIV/0!</v>
      </c>
      <c r="Q50" s="15" t="e">
        <f t="shared" si="9"/>
        <v>#DIV/0!</v>
      </c>
      <c r="R50" s="15" t="e">
        <f t="shared" si="9"/>
        <v>#DIV/0!</v>
      </c>
      <c r="S50" s="15" t="e">
        <f t="shared" si="9"/>
        <v>#DIV/0!</v>
      </c>
      <c r="T50" s="15" t="e">
        <f t="shared" si="9"/>
        <v>#DIV/0!</v>
      </c>
      <c r="U50" s="15" t="e">
        <f t="shared" si="9"/>
        <v>#DIV/0!</v>
      </c>
      <c r="V50" s="15" t="e">
        <f t="shared" si="9"/>
        <v>#DIV/0!</v>
      </c>
      <c r="W50" s="15" t="e">
        <f t="shared" si="9"/>
        <v>#DIV/0!</v>
      </c>
      <c r="X50" s="15" t="e">
        <f t="shared" si="9"/>
        <v>#DIV/0!</v>
      </c>
      <c r="Y50" s="15" t="e">
        <f t="shared" si="9"/>
        <v>#DIV/0!</v>
      </c>
      <c r="Z50" s="15" t="e">
        <f t="shared" si="9"/>
        <v>#DIV/0!</v>
      </c>
      <c r="AA50" s="15" t="e">
        <f t="shared" si="9"/>
        <v>#DIV/0!</v>
      </c>
      <c r="AB50" s="15" t="e">
        <f t="shared" si="9"/>
        <v>#DIV/0!</v>
      </c>
      <c r="AC50" s="15" t="e">
        <f t="shared" si="9"/>
        <v>#DIV/0!</v>
      </c>
      <c r="AD50" s="15" t="e">
        <f t="shared" si="9"/>
        <v>#DIV/0!</v>
      </c>
      <c r="AE50" s="15" t="e">
        <f t="shared" si="9"/>
        <v>#DIV/0!</v>
      </c>
      <c r="AF50" s="18"/>
      <c r="AG50" s="16" t="str">
        <f>INDEX([2]Local_Authority_District__Decem!$D$2:$D$417,MATCH(B50,[2]Local_Authority_District__Decem!$A$2:$A$417,0))</f>
        <v>UKD12</v>
      </c>
      <c r="AH50" s="369">
        <f>INDEX([2]A4!$R$6:$R$228,MATCH(AG50,[2]A4!$B$6:$B$228,0))</f>
        <v>29.57</v>
      </c>
      <c r="AN50" s="315"/>
      <c r="AO50" s="315"/>
    </row>
    <row r="51" spans="1:41" ht="15.6" x14ac:dyDescent="0.3">
      <c r="A51" s="14" t="s">
        <v>65</v>
      </c>
      <c r="B51" s="14" t="s">
        <v>182</v>
      </c>
      <c r="C51" s="14" t="s">
        <v>183</v>
      </c>
      <c r="D51" s="15">
        <v>3850000</v>
      </c>
      <c r="E51" s="16">
        <f t="shared" si="0"/>
        <v>110000</v>
      </c>
      <c r="F51" s="17" t="e">
        <f>INDEX('Indust Agri by LA '!$J$2:$J$315,MATCH(B51,'Indust Agri by LA '!$B$2:$B$315,0))</f>
        <v>#DIV/0!</v>
      </c>
      <c r="G51" s="17"/>
      <c r="H51" s="15" t="e">
        <f t="shared" si="1"/>
        <v>#DIV/0!</v>
      </c>
      <c r="I51" s="15" t="e">
        <f t="shared" si="3"/>
        <v>#DIV/0!</v>
      </c>
      <c r="J51" s="15" t="e">
        <f t="shared" si="9"/>
        <v>#DIV/0!</v>
      </c>
      <c r="K51" s="15" t="e">
        <f t="shared" si="9"/>
        <v>#DIV/0!</v>
      </c>
      <c r="L51" s="15" t="e">
        <f t="shared" si="9"/>
        <v>#DIV/0!</v>
      </c>
      <c r="M51" s="15" t="e">
        <f t="shared" si="9"/>
        <v>#DIV/0!</v>
      </c>
      <c r="N51" s="15" t="e">
        <f t="shared" si="9"/>
        <v>#DIV/0!</v>
      </c>
      <c r="O51" s="15" t="e">
        <f t="shared" si="9"/>
        <v>#DIV/0!</v>
      </c>
      <c r="P51" s="15" t="e">
        <f t="shared" si="9"/>
        <v>#DIV/0!</v>
      </c>
      <c r="Q51" s="15" t="e">
        <f t="shared" si="9"/>
        <v>#DIV/0!</v>
      </c>
      <c r="R51" s="15" t="e">
        <f t="shared" si="9"/>
        <v>#DIV/0!</v>
      </c>
      <c r="S51" s="15" t="e">
        <f t="shared" si="9"/>
        <v>#DIV/0!</v>
      </c>
      <c r="T51" s="15" t="e">
        <f t="shared" si="9"/>
        <v>#DIV/0!</v>
      </c>
      <c r="U51" s="15" t="e">
        <f t="shared" si="9"/>
        <v>#DIV/0!</v>
      </c>
      <c r="V51" s="15" t="e">
        <f t="shared" si="9"/>
        <v>#DIV/0!</v>
      </c>
      <c r="W51" s="15" t="e">
        <f t="shared" si="9"/>
        <v>#DIV/0!</v>
      </c>
      <c r="X51" s="15" t="e">
        <f t="shared" si="9"/>
        <v>#DIV/0!</v>
      </c>
      <c r="Y51" s="15" t="e">
        <f t="shared" si="9"/>
        <v>#DIV/0!</v>
      </c>
      <c r="Z51" s="15" t="e">
        <f t="shared" si="9"/>
        <v>#DIV/0!</v>
      </c>
      <c r="AA51" s="15" t="e">
        <f t="shared" si="9"/>
        <v>#DIV/0!</v>
      </c>
      <c r="AB51" s="15" t="e">
        <f t="shared" si="9"/>
        <v>#DIV/0!</v>
      </c>
      <c r="AC51" s="15" t="e">
        <f t="shared" si="9"/>
        <v>#DIV/0!</v>
      </c>
      <c r="AD51" s="15" t="e">
        <f t="shared" si="9"/>
        <v>#DIV/0!</v>
      </c>
      <c r="AE51" s="15" t="e">
        <f t="shared" si="9"/>
        <v>#DIV/0!</v>
      </c>
      <c r="AF51" s="18"/>
      <c r="AG51" s="16" t="str">
        <f>INDEX([2]Local_Authority_District__Decem!$D$2:$D$417,MATCH(B51,[2]Local_Authority_District__Decem!$A$2:$A$417,0))</f>
        <v>UKH37</v>
      </c>
      <c r="AH51" s="369">
        <f>INDEX([2]A4!$R$6:$R$228,MATCH(AG51,[2]A4!$B$6:$B$228,0))</f>
        <v>35.33</v>
      </c>
      <c r="AN51" s="315"/>
      <c r="AO51" s="315"/>
    </row>
    <row r="52" spans="1:41" ht="15.6" x14ac:dyDescent="0.3">
      <c r="A52" s="14" t="s">
        <v>65</v>
      </c>
      <c r="B52" s="14" t="s">
        <v>184</v>
      </c>
      <c r="C52" s="14" t="s">
        <v>185</v>
      </c>
      <c r="D52" s="15">
        <v>3700000</v>
      </c>
      <c r="E52" s="16">
        <f t="shared" si="0"/>
        <v>105714.28571428571</v>
      </c>
      <c r="F52" s="17" t="e">
        <f>INDEX('Indust Agri by LA '!$J$2:$J$315,MATCH(B52,'Indust Agri by LA '!$B$2:$B$315,0))</f>
        <v>#DIV/0!</v>
      </c>
      <c r="G52" s="17"/>
      <c r="H52" s="15" t="e">
        <f t="shared" si="1"/>
        <v>#DIV/0!</v>
      </c>
      <c r="I52" s="15" t="e">
        <f t="shared" si="3"/>
        <v>#DIV/0!</v>
      </c>
      <c r="J52" s="15" t="e">
        <f t="shared" si="9"/>
        <v>#DIV/0!</v>
      </c>
      <c r="K52" s="15" t="e">
        <f t="shared" si="9"/>
        <v>#DIV/0!</v>
      </c>
      <c r="L52" s="15" t="e">
        <f t="shared" si="9"/>
        <v>#DIV/0!</v>
      </c>
      <c r="M52" s="15" t="e">
        <f t="shared" si="9"/>
        <v>#DIV/0!</v>
      </c>
      <c r="N52" s="15" t="e">
        <f t="shared" si="9"/>
        <v>#DIV/0!</v>
      </c>
      <c r="O52" s="15" t="e">
        <f t="shared" si="9"/>
        <v>#DIV/0!</v>
      </c>
      <c r="P52" s="15" t="e">
        <f t="shared" si="9"/>
        <v>#DIV/0!</v>
      </c>
      <c r="Q52" s="15" t="e">
        <f t="shared" si="9"/>
        <v>#DIV/0!</v>
      </c>
      <c r="R52" s="15" t="e">
        <f t="shared" si="9"/>
        <v>#DIV/0!</v>
      </c>
      <c r="S52" s="15" t="e">
        <f t="shared" si="9"/>
        <v>#DIV/0!</v>
      </c>
      <c r="T52" s="15" t="e">
        <f t="shared" si="9"/>
        <v>#DIV/0!</v>
      </c>
      <c r="U52" s="15" t="e">
        <f t="shared" si="9"/>
        <v>#DIV/0!</v>
      </c>
      <c r="V52" s="15" t="e">
        <f t="shared" si="9"/>
        <v>#DIV/0!</v>
      </c>
      <c r="W52" s="15" t="e">
        <f t="shared" si="9"/>
        <v>#DIV/0!</v>
      </c>
      <c r="X52" s="15" t="e">
        <f t="shared" si="9"/>
        <v>#DIV/0!</v>
      </c>
      <c r="Y52" s="15" t="e">
        <f t="shared" si="9"/>
        <v>#DIV/0!</v>
      </c>
      <c r="Z52" s="15" t="e">
        <f t="shared" si="9"/>
        <v>#DIV/0!</v>
      </c>
      <c r="AA52" s="15" t="e">
        <f t="shared" si="9"/>
        <v>#DIV/0!</v>
      </c>
      <c r="AB52" s="15" t="e">
        <f t="shared" si="9"/>
        <v>#DIV/0!</v>
      </c>
      <c r="AC52" s="15" t="e">
        <f t="shared" si="9"/>
        <v>#DIV/0!</v>
      </c>
      <c r="AD52" s="15" t="e">
        <f t="shared" si="9"/>
        <v>#DIV/0!</v>
      </c>
      <c r="AE52" s="15" t="e">
        <f t="shared" si="9"/>
        <v>#DIV/0!</v>
      </c>
      <c r="AF52" s="18"/>
      <c r="AG52" s="16" t="str">
        <f>INDEX([2]Local_Authority_District__Decem!$D$2:$D$417,MATCH(B52,[2]Local_Authority_District__Decem!$A$2:$A$417,0))</f>
        <v>UKH25</v>
      </c>
      <c r="AH52" s="369">
        <f>INDEX([2]A4!$R$6:$R$228,MATCH(AG52,[2]A4!$B$6:$B$228,0))</f>
        <v>36.01</v>
      </c>
      <c r="AN52" s="315"/>
      <c r="AO52" s="315"/>
    </row>
    <row r="53" spans="1:41" ht="15.6" x14ac:dyDescent="0.3">
      <c r="A53" s="14" t="s">
        <v>69</v>
      </c>
      <c r="B53" s="14" t="s">
        <v>186</v>
      </c>
      <c r="C53" s="14" t="s">
        <v>187</v>
      </c>
      <c r="D53" s="15">
        <v>1370000</v>
      </c>
      <c r="E53" s="16">
        <f t="shared" si="0"/>
        <v>39142.857142857145</v>
      </c>
      <c r="F53" s="17" t="e">
        <f>INDEX('Indust Agri by LA '!$J$2:$J$315,MATCH(B53,'Indust Agri by LA '!$B$2:$B$315,0))</f>
        <v>#DIV/0!</v>
      </c>
      <c r="G53" s="17"/>
      <c r="H53" s="15" t="e">
        <f t="shared" si="1"/>
        <v>#DIV/0!</v>
      </c>
      <c r="I53" s="15" t="e">
        <f t="shared" si="3"/>
        <v>#DIV/0!</v>
      </c>
      <c r="J53" s="15" t="e">
        <f t="shared" si="9"/>
        <v>#DIV/0!</v>
      </c>
      <c r="K53" s="15" t="e">
        <f t="shared" si="9"/>
        <v>#DIV/0!</v>
      </c>
      <c r="L53" s="15" t="e">
        <f t="shared" si="9"/>
        <v>#DIV/0!</v>
      </c>
      <c r="M53" s="15" t="e">
        <f t="shared" si="9"/>
        <v>#DIV/0!</v>
      </c>
      <c r="N53" s="15" t="e">
        <f t="shared" si="9"/>
        <v>#DIV/0!</v>
      </c>
      <c r="O53" s="15" t="e">
        <f t="shared" si="9"/>
        <v>#DIV/0!</v>
      </c>
      <c r="P53" s="15" t="e">
        <f t="shared" si="9"/>
        <v>#DIV/0!</v>
      </c>
      <c r="Q53" s="15" t="e">
        <f t="shared" si="9"/>
        <v>#DIV/0!</v>
      </c>
      <c r="R53" s="15" t="e">
        <f t="shared" si="9"/>
        <v>#DIV/0!</v>
      </c>
      <c r="S53" s="15" t="e">
        <f t="shared" si="9"/>
        <v>#DIV/0!</v>
      </c>
      <c r="T53" s="15" t="e">
        <f t="shared" si="9"/>
        <v>#DIV/0!</v>
      </c>
      <c r="U53" s="15" t="e">
        <f t="shared" si="9"/>
        <v>#DIV/0!</v>
      </c>
      <c r="V53" s="15" t="e">
        <f t="shared" si="9"/>
        <v>#DIV/0!</v>
      </c>
      <c r="W53" s="15" t="e">
        <f t="shared" si="9"/>
        <v>#DIV/0!</v>
      </c>
      <c r="X53" s="15" t="e">
        <f t="shared" si="9"/>
        <v>#DIV/0!</v>
      </c>
      <c r="Y53" s="15" t="e">
        <f t="shared" si="9"/>
        <v>#DIV/0!</v>
      </c>
      <c r="Z53" s="15" t="e">
        <f t="shared" si="9"/>
        <v>#DIV/0!</v>
      </c>
      <c r="AA53" s="15" t="e">
        <f t="shared" si="9"/>
        <v>#DIV/0!</v>
      </c>
      <c r="AB53" s="15" t="e">
        <f t="shared" si="9"/>
        <v>#DIV/0!</v>
      </c>
      <c r="AC53" s="15" t="e">
        <f t="shared" si="9"/>
        <v>#DIV/0!</v>
      </c>
      <c r="AD53" s="15" t="e">
        <f t="shared" si="9"/>
        <v>#DIV/0!</v>
      </c>
      <c r="AE53" s="15" t="e">
        <f t="shared" si="9"/>
        <v>#DIV/0!</v>
      </c>
      <c r="AF53" s="18"/>
      <c r="AG53" s="16" t="str">
        <f>INDEX([2]Local_Authority_District__Decem!$D$2:$D$417,MATCH(B53,[2]Local_Authority_District__Decem!$A$2:$A$417,0))</f>
        <v>UKF22</v>
      </c>
      <c r="AH53" s="369">
        <f>INDEX([2]A4!$R$6:$R$228,MATCH(AG53,[2]A4!$B$6:$B$228,0))</f>
        <v>32.479999999999997</v>
      </c>
      <c r="AN53" s="315"/>
      <c r="AO53" s="315"/>
    </row>
    <row r="54" spans="1:41" ht="15.6" x14ac:dyDescent="0.3">
      <c r="A54" s="14" t="s">
        <v>65</v>
      </c>
      <c r="B54" s="14" t="s">
        <v>188</v>
      </c>
      <c r="C54" s="14" t="s">
        <v>189</v>
      </c>
      <c r="D54" s="15">
        <v>5160000</v>
      </c>
      <c r="E54" s="16">
        <f t="shared" si="0"/>
        <v>147428.57142857142</v>
      </c>
      <c r="F54" s="17" t="e">
        <f>INDEX('Indust Agri by LA '!$J$2:$J$315,MATCH(B54,'Indust Agri by LA '!$B$2:$B$315,0))</f>
        <v>#DIV/0!</v>
      </c>
      <c r="G54" s="17"/>
      <c r="H54" s="15" t="e">
        <f t="shared" si="1"/>
        <v>#DIV/0!</v>
      </c>
      <c r="I54" s="15" t="e">
        <f t="shared" si="3"/>
        <v>#DIV/0!</v>
      </c>
      <c r="J54" s="15" t="e">
        <f t="shared" si="9"/>
        <v>#DIV/0!</v>
      </c>
      <c r="K54" s="15" t="e">
        <f t="shared" si="9"/>
        <v>#DIV/0!</v>
      </c>
      <c r="L54" s="15" t="e">
        <f t="shared" si="9"/>
        <v>#DIV/0!</v>
      </c>
      <c r="M54" s="15" t="e">
        <f t="shared" si="9"/>
        <v>#DIV/0!</v>
      </c>
      <c r="N54" s="15" t="e">
        <f t="shared" si="9"/>
        <v>#DIV/0!</v>
      </c>
      <c r="O54" s="15" t="e">
        <f t="shared" si="9"/>
        <v>#DIV/0!</v>
      </c>
      <c r="P54" s="15" t="e">
        <f t="shared" si="9"/>
        <v>#DIV/0!</v>
      </c>
      <c r="Q54" s="15" t="e">
        <f t="shared" si="9"/>
        <v>#DIV/0!</v>
      </c>
      <c r="R54" s="15" t="e">
        <f t="shared" si="9"/>
        <v>#DIV/0!</v>
      </c>
      <c r="S54" s="15" t="e">
        <f t="shared" si="9"/>
        <v>#DIV/0!</v>
      </c>
      <c r="T54" s="15" t="e">
        <f t="shared" si="9"/>
        <v>#DIV/0!</v>
      </c>
      <c r="U54" s="15" t="e">
        <f t="shared" si="9"/>
        <v>#DIV/0!</v>
      </c>
      <c r="V54" s="15" t="e">
        <f t="shared" si="9"/>
        <v>#DIV/0!</v>
      </c>
      <c r="W54" s="15" t="e">
        <f t="shared" si="9"/>
        <v>#DIV/0!</v>
      </c>
      <c r="X54" s="15" t="e">
        <f t="shared" si="9"/>
        <v>#DIV/0!</v>
      </c>
      <c r="Y54" s="15" t="e">
        <f t="shared" si="9"/>
        <v>#DIV/0!</v>
      </c>
      <c r="Z54" s="15" t="e">
        <f t="shared" si="9"/>
        <v>#DIV/0!</v>
      </c>
      <c r="AA54" s="15" t="e">
        <f t="shared" si="9"/>
        <v>#DIV/0!</v>
      </c>
      <c r="AB54" s="15" t="e">
        <f t="shared" si="9"/>
        <v>#DIV/0!</v>
      </c>
      <c r="AC54" s="15" t="e">
        <f t="shared" si="9"/>
        <v>#DIV/0!</v>
      </c>
      <c r="AD54" s="15" t="e">
        <f t="shared" si="9"/>
        <v>#DIV/0!</v>
      </c>
      <c r="AE54" s="15" t="e">
        <f t="shared" si="9"/>
        <v>#DIV/0!</v>
      </c>
      <c r="AF54" s="18"/>
      <c r="AG54" s="16" t="str">
        <f>INDEX([2]Local_Authority_District__Decem!$D$2:$D$417,MATCH(B54,[2]Local_Authority_District__Decem!$A$2:$A$417,0))</f>
        <v>UKH36</v>
      </c>
      <c r="AH54" s="369">
        <f>INDEX([2]A4!$R$6:$R$228,MATCH(AG54,[2]A4!$B$6:$B$228,0))</f>
        <v>35.6</v>
      </c>
      <c r="AN54" s="315"/>
      <c r="AO54" s="315"/>
    </row>
    <row r="55" spans="1:41" ht="15.6" x14ac:dyDescent="0.3">
      <c r="A55" s="14" t="s">
        <v>82</v>
      </c>
      <c r="B55" s="14" t="s">
        <v>190</v>
      </c>
      <c r="C55" s="14" t="s">
        <v>191</v>
      </c>
      <c r="D55" s="15">
        <v>3380000</v>
      </c>
      <c r="E55" s="16">
        <f t="shared" si="0"/>
        <v>96571.428571428565</v>
      </c>
      <c r="F55" s="17" t="e">
        <f>INDEX('Indust Agri by LA '!$J$2:$J$315,MATCH(B55,'Indust Agri by LA '!$B$2:$B$315,0))</f>
        <v>#DIV/0!</v>
      </c>
      <c r="G55" s="17"/>
      <c r="H55" s="15" t="e">
        <f t="shared" si="1"/>
        <v>#DIV/0!</v>
      </c>
      <c r="I55" s="15" t="e">
        <f t="shared" si="3"/>
        <v>#DIV/0!</v>
      </c>
      <c r="J55" s="15" t="e">
        <f t="shared" si="9"/>
        <v>#DIV/0!</v>
      </c>
      <c r="K55" s="15" t="e">
        <f t="shared" si="9"/>
        <v>#DIV/0!</v>
      </c>
      <c r="L55" s="15" t="e">
        <f t="shared" si="9"/>
        <v>#DIV/0!</v>
      </c>
      <c r="M55" s="15" t="e">
        <f t="shared" si="9"/>
        <v>#DIV/0!</v>
      </c>
      <c r="N55" s="15" t="e">
        <f t="shared" si="9"/>
        <v>#DIV/0!</v>
      </c>
      <c r="O55" s="15" t="e">
        <f t="shared" si="9"/>
        <v>#DIV/0!</v>
      </c>
      <c r="P55" s="15" t="e">
        <f t="shared" si="9"/>
        <v>#DIV/0!</v>
      </c>
      <c r="Q55" s="15" t="e">
        <f t="shared" si="9"/>
        <v>#DIV/0!</v>
      </c>
      <c r="R55" s="15" t="e">
        <f t="shared" si="9"/>
        <v>#DIV/0!</v>
      </c>
      <c r="S55" s="15" t="e">
        <f t="shared" si="9"/>
        <v>#DIV/0!</v>
      </c>
      <c r="T55" s="15" t="e">
        <f t="shared" si="9"/>
        <v>#DIV/0!</v>
      </c>
      <c r="U55" s="15" t="e">
        <f t="shared" si="9"/>
        <v>#DIV/0!</v>
      </c>
      <c r="V55" s="15" t="e">
        <f t="shared" si="9"/>
        <v>#DIV/0!</v>
      </c>
      <c r="W55" s="15" t="e">
        <f t="shared" si="9"/>
        <v>#DIV/0!</v>
      </c>
      <c r="X55" s="15" t="e">
        <f t="shared" ref="J55:AE64" si="10">W55*1.047</f>
        <v>#DIV/0!</v>
      </c>
      <c r="Y55" s="15" t="e">
        <f t="shared" si="10"/>
        <v>#DIV/0!</v>
      </c>
      <c r="Z55" s="15" t="e">
        <f t="shared" si="10"/>
        <v>#DIV/0!</v>
      </c>
      <c r="AA55" s="15" t="e">
        <f t="shared" si="10"/>
        <v>#DIV/0!</v>
      </c>
      <c r="AB55" s="15" t="e">
        <f t="shared" si="10"/>
        <v>#DIV/0!</v>
      </c>
      <c r="AC55" s="15" t="e">
        <f t="shared" si="10"/>
        <v>#DIV/0!</v>
      </c>
      <c r="AD55" s="15" t="e">
        <f t="shared" si="10"/>
        <v>#DIV/0!</v>
      </c>
      <c r="AE55" s="15" t="e">
        <f t="shared" si="10"/>
        <v>#DIV/0!</v>
      </c>
      <c r="AF55" s="18"/>
      <c r="AG55" s="16" t="str">
        <f>INDEX([2]Local_Authority_District__Decem!$D$2:$D$417,MATCH(B55,[2]Local_Authority_District__Decem!$A$2:$A$417,0))</f>
        <v>UKK13</v>
      </c>
      <c r="AH55" s="369">
        <f>INDEX([2]A4!$R$6:$R$228,MATCH(AG55,[2]A4!$B$6:$B$228,0))</f>
        <v>30.66</v>
      </c>
      <c r="AN55" s="315"/>
      <c r="AO55" s="315"/>
    </row>
    <row r="56" spans="1:41" ht="15.6" x14ac:dyDescent="0.3">
      <c r="A56" s="14" t="s">
        <v>62</v>
      </c>
      <c r="B56" s="14" t="s">
        <v>192</v>
      </c>
      <c r="C56" s="14" t="s">
        <v>193</v>
      </c>
      <c r="D56" s="15">
        <v>4100000</v>
      </c>
      <c r="E56" s="16">
        <f t="shared" si="0"/>
        <v>117142.85714285714</v>
      </c>
      <c r="F56" s="17" t="e">
        <f>INDEX('Indust Agri by LA '!$J$2:$J$315,MATCH(B56,'Indust Agri by LA '!$B$2:$B$315,0))</f>
        <v>#DIV/0!</v>
      </c>
      <c r="G56" s="17"/>
      <c r="H56" s="15" t="e">
        <f t="shared" si="1"/>
        <v>#DIV/0!</v>
      </c>
      <c r="I56" s="15" t="e">
        <f t="shared" si="3"/>
        <v>#DIV/0!</v>
      </c>
      <c r="J56" s="15" t="e">
        <f t="shared" si="10"/>
        <v>#DIV/0!</v>
      </c>
      <c r="K56" s="15" t="e">
        <f t="shared" si="10"/>
        <v>#DIV/0!</v>
      </c>
      <c r="L56" s="15" t="e">
        <f t="shared" si="10"/>
        <v>#DIV/0!</v>
      </c>
      <c r="M56" s="15" t="e">
        <f t="shared" si="10"/>
        <v>#DIV/0!</v>
      </c>
      <c r="N56" s="15" t="e">
        <f t="shared" si="10"/>
        <v>#DIV/0!</v>
      </c>
      <c r="O56" s="15" t="e">
        <f t="shared" si="10"/>
        <v>#DIV/0!</v>
      </c>
      <c r="P56" s="15" t="e">
        <f t="shared" si="10"/>
        <v>#DIV/0!</v>
      </c>
      <c r="Q56" s="15" t="e">
        <f t="shared" si="10"/>
        <v>#DIV/0!</v>
      </c>
      <c r="R56" s="15" t="e">
        <f t="shared" si="10"/>
        <v>#DIV/0!</v>
      </c>
      <c r="S56" s="15" t="e">
        <f t="shared" si="10"/>
        <v>#DIV/0!</v>
      </c>
      <c r="T56" s="15" t="e">
        <f t="shared" si="10"/>
        <v>#DIV/0!</v>
      </c>
      <c r="U56" s="15" t="e">
        <f t="shared" si="10"/>
        <v>#DIV/0!</v>
      </c>
      <c r="V56" s="15" t="e">
        <f t="shared" si="10"/>
        <v>#DIV/0!</v>
      </c>
      <c r="W56" s="15" t="e">
        <f t="shared" si="10"/>
        <v>#DIV/0!</v>
      </c>
      <c r="X56" s="15" t="e">
        <f t="shared" si="10"/>
        <v>#DIV/0!</v>
      </c>
      <c r="Y56" s="15" t="e">
        <f t="shared" si="10"/>
        <v>#DIV/0!</v>
      </c>
      <c r="Z56" s="15" t="e">
        <f t="shared" si="10"/>
        <v>#DIV/0!</v>
      </c>
      <c r="AA56" s="15" t="e">
        <f t="shared" si="10"/>
        <v>#DIV/0!</v>
      </c>
      <c r="AB56" s="15" t="e">
        <f t="shared" si="10"/>
        <v>#DIV/0!</v>
      </c>
      <c r="AC56" s="15" t="e">
        <f t="shared" si="10"/>
        <v>#DIV/0!</v>
      </c>
      <c r="AD56" s="15" t="e">
        <f t="shared" si="10"/>
        <v>#DIV/0!</v>
      </c>
      <c r="AE56" s="15" t="e">
        <f t="shared" si="10"/>
        <v>#DIV/0!</v>
      </c>
      <c r="AF56" s="18"/>
      <c r="AG56" s="16" t="str">
        <f>INDEX([2]Local_Authority_District__Decem!$D$2:$D$417,MATCH(B56,[2]Local_Authority_District__Decem!$A$2:$A$417,0))</f>
        <v>UKJ14</v>
      </c>
      <c r="AH56" s="369">
        <f>INDEX([2]A4!$R$6:$R$228,MATCH(AG56,[2]A4!$B$6:$B$228,0))</f>
        <v>33.4</v>
      </c>
      <c r="AN56" s="315"/>
      <c r="AO56" s="315"/>
    </row>
    <row r="57" spans="1:41" ht="15.6" x14ac:dyDescent="0.3">
      <c r="A57" s="14" t="s">
        <v>66</v>
      </c>
      <c r="B57" s="14" t="s">
        <v>194</v>
      </c>
      <c r="C57" s="14" t="s">
        <v>195</v>
      </c>
      <c r="D57" s="15">
        <v>1300000</v>
      </c>
      <c r="E57" s="16">
        <f t="shared" si="0"/>
        <v>37142.857142857145</v>
      </c>
      <c r="F57" s="17" t="e">
        <f>INDEX('Indust Agri by LA '!$J$2:$J$315,MATCH(B57,'Indust Agri by LA '!$B$2:$B$315,0))</f>
        <v>#DIV/0!</v>
      </c>
      <c r="G57" s="17"/>
      <c r="H57" s="15" t="e">
        <f t="shared" si="1"/>
        <v>#DIV/0!</v>
      </c>
      <c r="I57" s="15" t="e">
        <f t="shared" si="3"/>
        <v>#DIV/0!</v>
      </c>
      <c r="J57" s="15" t="e">
        <f t="shared" si="10"/>
        <v>#DIV/0!</v>
      </c>
      <c r="K57" s="15" t="e">
        <f t="shared" si="10"/>
        <v>#DIV/0!</v>
      </c>
      <c r="L57" s="15" t="e">
        <f t="shared" si="10"/>
        <v>#DIV/0!</v>
      </c>
      <c r="M57" s="15" t="e">
        <f t="shared" si="10"/>
        <v>#DIV/0!</v>
      </c>
      <c r="N57" s="15" t="e">
        <f t="shared" si="10"/>
        <v>#DIV/0!</v>
      </c>
      <c r="O57" s="15" t="e">
        <f t="shared" si="10"/>
        <v>#DIV/0!</v>
      </c>
      <c r="P57" s="15" t="e">
        <f t="shared" si="10"/>
        <v>#DIV/0!</v>
      </c>
      <c r="Q57" s="15" t="e">
        <f t="shared" si="10"/>
        <v>#DIV/0!</v>
      </c>
      <c r="R57" s="15" t="e">
        <f t="shared" si="10"/>
        <v>#DIV/0!</v>
      </c>
      <c r="S57" s="15" t="e">
        <f t="shared" si="10"/>
        <v>#DIV/0!</v>
      </c>
      <c r="T57" s="15" t="e">
        <f t="shared" si="10"/>
        <v>#DIV/0!</v>
      </c>
      <c r="U57" s="15" t="e">
        <f t="shared" si="10"/>
        <v>#DIV/0!</v>
      </c>
      <c r="V57" s="15" t="e">
        <f t="shared" si="10"/>
        <v>#DIV/0!</v>
      </c>
      <c r="W57" s="15" t="e">
        <f t="shared" si="10"/>
        <v>#DIV/0!</v>
      </c>
      <c r="X57" s="15" t="e">
        <f t="shared" si="10"/>
        <v>#DIV/0!</v>
      </c>
      <c r="Y57" s="15" t="e">
        <f t="shared" si="10"/>
        <v>#DIV/0!</v>
      </c>
      <c r="Z57" s="15" t="e">
        <f t="shared" si="10"/>
        <v>#DIV/0!</v>
      </c>
      <c r="AA57" s="15" t="e">
        <f t="shared" si="10"/>
        <v>#DIV/0!</v>
      </c>
      <c r="AB57" s="15" t="e">
        <f t="shared" si="10"/>
        <v>#DIV/0!</v>
      </c>
      <c r="AC57" s="15" t="e">
        <f t="shared" si="10"/>
        <v>#DIV/0!</v>
      </c>
      <c r="AD57" s="15" t="e">
        <f t="shared" si="10"/>
        <v>#DIV/0!</v>
      </c>
      <c r="AE57" s="15" t="e">
        <f t="shared" si="10"/>
        <v>#DIV/0!</v>
      </c>
      <c r="AF57" s="18"/>
      <c r="AG57" s="16" t="str">
        <f>INDEX([2]Local_Authority_District__Decem!$D$2:$D$417,MATCH(B57,[2]Local_Authority_District__Decem!$A$2:$A$417,0))</f>
        <v>UKD62</v>
      </c>
      <c r="AH57" s="369">
        <f>INDEX([2]A4!$R$6:$R$228,MATCH(AG57,[2]A4!$B$6:$B$228,0))</f>
        <v>43.6</v>
      </c>
      <c r="AN57" s="315"/>
      <c r="AO57" s="315"/>
    </row>
    <row r="58" spans="1:41" ht="15.6" x14ac:dyDescent="0.3">
      <c r="A58" s="14" t="s">
        <v>66</v>
      </c>
      <c r="B58" s="14" t="s">
        <v>196</v>
      </c>
      <c r="C58" s="14" t="s">
        <v>197</v>
      </c>
      <c r="D58" s="15">
        <v>2760000</v>
      </c>
      <c r="E58" s="16">
        <f t="shared" si="0"/>
        <v>78857.142857142855</v>
      </c>
      <c r="F58" s="17" t="e">
        <f>INDEX('Indust Agri by LA '!$J$2:$J$315,MATCH(B58,'Indust Agri by LA '!$B$2:$B$315,0))</f>
        <v>#DIV/0!</v>
      </c>
      <c r="G58" s="17"/>
      <c r="H58" s="15" t="e">
        <f t="shared" si="1"/>
        <v>#DIV/0!</v>
      </c>
      <c r="I58" s="15" t="e">
        <f t="shared" si="3"/>
        <v>#DIV/0!</v>
      </c>
      <c r="J58" s="15" t="e">
        <f t="shared" si="10"/>
        <v>#DIV/0!</v>
      </c>
      <c r="K58" s="15" t="e">
        <f t="shared" si="10"/>
        <v>#DIV/0!</v>
      </c>
      <c r="L58" s="15" t="e">
        <f t="shared" si="10"/>
        <v>#DIV/0!</v>
      </c>
      <c r="M58" s="15" t="e">
        <f t="shared" si="10"/>
        <v>#DIV/0!</v>
      </c>
      <c r="N58" s="15" t="e">
        <f t="shared" si="10"/>
        <v>#DIV/0!</v>
      </c>
      <c r="O58" s="15" t="e">
        <f t="shared" si="10"/>
        <v>#DIV/0!</v>
      </c>
      <c r="P58" s="15" t="e">
        <f t="shared" si="10"/>
        <v>#DIV/0!</v>
      </c>
      <c r="Q58" s="15" t="e">
        <f t="shared" si="10"/>
        <v>#DIV/0!</v>
      </c>
      <c r="R58" s="15" t="e">
        <f t="shared" si="10"/>
        <v>#DIV/0!</v>
      </c>
      <c r="S58" s="15" t="e">
        <f t="shared" si="10"/>
        <v>#DIV/0!</v>
      </c>
      <c r="T58" s="15" t="e">
        <f t="shared" si="10"/>
        <v>#DIV/0!</v>
      </c>
      <c r="U58" s="15" t="e">
        <f t="shared" si="10"/>
        <v>#DIV/0!</v>
      </c>
      <c r="V58" s="15" t="e">
        <f t="shared" si="10"/>
        <v>#DIV/0!</v>
      </c>
      <c r="W58" s="15" t="e">
        <f t="shared" si="10"/>
        <v>#DIV/0!</v>
      </c>
      <c r="X58" s="15" t="e">
        <f t="shared" si="10"/>
        <v>#DIV/0!</v>
      </c>
      <c r="Y58" s="15" t="e">
        <f t="shared" si="10"/>
        <v>#DIV/0!</v>
      </c>
      <c r="Z58" s="15" t="e">
        <f t="shared" si="10"/>
        <v>#DIV/0!</v>
      </c>
      <c r="AA58" s="15" t="e">
        <f t="shared" si="10"/>
        <v>#DIV/0!</v>
      </c>
      <c r="AB58" s="15" t="e">
        <f t="shared" si="10"/>
        <v>#DIV/0!</v>
      </c>
      <c r="AC58" s="15" t="e">
        <f t="shared" si="10"/>
        <v>#DIV/0!</v>
      </c>
      <c r="AD58" s="15" t="e">
        <f t="shared" si="10"/>
        <v>#DIV/0!</v>
      </c>
      <c r="AE58" s="15" t="e">
        <f t="shared" si="10"/>
        <v>#DIV/0!</v>
      </c>
      <c r="AF58" s="18"/>
      <c r="AG58" s="16" t="str">
        <f>INDEX([2]Local_Authority_District__Decem!$D$2:$D$417,MATCH(B58,[2]Local_Authority_District__Decem!$A$2:$A$417,0))</f>
        <v>UKD63</v>
      </c>
      <c r="AH58" s="369">
        <f>INDEX([2]A4!$R$6:$R$228,MATCH(AG58,[2]A4!$B$6:$B$228,0))</f>
        <v>34.26</v>
      </c>
      <c r="AN58" s="315"/>
      <c r="AO58" s="315"/>
    </row>
    <row r="59" spans="1:41" ht="15.6" x14ac:dyDescent="0.3">
      <c r="A59" s="14" t="s">
        <v>69</v>
      </c>
      <c r="B59" s="14" t="s">
        <v>198</v>
      </c>
      <c r="C59" s="14" t="s">
        <v>199</v>
      </c>
      <c r="D59" s="15">
        <v>970000</v>
      </c>
      <c r="E59" s="16">
        <f t="shared" si="0"/>
        <v>27714.285714285714</v>
      </c>
      <c r="F59" s="17" t="e">
        <f>INDEX('Indust Agri by LA '!$J$2:$J$315,MATCH(B59,'Indust Agri by LA '!$B$2:$B$315,0))</f>
        <v>#DIV/0!</v>
      </c>
      <c r="G59" s="17"/>
      <c r="H59" s="15" t="e">
        <f t="shared" si="1"/>
        <v>#DIV/0!</v>
      </c>
      <c r="I59" s="15" t="e">
        <f t="shared" si="3"/>
        <v>#DIV/0!</v>
      </c>
      <c r="J59" s="15" t="e">
        <f t="shared" si="10"/>
        <v>#DIV/0!</v>
      </c>
      <c r="K59" s="15" t="e">
        <f t="shared" si="10"/>
        <v>#DIV/0!</v>
      </c>
      <c r="L59" s="15" t="e">
        <f t="shared" si="10"/>
        <v>#DIV/0!</v>
      </c>
      <c r="M59" s="15" t="e">
        <f t="shared" si="10"/>
        <v>#DIV/0!</v>
      </c>
      <c r="N59" s="15" t="e">
        <f t="shared" si="10"/>
        <v>#DIV/0!</v>
      </c>
      <c r="O59" s="15" t="e">
        <f t="shared" si="10"/>
        <v>#DIV/0!</v>
      </c>
      <c r="P59" s="15" t="e">
        <f t="shared" si="10"/>
        <v>#DIV/0!</v>
      </c>
      <c r="Q59" s="15" t="e">
        <f t="shared" si="10"/>
        <v>#DIV/0!</v>
      </c>
      <c r="R59" s="15" t="e">
        <f t="shared" si="10"/>
        <v>#DIV/0!</v>
      </c>
      <c r="S59" s="15" t="e">
        <f t="shared" si="10"/>
        <v>#DIV/0!</v>
      </c>
      <c r="T59" s="15" t="e">
        <f t="shared" si="10"/>
        <v>#DIV/0!</v>
      </c>
      <c r="U59" s="15" t="e">
        <f t="shared" si="10"/>
        <v>#DIV/0!</v>
      </c>
      <c r="V59" s="15" t="e">
        <f t="shared" si="10"/>
        <v>#DIV/0!</v>
      </c>
      <c r="W59" s="15" t="e">
        <f t="shared" si="10"/>
        <v>#DIV/0!</v>
      </c>
      <c r="X59" s="15" t="e">
        <f t="shared" si="10"/>
        <v>#DIV/0!</v>
      </c>
      <c r="Y59" s="15" t="e">
        <f t="shared" si="10"/>
        <v>#DIV/0!</v>
      </c>
      <c r="Z59" s="15" t="e">
        <f t="shared" si="10"/>
        <v>#DIV/0!</v>
      </c>
      <c r="AA59" s="15" t="e">
        <f t="shared" si="10"/>
        <v>#DIV/0!</v>
      </c>
      <c r="AB59" s="15" t="e">
        <f t="shared" si="10"/>
        <v>#DIV/0!</v>
      </c>
      <c r="AC59" s="15" t="e">
        <f t="shared" si="10"/>
        <v>#DIV/0!</v>
      </c>
      <c r="AD59" s="15" t="e">
        <f t="shared" si="10"/>
        <v>#DIV/0!</v>
      </c>
      <c r="AE59" s="15" t="e">
        <f t="shared" si="10"/>
        <v>#DIV/0!</v>
      </c>
      <c r="AF59" s="18"/>
      <c r="AG59" s="16" t="str">
        <f>INDEX([2]Local_Authority_District__Decem!$D$2:$D$417,MATCH(B59,[2]Local_Authority_District__Decem!$A$2:$A$417,0))</f>
        <v>UKF12</v>
      </c>
      <c r="AH59" s="369">
        <f>INDEX([2]A4!$R$6:$R$228,MATCH(AG59,[2]A4!$B$6:$B$228,0))</f>
        <v>31.35</v>
      </c>
      <c r="AN59" s="315"/>
      <c r="AO59" s="315"/>
    </row>
    <row r="60" spans="1:41" ht="15.6" x14ac:dyDescent="0.3">
      <c r="A60" s="14" t="s">
        <v>62</v>
      </c>
      <c r="B60" s="14" t="s">
        <v>200</v>
      </c>
      <c r="C60" s="14" t="s">
        <v>201</v>
      </c>
      <c r="D60" s="15">
        <v>4800000</v>
      </c>
      <c r="E60" s="16">
        <f t="shared" si="0"/>
        <v>137142.85714285713</v>
      </c>
      <c r="F60" s="17" t="e">
        <f>INDEX('Indust Agri by LA '!$J$2:$J$315,MATCH(B60,'Indust Agri by LA '!$B$2:$B$315,0))</f>
        <v>#DIV/0!</v>
      </c>
      <c r="G60" s="17"/>
      <c r="H60" s="15" t="e">
        <f t="shared" ref="H60:H117" si="11">E60-F60</f>
        <v>#DIV/0!</v>
      </c>
      <c r="I60" s="15" t="e">
        <f t="shared" si="3"/>
        <v>#DIV/0!</v>
      </c>
      <c r="J60" s="15" t="e">
        <f t="shared" si="10"/>
        <v>#DIV/0!</v>
      </c>
      <c r="K60" s="15" t="e">
        <f t="shared" si="10"/>
        <v>#DIV/0!</v>
      </c>
      <c r="L60" s="15" t="e">
        <f t="shared" si="10"/>
        <v>#DIV/0!</v>
      </c>
      <c r="M60" s="15" t="e">
        <f t="shared" si="10"/>
        <v>#DIV/0!</v>
      </c>
      <c r="N60" s="15" t="e">
        <f t="shared" si="10"/>
        <v>#DIV/0!</v>
      </c>
      <c r="O60" s="15" t="e">
        <f t="shared" si="10"/>
        <v>#DIV/0!</v>
      </c>
      <c r="P60" s="15" t="e">
        <f t="shared" si="10"/>
        <v>#DIV/0!</v>
      </c>
      <c r="Q60" s="15" t="e">
        <f t="shared" si="10"/>
        <v>#DIV/0!</v>
      </c>
      <c r="R60" s="15" t="e">
        <f t="shared" si="10"/>
        <v>#DIV/0!</v>
      </c>
      <c r="S60" s="15" t="e">
        <f t="shared" si="10"/>
        <v>#DIV/0!</v>
      </c>
      <c r="T60" s="15" t="e">
        <f t="shared" si="10"/>
        <v>#DIV/0!</v>
      </c>
      <c r="U60" s="15" t="e">
        <f t="shared" si="10"/>
        <v>#DIV/0!</v>
      </c>
      <c r="V60" s="15" t="e">
        <f t="shared" si="10"/>
        <v>#DIV/0!</v>
      </c>
      <c r="W60" s="15" t="e">
        <f t="shared" si="10"/>
        <v>#DIV/0!</v>
      </c>
      <c r="X60" s="15" t="e">
        <f t="shared" si="10"/>
        <v>#DIV/0!</v>
      </c>
      <c r="Y60" s="15" t="e">
        <f t="shared" si="10"/>
        <v>#DIV/0!</v>
      </c>
      <c r="Z60" s="15" t="e">
        <f t="shared" si="10"/>
        <v>#DIV/0!</v>
      </c>
      <c r="AA60" s="15" t="e">
        <f t="shared" si="10"/>
        <v>#DIV/0!</v>
      </c>
      <c r="AB60" s="15" t="e">
        <f t="shared" si="10"/>
        <v>#DIV/0!</v>
      </c>
      <c r="AC60" s="15" t="e">
        <f t="shared" si="10"/>
        <v>#DIV/0!</v>
      </c>
      <c r="AD60" s="15" t="e">
        <f t="shared" si="10"/>
        <v>#DIV/0!</v>
      </c>
      <c r="AE60" s="15" t="e">
        <f t="shared" si="10"/>
        <v>#DIV/0!</v>
      </c>
      <c r="AF60" s="18"/>
      <c r="AG60" s="16" t="str">
        <f>INDEX([2]Local_Authority_District__Decem!$D$2:$D$417,MATCH(B60,[2]Local_Authority_District__Decem!$A$2:$A$417,0))</f>
        <v>UKJ27</v>
      </c>
      <c r="AH60" s="369">
        <f>INDEX([2]A4!$R$6:$R$228,MATCH(AG60,[2]A4!$B$6:$B$228,0))</f>
        <v>33.19</v>
      </c>
      <c r="AN60" s="315"/>
      <c r="AO60" s="315"/>
    </row>
    <row r="61" spans="1:41" ht="15.6" x14ac:dyDescent="0.3">
      <c r="A61" s="14" t="s">
        <v>66</v>
      </c>
      <c r="B61" s="14" t="s">
        <v>204</v>
      </c>
      <c r="C61" s="14" t="s">
        <v>205</v>
      </c>
      <c r="D61" s="15">
        <v>1245000</v>
      </c>
      <c r="E61" s="16">
        <f t="shared" si="0"/>
        <v>35571.428571428572</v>
      </c>
      <c r="F61" s="17" t="e">
        <f>INDEX('Indust Agri by LA '!$J$2:$J$315,MATCH(B61,'Indust Agri by LA '!$B$2:$B$315,0))</f>
        <v>#DIV/0!</v>
      </c>
      <c r="G61" s="17"/>
      <c r="H61" s="15" t="e">
        <f t="shared" si="11"/>
        <v>#DIV/0!</v>
      </c>
      <c r="I61" s="15" t="e">
        <f t="shared" ref="I61:I118" si="12">H61*1.047</f>
        <v>#DIV/0!</v>
      </c>
      <c r="J61" s="15" t="e">
        <f t="shared" si="10"/>
        <v>#DIV/0!</v>
      </c>
      <c r="K61" s="15" t="e">
        <f t="shared" si="10"/>
        <v>#DIV/0!</v>
      </c>
      <c r="L61" s="15" t="e">
        <f t="shared" si="10"/>
        <v>#DIV/0!</v>
      </c>
      <c r="M61" s="15" t="e">
        <f t="shared" si="10"/>
        <v>#DIV/0!</v>
      </c>
      <c r="N61" s="15" t="e">
        <f t="shared" si="10"/>
        <v>#DIV/0!</v>
      </c>
      <c r="O61" s="15" t="e">
        <f t="shared" si="10"/>
        <v>#DIV/0!</v>
      </c>
      <c r="P61" s="15" t="e">
        <f t="shared" si="10"/>
        <v>#DIV/0!</v>
      </c>
      <c r="Q61" s="15" t="e">
        <f t="shared" si="10"/>
        <v>#DIV/0!</v>
      </c>
      <c r="R61" s="15" t="e">
        <f t="shared" si="10"/>
        <v>#DIV/0!</v>
      </c>
      <c r="S61" s="15" t="e">
        <f t="shared" si="10"/>
        <v>#DIV/0!</v>
      </c>
      <c r="T61" s="15" t="e">
        <f t="shared" si="10"/>
        <v>#DIV/0!</v>
      </c>
      <c r="U61" s="15" t="e">
        <f t="shared" si="10"/>
        <v>#DIV/0!</v>
      </c>
      <c r="V61" s="15" t="e">
        <f t="shared" si="10"/>
        <v>#DIV/0!</v>
      </c>
      <c r="W61" s="15" t="e">
        <f t="shared" si="10"/>
        <v>#DIV/0!</v>
      </c>
      <c r="X61" s="15" t="e">
        <f t="shared" si="10"/>
        <v>#DIV/0!</v>
      </c>
      <c r="Y61" s="15" t="e">
        <f t="shared" si="10"/>
        <v>#DIV/0!</v>
      </c>
      <c r="Z61" s="15" t="e">
        <f t="shared" si="10"/>
        <v>#DIV/0!</v>
      </c>
      <c r="AA61" s="15" t="e">
        <f t="shared" si="10"/>
        <v>#DIV/0!</v>
      </c>
      <c r="AB61" s="15" t="e">
        <f t="shared" si="10"/>
        <v>#DIV/0!</v>
      </c>
      <c r="AC61" s="15" t="e">
        <f t="shared" si="10"/>
        <v>#DIV/0!</v>
      </c>
      <c r="AD61" s="15" t="e">
        <f t="shared" si="10"/>
        <v>#DIV/0!</v>
      </c>
      <c r="AE61" s="15" t="e">
        <f t="shared" si="10"/>
        <v>#DIV/0!</v>
      </c>
      <c r="AF61" s="18"/>
      <c r="AG61" s="16" t="str">
        <f>INDEX([2]Local_Authority_District__Decem!$D$2:$D$417,MATCH(B61,[2]Local_Authority_District__Decem!$A$2:$A$417,0))</f>
        <v>UKD47</v>
      </c>
      <c r="AH61" s="369">
        <f>INDEX([2]A4!$R$6:$R$228,MATCH(AG61,[2]A4!$B$6:$B$228,0))</f>
        <v>28.61</v>
      </c>
      <c r="AN61" s="315"/>
      <c r="AO61" s="315"/>
    </row>
    <row r="62" spans="1:41" ht="15.6" x14ac:dyDescent="0.3">
      <c r="A62" s="14" t="s">
        <v>65</v>
      </c>
      <c r="B62" s="14" t="s">
        <v>208</v>
      </c>
      <c r="C62" s="14" t="s">
        <v>209</v>
      </c>
      <c r="D62" s="15">
        <v>2475000</v>
      </c>
      <c r="E62" s="16">
        <f t="shared" si="0"/>
        <v>70714.28571428571</v>
      </c>
      <c r="F62" s="17" t="e">
        <f>INDEX('Indust Agri by LA '!$J$2:$J$315,MATCH(B62,'Indust Agri by LA '!$B$2:$B$315,0))</f>
        <v>#DIV/0!</v>
      </c>
      <c r="G62" s="17"/>
      <c r="H62" s="15" t="e">
        <f t="shared" si="11"/>
        <v>#DIV/0!</v>
      </c>
      <c r="I62" s="15" t="e">
        <f t="shared" si="12"/>
        <v>#DIV/0!</v>
      </c>
      <c r="J62" s="15" t="e">
        <f t="shared" si="10"/>
        <v>#DIV/0!</v>
      </c>
      <c r="K62" s="15" t="e">
        <f t="shared" si="10"/>
        <v>#DIV/0!</v>
      </c>
      <c r="L62" s="15" t="e">
        <f t="shared" si="10"/>
        <v>#DIV/0!</v>
      </c>
      <c r="M62" s="15" t="e">
        <f t="shared" si="10"/>
        <v>#DIV/0!</v>
      </c>
      <c r="N62" s="15" t="e">
        <f t="shared" si="10"/>
        <v>#DIV/0!</v>
      </c>
      <c r="O62" s="15" t="e">
        <f t="shared" si="10"/>
        <v>#DIV/0!</v>
      </c>
      <c r="P62" s="15" t="e">
        <f t="shared" si="10"/>
        <v>#DIV/0!</v>
      </c>
      <c r="Q62" s="15" t="e">
        <f t="shared" si="10"/>
        <v>#DIV/0!</v>
      </c>
      <c r="R62" s="15" t="e">
        <f t="shared" si="10"/>
        <v>#DIV/0!</v>
      </c>
      <c r="S62" s="15" t="e">
        <f t="shared" si="10"/>
        <v>#DIV/0!</v>
      </c>
      <c r="T62" s="15" t="e">
        <f t="shared" si="10"/>
        <v>#DIV/0!</v>
      </c>
      <c r="U62" s="15" t="e">
        <f t="shared" si="10"/>
        <v>#DIV/0!</v>
      </c>
      <c r="V62" s="15" t="e">
        <f t="shared" si="10"/>
        <v>#DIV/0!</v>
      </c>
      <c r="W62" s="15" t="e">
        <f t="shared" si="10"/>
        <v>#DIV/0!</v>
      </c>
      <c r="X62" s="15" t="e">
        <f t="shared" si="10"/>
        <v>#DIV/0!</v>
      </c>
      <c r="Y62" s="15" t="e">
        <f t="shared" si="10"/>
        <v>#DIV/0!</v>
      </c>
      <c r="Z62" s="15" t="e">
        <f t="shared" si="10"/>
        <v>#DIV/0!</v>
      </c>
      <c r="AA62" s="15" t="e">
        <f t="shared" si="10"/>
        <v>#DIV/0!</v>
      </c>
      <c r="AB62" s="15" t="e">
        <f t="shared" si="10"/>
        <v>#DIV/0!</v>
      </c>
      <c r="AC62" s="15" t="e">
        <f t="shared" si="10"/>
        <v>#DIV/0!</v>
      </c>
      <c r="AD62" s="15" t="e">
        <f t="shared" si="10"/>
        <v>#DIV/0!</v>
      </c>
      <c r="AE62" s="15" t="e">
        <f t="shared" si="10"/>
        <v>#DIV/0!</v>
      </c>
      <c r="AF62" s="18"/>
      <c r="AG62" s="16" t="str">
        <f>INDEX([2]Local_Authority_District__Decem!$D$2:$D$417,MATCH(B62,[2]Local_Authority_District__Decem!$A$2:$A$417,0))</f>
        <v>UKH34</v>
      </c>
      <c r="AH62" s="369">
        <f>INDEX([2]A4!$R$6:$R$228,MATCH(AG62,[2]A4!$B$6:$B$228,0))</f>
        <v>30.27</v>
      </c>
      <c r="AN62" s="315"/>
      <c r="AO62" s="315"/>
    </row>
    <row r="63" spans="1:41" ht="15.6" x14ac:dyDescent="0.3">
      <c r="A63" s="14" t="s">
        <v>66</v>
      </c>
      <c r="B63" s="14" t="s">
        <v>210</v>
      </c>
      <c r="C63" s="14" t="s">
        <v>211</v>
      </c>
      <c r="D63" s="15">
        <v>370000</v>
      </c>
      <c r="E63" s="16">
        <f t="shared" si="0"/>
        <v>10571.428571428571</v>
      </c>
      <c r="F63" s="17" t="e">
        <f>INDEX('Indust Agri by LA '!$J$2:$J$315,MATCH(B63,'Indust Agri by LA '!$B$2:$B$315,0))</f>
        <v>#DIV/0!</v>
      </c>
      <c r="G63" s="17"/>
      <c r="H63" s="15" t="e">
        <f t="shared" si="11"/>
        <v>#DIV/0!</v>
      </c>
      <c r="I63" s="15" t="e">
        <f t="shared" si="12"/>
        <v>#DIV/0!</v>
      </c>
      <c r="J63" s="15" t="e">
        <f t="shared" si="10"/>
        <v>#DIV/0!</v>
      </c>
      <c r="K63" s="15" t="e">
        <f t="shared" si="10"/>
        <v>#DIV/0!</v>
      </c>
      <c r="L63" s="15" t="e">
        <f t="shared" si="10"/>
        <v>#DIV/0!</v>
      </c>
      <c r="M63" s="15" t="e">
        <f t="shared" si="10"/>
        <v>#DIV/0!</v>
      </c>
      <c r="N63" s="15" t="e">
        <f t="shared" si="10"/>
        <v>#DIV/0!</v>
      </c>
      <c r="O63" s="15" t="e">
        <f t="shared" si="10"/>
        <v>#DIV/0!</v>
      </c>
      <c r="P63" s="15" t="e">
        <f t="shared" si="10"/>
        <v>#DIV/0!</v>
      </c>
      <c r="Q63" s="15" t="e">
        <f t="shared" si="10"/>
        <v>#DIV/0!</v>
      </c>
      <c r="R63" s="15" t="e">
        <f t="shared" si="10"/>
        <v>#DIV/0!</v>
      </c>
      <c r="S63" s="15" t="e">
        <f t="shared" si="10"/>
        <v>#DIV/0!</v>
      </c>
      <c r="T63" s="15" t="e">
        <f t="shared" si="10"/>
        <v>#DIV/0!</v>
      </c>
      <c r="U63" s="15" t="e">
        <f t="shared" si="10"/>
        <v>#DIV/0!</v>
      </c>
      <c r="V63" s="15" t="e">
        <f t="shared" si="10"/>
        <v>#DIV/0!</v>
      </c>
      <c r="W63" s="15" t="e">
        <f t="shared" si="10"/>
        <v>#DIV/0!</v>
      </c>
      <c r="X63" s="15" t="e">
        <f t="shared" si="10"/>
        <v>#DIV/0!</v>
      </c>
      <c r="Y63" s="15" t="e">
        <f t="shared" si="10"/>
        <v>#DIV/0!</v>
      </c>
      <c r="Z63" s="15" t="e">
        <f t="shared" si="10"/>
        <v>#DIV/0!</v>
      </c>
      <c r="AA63" s="15" t="e">
        <f t="shared" si="10"/>
        <v>#DIV/0!</v>
      </c>
      <c r="AB63" s="15" t="e">
        <f t="shared" si="10"/>
        <v>#DIV/0!</v>
      </c>
      <c r="AC63" s="15" t="e">
        <f t="shared" si="10"/>
        <v>#DIV/0!</v>
      </c>
      <c r="AD63" s="15" t="e">
        <f t="shared" si="10"/>
        <v>#DIV/0!</v>
      </c>
      <c r="AE63" s="15" t="e">
        <f t="shared" si="10"/>
        <v>#DIV/0!</v>
      </c>
      <c r="AF63" s="18"/>
      <c r="AG63" s="16" t="str">
        <f>INDEX([2]Local_Authority_District__Decem!$D$2:$D$417,MATCH(B63,[2]Local_Authority_District__Decem!$A$2:$A$417,0))</f>
        <v>UKD11</v>
      </c>
      <c r="AH63" s="369">
        <f>INDEX([2]A4!$R$6:$R$228,MATCH(AG63,[2]A4!$B$6:$B$228,0))</f>
        <v>30.21</v>
      </c>
      <c r="AN63" s="315"/>
      <c r="AO63" s="315"/>
    </row>
    <row r="64" spans="1:41" ht="15.6" x14ac:dyDescent="0.3">
      <c r="A64" s="14" t="s">
        <v>69</v>
      </c>
      <c r="B64" s="14" t="s">
        <v>212</v>
      </c>
      <c r="C64" s="14" t="s">
        <v>213</v>
      </c>
      <c r="D64" s="15">
        <v>620000</v>
      </c>
      <c r="E64" s="16">
        <f t="shared" si="0"/>
        <v>17714.285714285714</v>
      </c>
      <c r="F64" s="17" t="e">
        <f>INDEX('Indust Agri by LA '!$J$2:$J$315,MATCH(B64,'Indust Agri by LA '!$B$2:$B$315,0))</f>
        <v>#DIV/0!</v>
      </c>
      <c r="G64" s="17"/>
      <c r="H64" s="15" t="e">
        <f t="shared" si="11"/>
        <v>#DIV/0!</v>
      </c>
      <c r="I64" s="15" t="e">
        <f t="shared" si="12"/>
        <v>#DIV/0!</v>
      </c>
      <c r="J64" s="15" t="e">
        <f t="shared" si="10"/>
        <v>#DIV/0!</v>
      </c>
      <c r="K64" s="15" t="e">
        <f t="shared" si="10"/>
        <v>#DIV/0!</v>
      </c>
      <c r="L64" s="15" t="e">
        <f t="shared" si="10"/>
        <v>#DIV/0!</v>
      </c>
      <c r="M64" s="15" t="e">
        <f t="shared" si="10"/>
        <v>#DIV/0!</v>
      </c>
      <c r="N64" s="15" t="e">
        <f t="shared" si="10"/>
        <v>#DIV/0!</v>
      </c>
      <c r="O64" s="15" t="e">
        <f t="shared" si="10"/>
        <v>#DIV/0!</v>
      </c>
      <c r="P64" s="15" t="e">
        <f t="shared" si="10"/>
        <v>#DIV/0!</v>
      </c>
      <c r="Q64" s="15" t="e">
        <f t="shared" si="10"/>
        <v>#DIV/0!</v>
      </c>
      <c r="R64" s="15" t="e">
        <f t="shared" si="10"/>
        <v>#DIV/0!</v>
      </c>
      <c r="S64" s="15" t="e">
        <f t="shared" si="10"/>
        <v>#DIV/0!</v>
      </c>
      <c r="T64" s="15" t="e">
        <f t="shared" si="10"/>
        <v>#DIV/0!</v>
      </c>
      <c r="U64" s="15" t="e">
        <f t="shared" si="10"/>
        <v>#DIV/0!</v>
      </c>
      <c r="V64" s="15" t="e">
        <f t="shared" si="10"/>
        <v>#DIV/0!</v>
      </c>
      <c r="W64" s="15" t="e">
        <f t="shared" si="10"/>
        <v>#DIV/0!</v>
      </c>
      <c r="X64" s="15" t="e">
        <f t="shared" si="10"/>
        <v>#DIV/0!</v>
      </c>
      <c r="Y64" s="15" t="e">
        <f t="shared" si="10"/>
        <v>#DIV/0!</v>
      </c>
      <c r="Z64" s="15" t="e">
        <f t="shared" si="10"/>
        <v>#DIV/0!</v>
      </c>
      <c r="AA64" s="15" t="e">
        <f t="shared" si="10"/>
        <v>#DIV/0!</v>
      </c>
      <c r="AB64" s="15" t="e">
        <f t="shared" si="10"/>
        <v>#DIV/0!</v>
      </c>
      <c r="AC64" s="15" t="e">
        <f t="shared" si="10"/>
        <v>#DIV/0!</v>
      </c>
      <c r="AD64" s="15" t="e">
        <f t="shared" si="10"/>
        <v>#DIV/0!</v>
      </c>
      <c r="AE64" s="15" t="e">
        <f t="shared" si="10"/>
        <v>#DIV/0!</v>
      </c>
      <c r="AF64" s="18"/>
      <c r="AG64" s="16" t="str">
        <f>INDEX([2]Local_Authority_District__Decem!$D$2:$D$417,MATCH(B64,[2]Local_Authority_District__Decem!$A$2:$A$417,0))</f>
        <v>UKF25</v>
      </c>
      <c r="AH64" s="369">
        <f>INDEX([2]A4!$R$6:$R$228,MATCH(AG64,[2]A4!$B$6:$B$228,0))</f>
        <v>26.53</v>
      </c>
      <c r="AN64" s="315"/>
      <c r="AO64" s="315"/>
    </row>
    <row r="65" spans="1:41" ht="15.6" x14ac:dyDescent="0.3">
      <c r="A65" s="14" t="s">
        <v>82</v>
      </c>
      <c r="B65" s="14" t="s">
        <v>214</v>
      </c>
      <c r="C65" s="14" t="s">
        <v>215</v>
      </c>
      <c r="D65" s="15">
        <v>1995000</v>
      </c>
      <c r="E65" s="16">
        <f t="shared" si="0"/>
        <v>57000</v>
      </c>
      <c r="F65" s="17" t="e">
        <f>INDEX('Indust Agri by LA '!$J$2:$J$315,MATCH(B65,'Indust Agri by LA '!$B$2:$B$315,0))</f>
        <v>#DIV/0!</v>
      </c>
      <c r="G65" s="17"/>
      <c r="H65" s="15" t="e">
        <f t="shared" si="11"/>
        <v>#DIV/0!</v>
      </c>
      <c r="I65" s="15" t="e">
        <f t="shared" si="12"/>
        <v>#DIV/0!</v>
      </c>
      <c r="J65" s="15" t="e">
        <f t="shared" ref="J65:AE74" si="13">I65*1.047</f>
        <v>#DIV/0!</v>
      </c>
      <c r="K65" s="15" t="e">
        <f t="shared" si="13"/>
        <v>#DIV/0!</v>
      </c>
      <c r="L65" s="15" t="e">
        <f t="shared" si="13"/>
        <v>#DIV/0!</v>
      </c>
      <c r="M65" s="15" t="e">
        <f t="shared" si="13"/>
        <v>#DIV/0!</v>
      </c>
      <c r="N65" s="15" t="e">
        <f t="shared" si="13"/>
        <v>#DIV/0!</v>
      </c>
      <c r="O65" s="15" t="e">
        <f t="shared" si="13"/>
        <v>#DIV/0!</v>
      </c>
      <c r="P65" s="15" t="e">
        <f t="shared" si="13"/>
        <v>#DIV/0!</v>
      </c>
      <c r="Q65" s="15" t="e">
        <f t="shared" si="13"/>
        <v>#DIV/0!</v>
      </c>
      <c r="R65" s="15" t="e">
        <f t="shared" si="13"/>
        <v>#DIV/0!</v>
      </c>
      <c r="S65" s="15" t="e">
        <f t="shared" si="13"/>
        <v>#DIV/0!</v>
      </c>
      <c r="T65" s="15" t="e">
        <f t="shared" si="13"/>
        <v>#DIV/0!</v>
      </c>
      <c r="U65" s="15" t="e">
        <f t="shared" si="13"/>
        <v>#DIV/0!</v>
      </c>
      <c r="V65" s="15" t="e">
        <f t="shared" si="13"/>
        <v>#DIV/0!</v>
      </c>
      <c r="W65" s="15" t="e">
        <f t="shared" si="13"/>
        <v>#DIV/0!</v>
      </c>
      <c r="X65" s="15" t="e">
        <f t="shared" si="13"/>
        <v>#DIV/0!</v>
      </c>
      <c r="Y65" s="15" t="e">
        <f t="shared" si="13"/>
        <v>#DIV/0!</v>
      </c>
      <c r="Z65" s="15" t="e">
        <f t="shared" si="13"/>
        <v>#DIV/0!</v>
      </c>
      <c r="AA65" s="15" t="e">
        <f t="shared" si="13"/>
        <v>#DIV/0!</v>
      </c>
      <c r="AB65" s="15" t="e">
        <f t="shared" si="13"/>
        <v>#DIV/0!</v>
      </c>
      <c r="AC65" s="15" t="e">
        <f t="shared" si="13"/>
        <v>#DIV/0!</v>
      </c>
      <c r="AD65" s="15" t="e">
        <f t="shared" si="13"/>
        <v>#DIV/0!</v>
      </c>
      <c r="AE65" s="15" t="e">
        <f t="shared" si="13"/>
        <v>#DIV/0!</v>
      </c>
      <c r="AF65" s="18"/>
      <c r="AG65" s="16" t="str">
        <f>INDEX([2]Local_Authority_District__Decem!$D$2:$D$417,MATCH(B65,[2]Local_Authority_District__Decem!$A$2:$A$417,0))</f>
        <v>UKK30</v>
      </c>
      <c r="AH65" s="369">
        <f>INDEX([2]A4!$R$6:$R$228,MATCH(AG65,[2]A4!$B$6:$B$228,0))</f>
        <v>26.61</v>
      </c>
      <c r="AN65" s="315"/>
      <c r="AO65" s="315"/>
    </row>
    <row r="66" spans="1:41" ht="15.6" x14ac:dyDescent="0.3">
      <c r="A66" s="14" t="s">
        <v>82</v>
      </c>
      <c r="B66" s="14" t="s">
        <v>216</v>
      </c>
      <c r="C66" s="14" t="s">
        <v>217</v>
      </c>
      <c r="D66" s="15">
        <v>3750000</v>
      </c>
      <c r="E66" s="16">
        <f t="shared" si="0"/>
        <v>107142.85714285714</v>
      </c>
      <c r="F66" s="17" t="e">
        <f>INDEX('Indust Agri by LA '!$J$2:$J$315,MATCH(B66,'Indust Agri by LA '!$B$2:$B$315,0))</f>
        <v>#DIV/0!</v>
      </c>
      <c r="G66" s="17"/>
      <c r="H66" s="15" t="e">
        <f t="shared" si="11"/>
        <v>#DIV/0!</v>
      </c>
      <c r="I66" s="15" t="e">
        <f t="shared" si="12"/>
        <v>#DIV/0!</v>
      </c>
      <c r="J66" s="15" t="e">
        <f t="shared" si="13"/>
        <v>#DIV/0!</v>
      </c>
      <c r="K66" s="15" t="e">
        <f t="shared" si="13"/>
        <v>#DIV/0!</v>
      </c>
      <c r="L66" s="15" t="e">
        <f t="shared" si="13"/>
        <v>#DIV/0!</v>
      </c>
      <c r="M66" s="15" t="e">
        <f t="shared" si="13"/>
        <v>#DIV/0!</v>
      </c>
      <c r="N66" s="15" t="e">
        <f t="shared" si="13"/>
        <v>#DIV/0!</v>
      </c>
      <c r="O66" s="15" t="e">
        <f t="shared" si="13"/>
        <v>#DIV/0!</v>
      </c>
      <c r="P66" s="15" t="e">
        <f t="shared" si="13"/>
        <v>#DIV/0!</v>
      </c>
      <c r="Q66" s="15" t="e">
        <f t="shared" si="13"/>
        <v>#DIV/0!</v>
      </c>
      <c r="R66" s="15" t="e">
        <f t="shared" si="13"/>
        <v>#DIV/0!</v>
      </c>
      <c r="S66" s="15" t="e">
        <f t="shared" si="13"/>
        <v>#DIV/0!</v>
      </c>
      <c r="T66" s="15" t="e">
        <f t="shared" si="13"/>
        <v>#DIV/0!</v>
      </c>
      <c r="U66" s="15" t="e">
        <f t="shared" si="13"/>
        <v>#DIV/0!</v>
      </c>
      <c r="V66" s="15" t="e">
        <f t="shared" si="13"/>
        <v>#DIV/0!</v>
      </c>
      <c r="W66" s="15" t="e">
        <f t="shared" si="13"/>
        <v>#DIV/0!</v>
      </c>
      <c r="X66" s="15" t="e">
        <f t="shared" si="13"/>
        <v>#DIV/0!</v>
      </c>
      <c r="Y66" s="15" t="e">
        <f t="shared" si="13"/>
        <v>#DIV/0!</v>
      </c>
      <c r="Z66" s="15" t="e">
        <f t="shared" si="13"/>
        <v>#DIV/0!</v>
      </c>
      <c r="AA66" s="15" t="e">
        <f t="shared" si="13"/>
        <v>#DIV/0!</v>
      </c>
      <c r="AB66" s="15" t="e">
        <f t="shared" si="13"/>
        <v>#DIV/0!</v>
      </c>
      <c r="AC66" s="15" t="e">
        <f t="shared" si="13"/>
        <v>#DIV/0!</v>
      </c>
      <c r="AD66" s="15" t="e">
        <f t="shared" si="13"/>
        <v>#DIV/0!</v>
      </c>
      <c r="AE66" s="15" t="e">
        <f t="shared" si="13"/>
        <v>#DIV/0!</v>
      </c>
      <c r="AF66" s="18"/>
      <c r="AG66" s="16" t="str">
        <f>INDEX([2]Local_Authority_District__Decem!$D$2:$D$417,MATCH(B66,[2]Local_Authority_District__Decem!$A$2:$A$417,0))</f>
        <v>UKK13</v>
      </c>
      <c r="AH66" s="369">
        <f>INDEX([2]A4!$R$6:$R$228,MATCH(AG66,[2]A4!$B$6:$B$228,0))</f>
        <v>30.66</v>
      </c>
      <c r="AN66" s="315"/>
      <c r="AO66" s="315"/>
    </row>
    <row r="67" spans="1:41" ht="15.6" x14ac:dyDescent="0.3">
      <c r="A67" s="14" t="s">
        <v>85</v>
      </c>
      <c r="B67" s="14" t="s">
        <v>218</v>
      </c>
      <c r="C67" s="14" t="s">
        <v>219</v>
      </c>
      <c r="D67" s="15">
        <v>1810000</v>
      </c>
      <c r="E67" s="16">
        <f t="shared" si="0"/>
        <v>51714.285714285717</v>
      </c>
      <c r="F67" s="17" t="e">
        <f>INDEX('Indust Agri by LA '!$J$2:$J$315,MATCH(B67,'Indust Agri by LA '!$B$2:$B$315,0))</f>
        <v>#DIV/0!</v>
      </c>
      <c r="G67" s="17"/>
      <c r="H67" s="15" t="e">
        <f t="shared" si="11"/>
        <v>#DIV/0!</v>
      </c>
      <c r="I67" s="15" t="e">
        <f t="shared" si="12"/>
        <v>#DIV/0!</v>
      </c>
      <c r="J67" s="15" t="e">
        <f t="shared" si="13"/>
        <v>#DIV/0!</v>
      </c>
      <c r="K67" s="15" t="e">
        <f t="shared" si="13"/>
        <v>#DIV/0!</v>
      </c>
      <c r="L67" s="15" t="e">
        <f t="shared" si="13"/>
        <v>#DIV/0!</v>
      </c>
      <c r="M67" s="15" t="e">
        <f t="shared" si="13"/>
        <v>#DIV/0!</v>
      </c>
      <c r="N67" s="15" t="e">
        <f t="shared" si="13"/>
        <v>#DIV/0!</v>
      </c>
      <c r="O67" s="15" t="e">
        <f t="shared" si="13"/>
        <v>#DIV/0!</v>
      </c>
      <c r="P67" s="15" t="e">
        <f t="shared" si="13"/>
        <v>#DIV/0!</v>
      </c>
      <c r="Q67" s="15" t="e">
        <f t="shared" si="13"/>
        <v>#DIV/0!</v>
      </c>
      <c r="R67" s="15" t="e">
        <f t="shared" si="13"/>
        <v>#DIV/0!</v>
      </c>
      <c r="S67" s="15" t="e">
        <f t="shared" si="13"/>
        <v>#DIV/0!</v>
      </c>
      <c r="T67" s="15" t="e">
        <f t="shared" si="13"/>
        <v>#DIV/0!</v>
      </c>
      <c r="U67" s="15" t="e">
        <f t="shared" si="13"/>
        <v>#DIV/0!</v>
      </c>
      <c r="V67" s="15" t="e">
        <f t="shared" si="13"/>
        <v>#DIV/0!</v>
      </c>
      <c r="W67" s="15" t="e">
        <f t="shared" si="13"/>
        <v>#DIV/0!</v>
      </c>
      <c r="X67" s="15" t="e">
        <f t="shared" si="13"/>
        <v>#DIV/0!</v>
      </c>
      <c r="Y67" s="15" t="e">
        <f t="shared" si="13"/>
        <v>#DIV/0!</v>
      </c>
      <c r="Z67" s="15" t="e">
        <f t="shared" si="13"/>
        <v>#DIV/0!</v>
      </c>
      <c r="AA67" s="15" t="e">
        <f t="shared" si="13"/>
        <v>#DIV/0!</v>
      </c>
      <c r="AB67" s="15" t="e">
        <f t="shared" si="13"/>
        <v>#DIV/0!</v>
      </c>
      <c r="AC67" s="15" t="e">
        <f t="shared" si="13"/>
        <v>#DIV/0!</v>
      </c>
      <c r="AD67" s="15" t="e">
        <f t="shared" si="13"/>
        <v>#DIV/0!</v>
      </c>
      <c r="AE67" s="15" t="e">
        <f t="shared" si="13"/>
        <v>#DIV/0!</v>
      </c>
      <c r="AF67" s="18"/>
      <c r="AG67" s="16" t="str">
        <f>INDEX([2]Local_Authority_District__Decem!$D$2:$D$417,MATCH(B67,[2]Local_Authority_District__Decem!$A$2:$A$417,0))</f>
        <v>UKG33</v>
      </c>
      <c r="AH67" s="369">
        <f>INDEX([2]A4!$R$6:$R$228,MATCH(AG67,[2]A4!$B$6:$B$228,0))</f>
        <v>34.979999999999997</v>
      </c>
      <c r="AN67" s="315"/>
      <c r="AO67" s="315"/>
    </row>
    <row r="68" spans="1:41" ht="15.6" x14ac:dyDescent="0.3">
      <c r="A68" s="14" t="s">
        <v>88</v>
      </c>
      <c r="B68" s="14" t="s">
        <v>220</v>
      </c>
      <c r="C68" s="14" t="s">
        <v>221</v>
      </c>
      <c r="D68" s="15">
        <v>2050000</v>
      </c>
      <c r="E68" s="16">
        <f t="shared" si="0"/>
        <v>58571.428571428572</v>
      </c>
      <c r="F68" s="17" t="e">
        <f>INDEX('Indust Agri by LA '!$J$2:$J$315,MATCH(B68,'Indust Agri by LA '!$B$2:$B$315,0))</f>
        <v>#DIV/0!</v>
      </c>
      <c r="G68" s="17"/>
      <c r="H68" s="15" t="e">
        <f t="shared" si="11"/>
        <v>#DIV/0!</v>
      </c>
      <c r="I68" s="15" t="e">
        <f t="shared" si="12"/>
        <v>#DIV/0!</v>
      </c>
      <c r="J68" s="15" t="e">
        <f t="shared" si="13"/>
        <v>#DIV/0!</v>
      </c>
      <c r="K68" s="15" t="e">
        <f t="shared" si="13"/>
        <v>#DIV/0!</v>
      </c>
      <c r="L68" s="15" t="e">
        <f t="shared" si="13"/>
        <v>#DIV/0!</v>
      </c>
      <c r="M68" s="15" t="e">
        <f t="shared" si="13"/>
        <v>#DIV/0!</v>
      </c>
      <c r="N68" s="15" t="e">
        <f t="shared" si="13"/>
        <v>#DIV/0!</v>
      </c>
      <c r="O68" s="15" t="e">
        <f t="shared" si="13"/>
        <v>#DIV/0!</v>
      </c>
      <c r="P68" s="15" t="e">
        <f t="shared" si="13"/>
        <v>#DIV/0!</v>
      </c>
      <c r="Q68" s="15" t="e">
        <f t="shared" si="13"/>
        <v>#DIV/0!</v>
      </c>
      <c r="R68" s="15" t="e">
        <f t="shared" si="13"/>
        <v>#DIV/0!</v>
      </c>
      <c r="S68" s="15" t="e">
        <f t="shared" si="13"/>
        <v>#DIV/0!</v>
      </c>
      <c r="T68" s="15" t="e">
        <f t="shared" si="13"/>
        <v>#DIV/0!</v>
      </c>
      <c r="U68" s="15" t="e">
        <f t="shared" si="13"/>
        <v>#DIV/0!</v>
      </c>
      <c r="V68" s="15" t="e">
        <f t="shared" si="13"/>
        <v>#DIV/0!</v>
      </c>
      <c r="W68" s="15" t="e">
        <f t="shared" si="13"/>
        <v>#DIV/0!</v>
      </c>
      <c r="X68" s="15" t="e">
        <f t="shared" si="13"/>
        <v>#DIV/0!</v>
      </c>
      <c r="Y68" s="15" t="e">
        <f t="shared" si="13"/>
        <v>#DIV/0!</v>
      </c>
      <c r="Z68" s="15" t="e">
        <f t="shared" si="13"/>
        <v>#DIV/0!</v>
      </c>
      <c r="AA68" s="15" t="e">
        <f t="shared" si="13"/>
        <v>#DIV/0!</v>
      </c>
      <c r="AB68" s="15" t="e">
        <f t="shared" si="13"/>
        <v>#DIV/0!</v>
      </c>
      <c r="AC68" s="15" t="e">
        <f t="shared" si="13"/>
        <v>#DIV/0!</v>
      </c>
      <c r="AD68" s="15" t="e">
        <f t="shared" si="13"/>
        <v>#DIV/0!</v>
      </c>
      <c r="AE68" s="15" t="e">
        <f t="shared" si="13"/>
        <v>#DIV/0!</v>
      </c>
      <c r="AF68" s="18"/>
      <c r="AG68" s="16" t="str">
        <f>INDEX([2]Local_Authority_District__Decem!$D$2:$D$417,MATCH(B68,[2]Local_Authority_District__Decem!$A$2:$A$417,0))</f>
        <v>UKE22</v>
      </c>
      <c r="AH68" s="369">
        <f>INDEX([2]A4!$R$6:$R$228,MATCH(AG68,[2]A4!$B$6:$B$228,0))</f>
        <v>27.21</v>
      </c>
      <c r="AN68" s="315"/>
      <c r="AO68" s="315"/>
    </row>
    <row r="69" spans="1:41" s="381" customFormat="1" ht="15.6" x14ac:dyDescent="0.3">
      <c r="A69" s="14" t="s">
        <v>62</v>
      </c>
      <c r="B69" s="14" t="s">
        <v>222</v>
      </c>
      <c r="C69" s="14" t="s">
        <v>223</v>
      </c>
      <c r="D69" s="15">
        <v>4840000</v>
      </c>
      <c r="E69" s="16">
        <f t="shared" si="0"/>
        <v>138285.71428571429</v>
      </c>
      <c r="F69" s="17" t="e">
        <f>INDEX('Indust Agri by LA '!$J$2:$J$315,MATCH(B69,'Indust Agri by LA '!$B$2:$B$315,0))</f>
        <v>#DIV/0!</v>
      </c>
      <c r="G69" s="17"/>
      <c r="H69" s="15" t="e">
        <f t="shared" si="11"/>
        <v>#DIV/0!</v>
      </c>
      <c r="I69" s="15" t="e">
        <f>H69*1.047</f>
        <v>#DIV/0!</v>
      </c>
      <c r="J69" s="15" t="e">
        <f t="shared" ref="J69:AE69" si="14">I69*1.047</f>
        <v>#DIV/0!</v>
      </c>
      <c r="K69" s="15" t="e">
        <f t="shared" si="14"/>
        <v>#DIV/0!</v>
      </c>
      <c r="L69" s="15" t="e">
        <f t="shared" si="14"/>
        <v>#DIV/0!</v>
      </c>
      <c r="M69" s="15" t="e">
        <f t="shared" si="14"/>
        <v>#DIV/0!</v>
      </c>
      <c r="N69" s="15" t="e">
        <f t="shared" si="14"/>
        <v>#DIV/0!</v>
      </c>
      <c r="O69" s="15" t="e">
        <f t="shared" si="14"/>
        <v>#DIV/0!</v>
      </c>
      <c r="P69" s="15" t="e">
        <f t="shared" si="14"/>
        <v>#DIV/0!</v>
      </c>
      <c r="Q69" s="15" t="e">
        <f t="shared" si="14"/>
        <v>#DIV/0!</v>
      </c>
      <c r="R69" s="15" t="e">
        <f t="shared" si="14"/>
        <v>#DIV/0!</v>
      </c>
      <c r="S69" s="15" t="e">
        <f t="shared" si="14"/>
        <v>#DIV/0!</v>
      </c>
      <c r="T69" s="15" t="e">
        <f t="shared" si="14"/>
        <v>#DIV/0!</v>
      </c>
      <c r="U69" s="15" t="e">
        <f t="shared" si="14"/>
        <v>#DIV/0!</v>
      </c>
      <c r="V69" s="15" t="e">
        <f t="shared" si="14"/>
        <v>#DIV/0!</v>
      </c>
      <c r="W69" s="15" t="e">
        <f t="shared" si="14"/>
        <v>#DIV/0!</v>
      </c>
      <c r="X69" s="15" t="e">
        <f t="shared" si="14"/>
        <v>#DIV/0!</v>
      </c>
      <c r="Y69" s="15" t="e">
        <f t="shared" si="14"/>
        <v>#DIV/0!</v>
      </c>
      <c r="Z69" s="15" t="e">
        <f t="shared" si="14"/>
        <v>#DIV/0!</v>
      </c>
      <c r="AA69" s="15" t="e">
        <f t="shared" si="14"/>
        <v>#DIV/0!</v>
      </c>
      <c r="AB69" s="15" t="e">
        <f t="shared" si="14"/>
        <v>#DIV/0!</v>
      </c>
      <c r="AC69" s="15" t="e">
        <f t="shared" si="14"/>
        <v>#DIV/0!</v>
      </c>
      <c r="AD69" s="15" t="e">
        <f t="shared" si="14"/>
        <v>#DIV/0!</v>
      </c>
      <c r="AE69" s="15" t="e">
        <f t="shared" si="14"/>
        <v>#DIV/0!</v>
      </c>
      <c r="AF69" s="18"/>
      <c r="AG69" s="16" t="str">
        <f>INDEX([2]Local_Authority_District__Decem!$D$2:$D$417,MATCH(B69,[2]Local_Authority_District__Decem!$A$2:$A$417,0))</f>
        <v>UKJ28</v>
      </c>
      <c r="AH69" s="369">
        <f>INDEX([2]A4!$R$6:$R$228,MATCH(AG69,[2]A4!$B$6:$B$228,0))</f>
        <v>34.020000000000003</v>
      </c>
    </row>
    <row r="70" spans="1:41" ht="15.6" x14ac:dyDescent="0.3">
      <c r="A70" s="14" t="s">
        <v>72</v>
      </c>
      <c r="B70" s="14" t="s">
        <v>224</v>
      </c>
      <c r="C70" s="14" t="s">
        <v>225</v>
      </c>
      <c r="D70" s="15">
        <v>12315000</v>
      </c>
      <c r="E70" s="16">
        <f t="shared" si="0"/>
        <v>105256.41025641025</v>
      </c>
      <c r="F70" s="17" t="e">
        <f>INDEX('Indust Agri by LA '!$J$2:$J$315,MATCH(B70,'Indust Agri by LA '!$B$2:$B$315,0))</f>
        <v>#DIV/0!</v>
      </c>
      <c r="G70" s="17"/>
      <c r="H70" s="15" t="e">
        <f t="shared" si="11"/>
        <v>#DIV/0!</v>
      </c>
      <c r="I70" s="15" t="e">
        <f t="shared" si="12"/>
        <v>#DIV/0!</v>
      </c>
      <c r="J70" s="15" t="e">
        <f t="shared" si="13"/>
        <v>#DIV/0!</v>
      </c>
      <c r="K70" s="15" t="e">
        <f t="shared" si="13"/>
        <v>#DIV/0!</v>
      </c>
      <c r="L70" s="15" t="e">
        <f t="shared" si="13"/>
        <v>#DIV/0!</v>
      </c>
      <c r="M70" s="15" t="e">
        <f t="shared" si="13"/>
        <v>#DIV/0!</v>
      </c>
      <c r="N70" s="15" t="e">
        <f t="shared" si="13"/>
        <v>#DIV/0!</v>
      </c>
      <c r="O70" s="15" t="e">
        <f t="shared" si="13"/>
        <v>#DIV/0!</v>
      </c>
      <c r="P70" s="15" t="e">
        <f t="shared" si="13"/>
        <v>#DIV/0!</v>
      </c>
      <c r="Q70" s="15" t="e">
        <f t="shared" si="13"/>
        <v>#DIV/0!</v>
      </c>
      <c r="R70" s="15" t="e">
        <f t="shared" si="13"/>
        <v>#DIV/0!</v>
      </c>
      <c r="S70" s="15" t="e">
        <f t="shared" si="13"/>
        <v>#DIV/0!</v>
      </c>
      <c r="T70" s="15" t="e">
        <f t="shared" si="13"/>
        <v>#DIV/0!</v>
      </c>
      <c r="U70" s="15" t="e">
        <f t="shared" si="13"/>
        <v>#DIV/0!</v>
      </c>
      <c r="V70" s="15" t="e">
        <f t="shared" si="13"/>
        <v>#DIV/0!</v>
      </c>
      <c r="W70" s="15" t="e">
        <f t="shared" si="13"/>
        <v>#DIV/0!</v>
      </c>
      <c r="X70" s="15" t="e">
        <f t="shared" si="13"/>
        <v>#DIV/0!</v>
      </c>
      <c r="Y70" s="15" t="e">
        <f t="shared" si="13"/>
        <v>#DIV/0!</v>
      </c>
      <c r="Z70" s="15" t="e">
        <f t="shared" si="13"/>
        <v>#DIV/0!</v>
      </c>
      <c r="AA70" s="15" t="e">
        <f t="shared" si="13"/>
        <v>#DIV/0!</v>
      </c>
      <c r="AB70" s="15" t="e">
        <f t="shared" si="13"/>
        <v>#DIV/0!</v>
      </c>
      <c r="AC70" s="15" t="e">
        <f t="shared" si="13"/>
        <v>#DIV/0!</v>
      </c>
      <c r="AD70" s="15" t="e">
        <f t="shared" si="13"/>
        <v>#DIV/0!</v>
      </c>
      <c r="AE70" s="15" t="e">
        <f t="shared" si="13"/>
        <v>#DIV/0!</v>
      </c>
      <c r="AF70" s="18"/>
      <c r="AG70" s="16" t="str">
        <f>INDEX([2]Local_Authority_District__Decem!$D$2:$D$417,MATCH(B70,[2]Local_Authority_District__Decem!$A$2:$A$417,0))</f>
        <v>UKI62</v>
      </c>
      <c r="AH70" s="369">
        <f>INDEX([2]A4!$R$6:$R$228,MATCH(AG70,[2]A4!$B$6:$B$228,0))</f>
        <v>41.88</v>
      </c>
      <c r="AN70" s="315"/>
      <c r="AO70" s="315"/>
    </row>
    <row r="71" spans="1:41" ht="15.6" x14ac:dyDescent="0.3">
      <c r="A71" s="14" t="s">
        <v>65</v>
      </c>
      <c r="B71" s="14" t="s">
        <v>226</v>
      </c>
      <c r="C71" s="14" t="s">
        <v>227</v>
      </c>
      <c r="D71" s="15">
        <v>7000000</v>
      </c>
      <c r="E71" s="16">
        <f t="shared" si="0"/>
        <v>200000</v>
      </c>
      <c r="F71" s="17" t="e">
        <f>INDEX('Indust Agri by LA '!$J$2:$J$315,MATCH(B71,'Indust Agri by LA '!$B$2:$B$315,0))</f>
        <v>#DIV/0!</v>
      </c>
      <c r="G71" s="17"/>
      <c r="H71" s="15" t="e">
        <f t="shared" si="11"/>
        <v>#DIV/0!</v>
      </c>
      <c r="I71" s="15" t="e">
        <f t="shared" si="12"/>
        <v>#DIV/0!</v>
      </c>
      <c r="J71" s="15" t="e">
        <f t="shared" si="13"/>
        <v>#DIV/0!</v>
      </c>
      <c r="K71" s="15" t="e">
        <f t="shared" si="13"/>
        <v>#DIV/0!</v>
      </c>
      <c r="L71" s="15" t="e">
        <f t="shared" si="13"/>
        <v>#DIV/0!</v>
      </c>
      <c r="M71" s="15" t="e">
        <f t="shared" si="13"/>
        <v>#DIV/0!</v>
      </c>
      <c r="N71" s="15" t="e">
        <f t="shared" si="13"/>
        <v>#DIV/0!</v>
      </c>
      <c r="O71" s="15" t="e">
        <f t="shared" si="13"/>
        <v>#DIV/0!</v>
      </c>
      <c r="P71" s="15" t="e">
        <f t="shared" si="13"/>
        <v>#DIV/0!</v>
      </c>
      <c r="Q71" s="15" t="e">
        <f t="shared" si="13"/>
        <v>#DIV/0!</v>
      </c>
      <c r="R71" s="15" t="e">
        <f t="shared" si="13"/>
        <v>#DIV/0!</v>
      </c>
      <c r="S71" s="15" t="e">
        <f t="shared" si="13"/>
        <v>#DIV/0!</v>
      </c>
      <c r="T71" s="15" t="e">
        <f t="shared" si="13"/>
        <v>#DIV/0!</v>
      </c>
      <c r="U71" s="15" t="e">
        <f t="shared" si="13"/>
        <v>#DIV/0!</v>
      </c>
      <c r="V71" s="15" t="e">
        <f t="shared" si="13"/>
        <v>#DIV/0!</v>
      </c>
      <c r="W71" s="15" t="e">
        <f t="shared" si="13"/>
        <v>#DIV/0!</v>
      </c>
      <c r="X71" s="15" t="e">
        <f t="shared" si="13"/>
        <v>#DIV/0!</v>
      </c>
      <c r="Y71" s="15" t="e">
        <f t="shared" si="13"/>
        <v>#DIV/0!</v>
      </c>
      <c r="Z71" s="15" t="e">
        <f t="shared" si="13"/>
        <v>#DIV/0!</v>
      </c>
      <c r="AA71" s="15" t="e">
        <f t="shared" si="13"/>
        <v>#DIV/0!</v>
      </c>
      <c r="AB71" s="15" t="e">
        <f t="shared" si="13"/>
        <v>#DIV/0!</v>
      </c>
      <c r="AC71" s="15" t="e">
        <f t="shared" si="13"/>
        <v>#DIV/0!</v>
      </c>
      <c r="AD71" s="15" t="e">
        <f t="shared" si="13"/>
        <v>#DIV/0!</v>
      </c>
      <c r="AE71" s="15" t="e">
        <f t="shared" si="13"/>
        <v>#DIV/0!</v>
      </c>
      <c r="AF71" s="18"/>
      <c r="AG71" s="16" t="str">
        <f>INDEX([2]Local_Authority_District__Decem!$D$2:$D$417,MATCH(B71,[2]Local_Authority_District__Decem!$A$2:$A$417,0))</f>
        <v>UKH23</v>
      </c>
      <c r="AH71" s="369">
        <f>INDEX([2]A4!$R$6:$R$228,MATCH(AG71,[2]A4!$B$6:$B$228,0))</f>
        <v>34.840000000000003</v>
      </c>
      <c r="AN71" s="315"/>
      <c r="AO71" s="315"/>
    </row>
    <row r="72" spans="1:41" ht="15.6" x14ac:dyDescent="0.3">
      <c r="A72" s="14" t="s">
        <v>75</v>
      </c>
      <c r="B72" s="14" t="s">
        <v>228</v>
      </c>
      <c r="C72" s="14" t="s">
        <v>229</v>
      </c>
      <c r="D72" s="15">
        <v>640000</v>
      </c>
      <c r="E72" s="16">
        <f t="shared" si="0"/>
        <v>18285.714285714286</v>
      </c>
      <c r="F72" s="17" t="e">
        <f>INDEX('Indust Agri by LA '!$J$2:$J$315,MATCH(B72,'Indust Agri by LA '!$B$2:$B$315,0))</f>
        <v>#DIV/0!</v>
      </c>
      <c r="G72" s="17"/>
      <c r="H72" s="15" t="e">
        <f t="shared" si="11"/>
        <v>#DIV/0!</v>
      </c>
      <c r="I72" s="15" t="e">
        <f t="shared" si="12"/>
        <v>#DIV/0!</v>
      </c>
      <c r="J72" s="15" t="e">
        <f t="shared" si="13"/>
        <v>#DIV/0!</v>
      </c>
      <c r="K72" s="15" t="e">
        <f t="shared" si="13"/>
        <v>#DIV/0!</v>
      </c>
      <c r="L72" s="15" t="e">
        <f t="shared" si="13"/>
        <v>#DIV/0!</v>
      </c>
      <c r="M72" s="15" t="e">
        <f t="shared" si="13"/>
        <v>#DIV/0!</v>
      </c>
      <c r="N72" s="15" t="e">
        <f t="shared" si="13"/>
        <v>#DIV/0!</v>
      </c>
      <c r="O72" s="15" t="e">
        <f t="shared" si="13"/>
        <v>#DIV/0!</v>
      </c>
      <c r="P72" s="15" t="e">
        <f t="shared" si="13"/>
        <v>#DIV/0!</v>
      </c>
      <c r="Q72" s="15" t="e">
        <f t="shared" si="13"/>
        <v>#DIV/0!</v>
      </c>
      <c r="R72" s="15" t="e">
        <f t="shared" si="13"/>
        <v>#DIV/0!</v>
      </c>
      <c r="S72" s="15" t="e">
        <f t="shared" si="13"/>
        <v>#DIV/0!</v>
      </c>
      <c r="T72" s="15" t="e">
        <f t="shared" si="13"/>
        <v>#DIV/0!</v>
      </c>
      <c r="U72" s="15" t="e">
        <f t="shared" si="13"/>
        <v>#DIV/0!</v>
      </c>
      <c r="V72" s="15" t="e">
        <f t="shared" si="13"/>
        <v>#DIV/0!</v>
      </c>
      <c r="W72" s="15" t="e">
        <f t="shared" si="13"/>
        <v>#DIV/0!</v>
      </c>
      <c r="X72" s="15" t="e">
        <f t="shared" si="13"/>
        <v>#DIV/0!</v>
      </c>
      <c r="Y72" s="15" t="e">
        <f t="shared" si="13"/>
        <v>#DIV/0!</v>
      </c>
      <c r="Z72" s="15" t="e">
        <f t="shared" si="13"/>
        <v>#DIV/0!</v>
      </c>
      <c r="AA72" s="15" t="e">
        <f t="shared" si="13"/>
        <v>#DIV/0!</v>
      </c>
      <c r="AB72" s="15" t="e">
        <f t="shared" si="13"/>
        <v>#DIV/0!</v>
      </c>
      <c r="AC72" s="15" t="e">
        <f t="shared" si="13"/>
        <v>#DIV/0!</v>
      </c>
      <c r="AD72" s="15" t="e">
        <f t="shared" si="13"/>
        <v>#DIV/0!</v>
      </c>
      <c r="AE72" s="15" t="e">
        <f t="shared" si="13"/>
        <v>#DIV/0!</v>
      </c>
      <c r="AF72" s="18"/>
      <c r="AG72" s="16" t="str">
        <f>INDEX([2]Local_Authority_District__Decem!$D$2:$D$417,MATCH(B72,[2]Local_Authority_District__Decem!$A$2:$A$417,0))</f>
        <v>UKC13</v>
      </c>
      <c r="AH72" s="369">
        <f>INDEX([2]A4!$R$6:$R$228,MATCH(AG72,[2]A4!$B$6:$B$228,0))</f>
        <v>34.619999999999997</v>
      </c>
      <c r="AN72" s="315"/>
      <c r="AO72" s="315"/>
    </row>
    <row r="73" spans="1:41" ht="15.6" x14ac:dyDescent="0.3">
      <c r="A73" s="14" t="s">
        <v>62</v>
      </c>
      <c r="B73" s="14" t="s">
        <v>230</v>
      </c>
      <c r="C73" s="14" t="s">
        <v>231</v>
      </c>
      <c r="D73" s="15">
        <v>4100000</v>
      </c>
      <c r="E73" s="16">
        <f t="shared" si="0"/>
        <v>117142.85714285714</v>
      </c>
      <c r="F73" s="17" t="e">
        <f>INDEX('Indust Agri by LA '!$J$2:$J$315,MATCH(B73,'Indust Agri by LA '!$B$2:$B$315,0))</f>
        <v>#DIV/0!</v>
      </c>
      <c r="G73" s="17"/>
      <c r="H73" s="15" t="e">
        <f t="shared" si="11"/>
        <v>#DIV/0!</v>
      </c>
      <c r="I73" s="15" t="e">
        <f t="shared" si="12"/>
        <v>#DIV/0!</v>
      </c>
      <c r="J73" s="15" t="e">
        <f t="shared" si="13"/>
        <v>#DIV/0!</v>
      </c>
      <c r="K73" s="15" t="e">
        <f t="shared" si="13"/>
        <v>#DIV/0!</v>
      </c>
      <c r="L73" s="15" t="e">
        <f t="shared" si="13"/>
        <v>#DIV/0!</v>
      </c>
      <c r="M73" s="15" t="e">
        <f t="shared" si="13"/>
        <v>#DIV/0!</v>
      </c>
      <c r="N73" s="15" t="e">
        <f t="shared" si="13"/>
        <v>#DIV/0!</v>
      </c>
      <c r="O73" s="15" t="e">
        <f t="shared" si="13"/>
        <v>#DIV/0!</v>
      </c>
      <c r="P73" s="15" t="e">
        <f t="shared" si="13"/>
        <v>#DIV/0!</v>
      </c>
      <c r="Q73" s="15" t="e">
        <f t="shared" si="13"/>
        <v>#DIV/0!</v>
      </c>
      <c r="R73" s="15" t="e">
        <f t="shared" si="13"/>
        <v>#DIV/0!</v>
      </c>
      <c r="S73" s="15" t="e">
        <f t="shared" si="13"/>
        <v>#DIV/0!</v>
      </c>
      <c r="T73" s="15" t="e">
        <f t="shared" si="13"/>
        <v>#DIV/0!</v>
      </c>
      <c r="U73" s="15" t="e">
        <f t="shared" si="13"/>
        <v>#DIV/0!</v>
      </c>
      <c r="V73" s="15" t="e">
        <f t="shared" si="13"/>
        <v>#DIV/0!</v>
      </c>
      <c r="W73" s="15" t="e">
        <f t="shared" si="13"/>
        <v>#DIV/0!</v>
      </c>
      <c r="X73" s="15" t="e">
        <f t="shared" si="13"/>
        <v>#DIV/0!</v>
      </c>
      <c r="Y73" s="15" t="e">
        <f t="shared" si="13"/>
        <v>#DIV/0!</v>
      </c>
      <c r="Z73" s="15" t="e">
        <f t="shared" si="13"/>
        <v>#DIV/0!</v>
      </c>
      <c r="AA73" s="15" t="e">
        <f t="shared" si="13"/>
        <v>#DIV/0!</v>
      </c>
      <c r="AB73" s="15" t="e">
        <f t="shared" si="13"/>
        <v>#DIV/0!</v>
      </c>
      <c r="AC73" s="15" t="e">
        <f t="shared" si="13"/>
        <v>#DIV/0!</v>
      </c>
      <c r="AD73" s="15" t="e">
        <f t="shared" si="13"/>
        <v>#DIV/0!</v>
      </c>
      <c r="AE73" s="15" t="e">
        <f t="shared" si="13"/>
        <v>#DIV/0!</v>
      </c>
      <c r="AF73" s="18"/>
      <c r="AG73" s="16" t="str">
        <f>INDEX([2]Local_Authority_District__Decem!$D$2:$D$417,MATCH(B73,[2]Local_Authority_District__Decem!$A$2:$A$417,0))</f>
        <v>UKJ43</v>
      </c>
      <c r="AH73" s="369">
        <f>INDEX([2]A4!$R$6:$R$228,MATCH(AG73,[2]A4!$B$6:$B$228,0))</f>
        <v>32.03</v>
      </c>
      <c r="AN73" s="315"/>
      <c r="AO73" s="315"/>
    </row>
    <row r="74" spans="1:41" ht="15.6" x14ac:dyDescent="0.3">
      <c r="A74" s="14" t="s">
        <v>69</v>
      </c>
      <c r="B74" s="14" t="s">
        <v>232</v>
      </c>
      <c r="C74" s="14" t="s">
        <v>233</v>
      </c>
      <c r="D74" s="15">
        <v>1880000</v>
      </c>
      <c r="E74" s="16">
        <f t="shared" si="0"/>
        <v>53714.285714285717</v>
      </c>
      <c r="F74" s="17" t="e">
        <f>INDEX('Indust Agri by LA '!$J$2:$J$315,MATCH(B74,'Indust Agri by LA '!$B$2:$B$315,0))</f>
        <v>#DIV/0!</v>
      </c>
      <c r="G74" s="17"/>
      <c r="H74" s="15" t="e">
        <f t="shared" si="11"/>
        <v>#DIV/0!</v>
      </c>
      <c r="I74" s="15" t="e">
        <f t="shared" si="12"/>
        <v>#DIV/0!</v>
      </c>
      <c r="J74" s="15" t="e">
        <f t="shared" si="13"/>
        <v>#DIV/0!</v>
      </c>
      <c r="K74" s="15" t="e">
        <f t="shared" si="13"/>
        <v>#DIV/0!</v>
      </c>
      <c r="L74" s="15" t="e">
        <f t="shared" si="13"/>
        <v>#DIV/0!</v>
      </c>
      <c r="M74" s="15" t="e">
        <f t="shared" si="13"/>
        <v>#DIV/0!</v>
      </c>
      <c r="N74" s="15" t="e">
        <f t="shared" si="13"/>
        <v>#DIV/0!</v>
      </c>
      <c r="O74" s="15" t="e">
        <f t="shared" si="13"/>
        <v>#DIV/0!</v>
      </c>
      <c r="P74" s="15" t="e">
        <f t="shared" si="13"/>
        <v>#DIV/0!</v>
      </c>
      <c r="Q74" s="15" t="e">
        <f t="shared" si="13"/>
        <v>#DIV/0!</v>
      </c>
      <c r="R74" s="15" t="e">
        <f t="shared" si="13"/>
        <v>#DIV/0!</v>
      </c>
      <c r="S74" s="15" t="e">
        <f t="shared" si="13"/>
        <v>#DIV/0!</v>
      </c>
      <c r="T74" s="15" t="e">
        <f t="shared" si="13"/>
        <v>#DIV/0!</v>
      </c>
      <c r="U74" s="15" t="e">
        <f t="shared" si="13"/>
        <v>#DIV/0!</v>
      </c>
      <c r="V74" s="15" t="e">
        <f t="shared" si="13"/>
        <v>#DIV/0!</v>
      </c>
      <c r="W74" s="15" t="e">
        <f t="shared" si="13"/>
        <v>#DIV/0!</v>
      </c>
      <c r="X74" s="15" t="e">
        <f t="shared" si="13"/>
        <v>#DIV/0!</v>
      </c>
      <c r="Y74" s="15" t="e">
        <f t="shared" si="13"/>
        <v>#DIV/0!</v>
      </c>
      <c r="Z74" s="15" t="e">
        <f t="shared" si="13"/>
        <v>#DIV/0!</v>
      </c>
      <c r="AA74" s="15" t="e">
        <f t="shared" si="13"/>
        <v>#DIV/0!</v>
      </c>
      <c r="AB74" s="15" t="e">
        <f t="shared" si="13"/>
        <v>#DIV/0!</v>
      </c>
      <c r="AC74" s="15" t="e">
        <f t="shared" si="13"/>
        <v>#DIV/0!</v>
      </c>
      <c r="AD74" s="15" t="e">
        <f t="shared" si="13"/>
        <v>#DIV/0!</v>
      </c>
      <c r="AE74" s="15" t="e">
        <f t="shared" si="13"/>
        <v>#DIV/0!</v>
      </c>
      <c r="AF74" s="18"/>
      <c r="AG74" s="16" t="str">
        <f>INDEX([2]Local_Authority_District__Decem!$D$2:$D$417,MATCH(B74,[2]Local_Authority_District__Decem!$A$2:$A$417,0))</f>
        <v>UKF24</v>
      </c>
      <c r="AH74" s="369">
        <f>INDEX([2]A4!$R$6:$R$228,MATCH(AG74,[2]A4!$B$6:$B$228,0))</f>
        <v>32.01</v>
      </c>
      <c r="AN74" s="315"/>
      <c r="AO74" s="315"/>
    </row>
    <row r="75" spans="1:41" ht="15.6" x14ac:dyDescent="0.3">
      <c r="A75" s="14" t="s">
        <v>69</v>
      </c>
      <c r="B75" s="14" t="s">
        <v>234</v>
      </c>
      <c r="C75" s="14" t="s">
        <v>235</v>
      </c>
      <c r="D75" s="15">
        <v>1000000</v>
      </c>
      <c r="E75" s="16">
        <f t="shared" si="0"/>
        <v>28571.428571428572</v>
      </c>
      <c r="F75" s="17" t="e">
        <f>INDEX('Indust Agri by LA '!$J$2:$J$315,MATCH(B75,'Indust Agri by LA '!$B$2:$B$315,0))</f>
        <v>#DIV/0!</v>
      </c>
      <c r="G75" s="17"/>
      <c r="H75" s="15" t="e">
        <f t="shared" si="11"/>
        <v>#DIV/0!</v>
      </c>
      <c r="I75" s="15" t="e">
        <f t="shared" si="12"/>
        <v>#DIV/0!</v>
      </c>
      <c r="J75" s="15" t="e">
        <f t="shared" ref="J75:AE86" si="15">I75*1.047</f>
        <v>#DIV/0!</v>
      </c>
      <c r="K75" s="15" t="e">
        <f t="shared" si="15"/>
        <v>#DIV/0!</v>
      </c>
      <c r="L75" s="15" t="e">
        <f t="shared" si="15"/>
        <v>#DIV/0!</v>
      </c>
      <c r="M75" s="15" t="e">
        <f t="shared" si="15"/>
        <v>#DIV/0!</v>
      </c>
      <c r="N75" s="15" t="e">
        <f t="shared" si="15"/>
        <v>#DIV/0!</v>
      </c>
      <c r="O75" s="15" t="e">
        <f t="shared" si="15"/>
        <v>#DIV/0!</v>
      </c>
      <c r="P75" s="15" t="e">
        <f t="shared" si="15"/>
        <v>#DIV/0!</v>
      </c>
      <c r="Q75" s="15" t="e">
        <f t="shared" si="15"/>
        <v>#DIV/0!</v>
      </c>
      <c r="R75" s="15" t="e">
        <f t="shared" si="15"/>
        <v>#DIV/0!</v>
      </c>
      <c r="S75" s="15" t="e">
        <f t="shared" si="15"/>
        <v>#DIV/0!</v>
      </c>
      <c r="T75" s="15" t="e">
        <f t="shared" si="15"/>
        <v>#DIV/0!</v>
      </c>
      <c r="U75" s="15" t="e">
        <f t="shared" si="15"/>
        <v>#DIV/0!</v>
      </c>
      <c r="V75" s="15" t="e">
        <f t="shared" si="15"/>
        <v>#DIV/0!</v>
      </c>
      <c r="W75" s="15" t="e">
        <f t="shared" si="15"/>
        <v>#DIV/0!</v>
      </c>
      <c r="X75" s="15" t="e">
        <f t="shared" si="15"/>
        <v>#DIV/0!</v>
      </c>
      <c r="Y75" s="15" t="e">
        <f t="shared" si="15"/>
        <v>#DIV/0!</v>
      </c>
      <c r="Z75" s="15" t="e">
        <f t="shared" si="15"/>
        <v>#DIV/0!</v>
      </c>
      <c r="AA75" s="15" t="e">
        <f t="shared" si="15"/>
        <v>#DIV/0!</v>
      </c>
      <c r="AB75" s="15" t="e">
        <f t="shared" si="15"/>
        <v>#DIV/0!</v>
      </c>
      <c r="AC75" s="15" t="e">
        <f t="shared" si="15"/>
        <v>#DIV/0!</v>
      </c>
      <c r="AD75" s="15" t="e">
        <f t="shared" si="15"/>
        <v>#DIV/0!</v>
      </c>
      <c r="AE75" s="15" t="e">
        <f t="shared" si="15"/>
        <v>#DIV/0!</v>
      </c>
      <c r="AF75" s="18"/>
      <c r="AG75" s="16" t="str">
        <f>INDEX([2]Local_Authority_District__Decem!$D$2:$D$417,MATCH(B75,[2]Local_Authority_District__Decem!$A$2:$A$417,0))</f>
        <v>UKF11</v>
      </c>
      <c r="AH75" s="369">
        <f>INDEX([2]A4!$R$6:$R$228,MATCH(AG75,[2]A4!$B$6:$B$228,0))</f>
        <v>32.42</v>
      </c>
      <c r="AN75" s="315"/>
      <c r="AO75" s="315"/>
    </row>
    <row r="76" spans="1:41" ht="15.6" x14ac:dyDescent="0.3">
      <c r="A76" s="14" t="s">
        <v>69</v>
      </c>
      <c r="B76" s="14" t="s">
        <v>236</v>
      </c>
      <c r="C76" s="14" t="s">
        <v>237</v>
      </c>
      <c r="D76" s="15">
        <v>2100000</v>
      </c>
      <c r="E76" s="16">
        <f t="shared" si="0"/>
        <v>60000</v>
      </c>
      <c r="F76" s="17" t="e">
        <f>INDEX('Indust Agri by LA '!$J$2:$J$315,MATCH(B76,'Indust Agri by LA '!$B$2:$B$315,0))</f>
        <v>#DIV/0!</v>
      </c>
      <c r="G76" s="17"/>
      <c r="H76" s="15" t="e">
        <f t="shared" si="11"/>
        <v>#DIV/0!</v>
      </c>
      <c r="I76" s="15" t="e">
        <f t="shared" si="12"/>
        <v>#DIV/0!</v>
      </c>
      <c r="J76" s="15" t="e">
        <f t="shared" si="15"/>
        <v>#DIV/0!</v>
      </c>
      <c r="K76" s="15" t="e">
        <f t="shared" si="15"/>
        <v>#DIV/0!</v>
      </c>
      <c r="L76" s="15" t="e">
        <f t="shared" si="15"/>
        <v>#DIV/0!</v>
      </c>
      <c r="M76" s="15" t="e">
        <f t="shared" si="15"/>
        <v>#DIV/0!</v>
      </c>
      <c r="N76" s="15" t="e">
        <f t="shared" si="15"/>
        <v>#DIV/0!</v>
      </c>
      <c r="O76" s="15" t="e">
        <f t="shared" si="15"/>
        <v>#DIV/0!</v>
      </c>
      <c r="P76" s="15" t="e">
        <f t="shared" si="15"/>
        <v>#DIV/0!</v>
      </c>
      <c r="Q76" s="15" t="e">
        <f t="shared" si="15"/>
        <v>#DIV/0!</v>
      </c>
      <c r="R76" s="15" t="e">
        <f t="shared" si="15"/>
        <v>#DIV/0!</v>
      </c>
      <c r="S76" s="15" t="e">
        <f t="shared" si="15"/>
        <v>#DIV/0!</v>
      </c>
      <c r="T76" s="15" t="e">
        <f t="shared" si="15"/>
        <v>#DIV/0!</v>
      </c>
      <c r="U76" s="15" t="e">
        <f t="shared" si="15"/>
        <v>#DIV/0!</v>
      </c>
      <c r="V76" s="15" t="e">
        <f t="shared" si="15"/>
        <v>#DIV/0!</v>
      </c>
      <c r="W76" s="15" t="e">
        <f t="shared" si="15"/>
        <v>#DIV/0!</v>
      </c>
      <c r="X76" s="15" t="e">
        <f t="shared" si="15"/>
        <v>#DIV/0!</v>
      </c>
      <c r="Y76" s="15" t="e">
        <f t="shared" si="15"/>
        <v>#DIV/0!</v>
      </c>
      <c r="Z76" s="15" t="e">
        <f t="shared" si="15"/>
        <v>#DIV/0!</v>
      </c>
      <c r="AA76" s="15" t="e">
        <f t="shared" si="15"/>
        <v>#DIV/0!</v>
      </c>
      <c r="AB76" s="15" t="e">
        <f t="shared" si="15"/>
        <v>#DIV/0!</v>
      </c>
      <c r="AC76" s="15" t="e">
        <f t="shared" si="15"/>
        <v>#DIV/0!</v>
      </c>
      <c r="AD76" s="15" t="e">
        <f t="shared" si="15"/>
        <v>#DIV/0!</v>
      </c>
      <c r="AE76" s="15" t="e">
        <f t="shared" si="15"/>
        <v>#DIV/0!</v>
      </c>
      <c r="AF76" s="18"/>
      <c r="AG76" s="16" t="str">
        <f>INDEX([2]Local_Authority_District__Decem!$D$2:$D$417,MATCH(B76,[2]Local_Authority_District__Decem!$A$2:$A$417,0))</f>
        <v>UKF13</v>
      </c>
      <c r="AH76" s="369">
        <f>INDEX([2]A4!$R$6:$R$228,MATCH(AG76,[2]A4!$B$6:$B$228,0))</f>
        <v>28.15</v>
      </c>
      <c r="AN76" s="315"/>
      <c r="AO76" s="315"/>
    </row>
    <row r="77" spans="1:41" ht="15.6" x14ac:dyDescent="0.3">
      <c r="A77" s="14" t="s">
        <v>88</v>
      </c>
      <c r="B77" s="14" t="s">
        <v>238</v>
      </c>
      <c r="C77" s="14" t="s">
        <v>239</v>
      </c>
      <c r="D77" s="15">
        <v>750000</v>
      </c>
      <c r="E77" s="16">
        <f t="shared" si="0"/>
        <v>21428.571428571428</v>
      </c>
      <c r="F77" s="17" t="e">
        <f>INDEX('Indust Agri by LA '!$J$2:$J$315,MATCH(B77,'Indust Agri by LA '!$B$2:$B$315,0))</f>
        <v>#DIV/0!</v>
      </c>
      <c r="G77" s="17"/>
      <c r="H77" s="15" t="e">
        <f t="shared" si="11"/>
        <v>#DIV/0!</v>
      </c>
      <c r="I77" s="15" t="e">
        <f t="shared" si="12"/>
        <v>#DIV/0!</v>
      </c>
      <c r="J77" s="15" t="e">
        <f t="shared" si="15"/>
        <v>#DIV/0!</v>
      </c>
      <c r="K77" s="15" t="e">
        <f t="shared" si="15"/>
        <v>#DIV/0!</v>
      </c>
      <c r="L77" s="15" t="e">
        <f t="shared" si="15"/>
        <v>#DIV/0!</v>
      </c>
      <c r="M77" s="15" t="e">
        <f t="shared" si="15"/>
        <v>#DIV/0!</v>
      </c>
      <c r="N77" s="15" t="e">
        <f t="shared" si="15"/>
        <v>#DIV/0!</v>
      </c>
      <c r="O77" s="15" t="e">
        <f t="shared" si="15"/>
        <v>#DIV/0!</v>
      </c>
      <c r="P77" s="15" t="e">
        <f t="shared" si="15"/>
        <v>#DIV/0!</v>
      </c>
      <c r="Q77" s="15" t="e">
        <f t="shared" si="15"/>
        <v>#DIV/0!</v>
      </c>
      <c r="R77" s="15" t="e">
        <f t="shared" si="15"/>
        <v>#DIV/0!</v>
      </c>
      <c r="S77" s="15" t="e">
        <f t="shared" si="15"/>
        <v>#DIV/0!</v>
      </c>
      <c r="T77" s="15" t="e">
        <f t="shared" si="15"/>
        <v>#DIV/0!</v>
      </c>
      <c r="U77" s="15" t="e">
        <f t="shared" si="15"/>
        <v>#DIV/0!</v>
      </c>
      <c r="V77" s="15" t="e">
        <f t="shared" si="15"/>
        <v>#DIV/0!</v>
      </c>
      <c r="W77" s="15" t="e">
        <f t="shared" si="15"/>
        <v>#DIV/0!</v>
      </c>
      <c r="X77" s="15" t="e">
        <f t="shared" si="15"/>
        <v>#DIV/0!</v>
      </c>
      <c r="Y77" s="15" t="e">
        <f t="shared" si="15"/>
        <v>#DIV/0!</v>
      </c>
      <c r="Z77" s="15" t="e">
        <f t="shared" si="15"/>
        <v>#DIV/0!</v>
      </c>
      <c r="AA77" s="15" t="e">
        <f t="shared" si="15"/>
        <v>#DIV/0!</v>
      </c>
      <c r="AB77" s="15" t="e">
        <f t="shared" si="15"/>
        <v>#DIV/0!</v>
      </c>
      <c r="AC77" s="15" t="e">
        <f t="shared" si="15"/>
        <v>#DIV/0!</v>
      </c>
      <c r="AD77" s="15" t="e">
        <f t="shared" si="15"/>
        <v>#DIV/0!</v>
      </c>
      <c r="AE77" s="15" t="e">
        <f t="shared" si="15"/>
        <v>#DIV/0!</v>
      </c>
      <c r="AF77" s="18"/>
      <c r="AG77" s="16" t="str">
        <f>INDEX([2]Local_Authority_District__Decem!$D$2:$D$417,MATCH(B77,[2]Local_Authority_District__Decem!$A$2:$A$417,0))</f>
        <v>UKE31</v>
      </c>
      <c r="AH77" s="369">
        <f>INDEX([2]A4!$R$6:$R$228,MATCH(AG77,[2]A4!$B$6:$B$228,0))</f>
        <v>27.09</v>
      </c>
      <c r="AN77" s="315"/>
      <c r="AO77" s="315"/>
    </row>
    <row r="78" spans="1:41" ht="15.6" x14ac:dyDescent="0.3">
      <c r="A78" s="384" t="s">
        <v>82</v>
      </c>
      <c r="B78" s="14" t="s">
        <v>1158</v>
      </c>
      <c r="C78" s="14" t="s">
        <v>790</v>
      </c>
      <c r="D78" s="15">
        <v>2860000</v>
      </c>
      <c r="E78" s="16">
        <f t="shared" si="0"/>
        <v>81714.28571428571</v>
      </c>
      <c r="F78" s="17" t="e">
        <f>INDEX('Indust Agri by LA '!$J$2:$J$315,MATCH(B78,'Indust Agri by LA '!$B$2:$B$315,0))</f>
        <v>#DIV/0!</v>
      </c>
      <c r="G78" s="17"/>
      <c r="H78" s="15" t="e">
        <f t="shared" si="11"/>
        <v>#DIV/0!</v>
      </c>
      <c r="I78" s="15" t="e">
        <f t="shared" si="12"/>
        <v>#DIV/0!</v>
      </c>
      <c r="J78" s="15" t="e">
        <f t="shared" si="15"/>
        <v>#DIV/0!</v>
      </c>
      <c r="K78" s="15" t="e">
        <f t="shared" si="15"/>
        <v>#DIV/0!</v>
      </c>
      <c r="L78" s="15" t="e">
        <f t="shared" si="15"/>
        <v>#DIV/0!</v>
      </c>
      <c r="M78" s="15" t="e">
        <f t="shared" si="15"/>
        <v>#DIV/0!</v>
      </c>
      <c r="N78" s="15" t="e">
        <f t="shared" si="15"/>
        <v>#DIV/0!</v>
      </c>
      <c r="O78" s="15" t="e">
        <f t="shared" si="15"/>
        <v>#DIV/0!</v>
      </c>
      <c r="P78" s="15" t="e">
        <f t="shared" si="15"/>
        <v>#DIV/0!</v>
      </c>
      <c r="Q78" s="15" t="e">
        <f t="shared" si="15"/>
        <v>#DIV/0!</v>
      </c>
      <c r="R78" s="15" t="e">
        <f t="shared" si="15"/>
        <v>#DIV/0!</v>
      </c>
      <c r="S78" s="15" t="e">
        <f t="shared" si="15"/>
        <v>#DIV/0!</v>
      </c>
      <c r="T78" s="15" t="e">
        <f t="shared" si="15"/>
        <v>#DIV/0!</v>
      </c>
      <c r="U78" s="15" t="e">
        <f t="shared" si="15"/>
        <v>#DIV/0!</v>
      </c>
      <c r="V78" s="15" t="e">
        <f t="shared" si="15"/>
        <v>#DIV/0!</v>
      </c>
      <c r="W78" s="15" t="e">
        <f t="shared" si="15"/>
        <v>#DIV/0!</v>
      </c>
      <c r="X78" s="15" t="e">
        <f t="shared" si="15"/>
        <v>#DIV/0!</v>
      </c>
      <c r="Y78" s="15" t="e">
        <f t="shared" si="15"/>
        <v>#DIV/0!</v>
      </c>
      <c r="Z78" s="15" t="e">
        <f t="shared" si="15"/>
        <v>#DIV/0!</v>
      </c>
      <c r="AA78" s="15" t="e">
        <f t="shared" si="15"/>
        <v>#DIV/0!</v>
      </c>
      <c r="AB78" s="15" t="e">
        <f t="shared" si="15"/>
        <v>#DIV/0!</v>
      </c>
      <c r="AC78" s="15" t="e">
        <f t="shared" si="15"/>
        <v>#DIV/0!</v>
      </c>
      <c r="AD78" s="15" t="e">
        <f t="shared" si="15"/>
        <v>#DIV/0!</v>
      </c>
      <c r="AE78" s="15" t="e">
        <f t="shared" si="15"/>
        <v>#DIV/0!</v>
      </c>
      <c r="AF78" s="18"/>
      <c r="AG78" s="16" t="str">
        <f>INDEX([2]Local_Authority_District__Decem!$D$2:$D$417,MATCH(B78,[2]Local_Authority_District__Decem!$A$2:$A$417,0))</f>
        <v>UKK22</v>
      </c>
      <c r="AH78" s="369">
        <f>INDEX([2]A4!$R$6:$R$228,MATCH(AG78,[2]A4!$B$6:$B$228,0))</f>
        <v>30.46</v>
      </c>
      <c r="AN78" s="315"/>
      <c r="AO78" s="315"/>
    </row>
    <row r="79" spans="1:41" ht="15.6" x14ac:dyDescent="0.3">
      <c r="A79" s="14" t="s">
        <v>62</v>
      </c>
      <c r="B79" s="14" t="s">
        <v>240</v>
      </c>
      <c r="C79" s="14" t="s">
        <v>241</v>
      </c>
      <c r="D79" s="15">
        <v>2350000</v>
      </c>
      <c r="E79" s="16">
        <f t="shared" si="0"/>
        <v>67142.857142857145</v>
      </c>
      <c r="F79" s="17" t="e">
        <f>INDEX('Indust Agri by LA '!$J$2:$J$315,MATCH(B79,'Indust Agri by LA '!$B$2:$B$315,0))</f>
        <v>#DIV/0!</v>
      </c>
      <c r="G79" s="17"/>
      <c r="H79" s="15" t="e">
        <f t="shared" si="11"/>
        <v>#DIV/0!</v>
      </c>
      <c r="I79" s="15" t="e">
        <f t="shared" si="12"/>
        <v>#DIV/0!</v>
      </c>
      <c r="J79" s="15" t="e">
        <f t="shared" si="15"/>
        <v>#DIV/0!</v>
      </c>
      <c r="K79" s="15" t="e">
        <f t="shared" si="15"/>
        <v>#DIV/0!</v>
      </c>
      <c r="L79" s="15" t="e">
        <f t="shared" si="15"/>
        <v>#DIV/0!</v>
      </c>
      <c r="M79" s="15" t="e">
        <f t="shared" si="15"/>
        <v>#DIV/0!</v>
      </c>
      <c r="N79" s="15" t="e">
        <f t="shared" si="15"/>
        <v>#DIV/0!</v>
      </c>
      <c r="O79" s="15" t="e">
        <f t="shared" si="15"/>
        <v>#DIV/0!</v>
      </c>
      <c r="P79" s="15" t="e">
        <f t="shared" si="15"/>
        <v>#DIV/0!</v>
      </c>
      <c r="Q79" s="15" t="e">
        <f t="shared" si="15"/>
        <v>#DIV/0!</v>
      </c>
      <c r="R79" s="15" t="e">
        <f t="shared" si="15"/>
        <v>#DIV/0!</v>
      </c>
      <c r="S79" s="15" t="e">
        <f t="shared" si="15"/>
        <v>#DIV/0!</v>
      </c>
      <c r="T79" s="15" t="e">
        <f t="shared" si="15"/>
        <v>#DIV/0!</v>
      </c>
      <c r="U79" s="15" t="e">
        <f t="shared" si="15"/>
        <v>#DIV/0!</v>
      </c>
      <c r="V79" s="15" t="e">
        <f t="shared" si="15"/>
        <v>#DIV/0!</v>
      </c>
      <c r="W79" s="15" t="e">
        <f t="shared" si="15"/>
        <v>#DIV/0!</v>
      </c>
      <c r="X79" s="15" t="e">
        <f t="shared" si="15"/>
        <v>#DIV/0!</v>
      </c>
      <c r="Y79" s="15" t="e">
        <f t="shared" si="15"/>
        <v>#DIV/0!</v>
      </c>
      <c r="Z79" s="15" t="e">
        <f t="shared" si="15"/>
        <v>#DIV/0!</v>
      </c>
      <c r="AA79" s="15" t="e">
        <f t="shared" si="15"/>
        <v>#DIV/0!</v>
      </c>
      <c r="AB79" s="15" t="e">
        <f t="shared" si="15"/>
        <v>#DIV/0!</v>
      </c>
      <c r="AC79" s="15" t="e">
        <f t="shared" si="15"/>
        <v>#DIV/0!</v>
      </c>
      <c r="AD79" s="15" t="e">
        <f t="shared" si="15"/>
        <v>#DIV/0!</v>
      </c>
      <c r="AE79" s="15" t="e">
        <f t="shared" si="15"/>
        <v>#DIV/0!</v>
      </c>
      <c r="AF79" s="18"/>
      <c r="AG79" s="16" t="str">
        <f>INDEX([2]Local_Authority_District__Decem!$D$2:$D$417,MATCH(B79,[2]Local_Authority_District__Decem!$A$2:$A$417,0))</f>
        <v>UKJ44</v>
      </c>
      <c r="AH79" s="369">
        <f>INDEX([2]A4!$R$6:$R$228,MATCH(AG79,[2]A4!$B$6:$B$228,0))</f>
        <v>30.57</v>
      </c>
      <c r="AN79" s="315"/>
      <c r="AO79" s="315"/>
    </row>
    <row r="80" spans="1:41" ht="15.6" x14ac:dyDescent="0.3">
      <c r="A80" s="14" t="s">
        <v>85</v>
      </c>
      <c r="B80" s="14" t="s">
        <v>242</v>
      </c>
      <c r="C80" s="14" t="s">
        <v>243</v>
      </c>
      <c r="D80" s="15">
        <v>1900000</v>
      </c>
      <c r="E80" s="16">
        <f t="shared" si="0"/>
        <v>54285.714285714283</v>
      </c>
      <c r="F80" s="17" t="e">
        <f>INDEX('Indust Agri by LA '!$J$2:$J$315,MATCH(B80,'Indust Agri by LA '!$B$2:$B$315,0))</f>
        <v>#DIV/0!</v>
      </c>
      <c r="G80" s="17"/>
      <c r="H80" s="15" t="e">
        <f t="shared" si="11"/>
        <v>#DIV/0!</v>
      </c>
      <c r="I80" s="15" t="e">
        <f t="shared" si="12"/>
        <v>#DIV/0!</v>
      </c>
      <c r="J80" s="15" t="e">
        <f t="shared" si="15"/>
        <v>#DIV/0!</v>
      </c>
      <c r="K80" s="15" t="e">
        <f t="shared" si="15"/>
        <v>#DIV/0!</v>
      </c>
      <c r="L80" s="15" t="e">
        <f t="shared" si="15"/>
        <v>#DIV/0!</v>
      </c>
      <c r="M80" s="15" t="e">
        <f t="shared" si="15"/>
        <v>#DIV/0!</v>
      </c>
      <c r="N80" s="15" t="e">
        <f t="shared" si="15"/>
        <v>#DIV/0!</v>
      </c>
      <c r="O80" s="15" t="e">
        <f t="shared" si="15"/>
        <v>#DIV/0!</v>
      </c>
      <c r="P80" s="15" t="e">
        <f t="shared" si="15"/>
        <v>#DIV/0!</v>
      </c>
      <c r="Q80" s="15" t="e">
        <f t="shared" si="15"/>
        <v>#DIV/0!</v>
      </c>
      <c r="R80" s="15" t="e">
        <f t="shared" si="15"/>
        <v>#DIV/0!</v>
      </c>
      <c r="S80" s="15" t="e">
        <f t="shared" si="15"/>
        <v>#DIV/0!</v>
      </c>
      <c r="T80" s="15" t="e">
        <f t="shared" si="15"/>
        <v>#DIV/0!</v>
      </c>
      <c r="U80" s="15" t="e">
        <f t="shared" si="15"/>
        <v>#DIV/0!</v>
      </c>
      <c r="V80" s="15" t="e">
        <f t="shared" si="15"/>
        <v>#DIV/0!</v>
      </c>
      <c r="W80" s="15" t="e">
        <f t="shared" si="15"/>
        <v>#DIV/0!</v>
      </c>
      <c r="X80" s="15" t="e">
        <f t="shared" si="15"/>
        <v>#DIV/0!</v>
      </c>
      <c r="Y80" s="15" t="e">
        <f t="shared" si="15"/>
        <v>#DIV/0!</v>
      </c>
      <c r="Z80" s="15" t="e">
        <f t="shared" si="15"/>
        <v>#DIV/0!</v>
      </c>
      <c r="AA80" s="15" t="e">
        <f t="shared" si="15"/>
        <v>#DIV/0!</v>
      </c>
      <c r="AB80" s="15" t="e">
        <f t="shared" si="15"/>
        <v>#DIV/0!</v>
      </c>
      <c r="AC80" s="15" t="e">
        <f t="shared" si="15"/>
        <v>#DIV/0!</v>
      </c>
      <c r="AD80" s="15" t="e">
        <f t="shared" si="15"/>
        <v>#DIV/0!</v>
      </c>
      <c r="AE80" s="15" t="e">
        <f t="shared" si="15"/>
        <v>#DIV/0!</v>
      </c>
      <c r="AF80" s="18"/>
      <c r="AG80" s="16" t="str">
        <f>INDEX([2]Local_Authority_District__Decem!$D$2:$D$417,MATCH(B80,[2]Local_Authority_District__Decem!$A$2:$A$417,0))</f>
        <v>UKG36</v>
      </c>
      <c r="AH80" s="369">
        <f>INDEX([2]A4!$R$6:$R$228,MATCH(AG80,[2]A4!$B$6:$B$228,0))</f>
        <v>27.62</v>
      </c>
      <c r="AN80" s="315"/>
      <c r="AO80" s="315"/>
    </row>
    <row r="81" spans="1:41" s="209" customFormat="1" ht="15.6" x14ac:dyDescent="0.3">
      <c r="A81" s="14" t="s">
        <v>75</v>
      </c>
      <c r="B81" s="14" t="s">
        <v>244</v>
      </c>
      <c r="C81" s="14" t="s">
        <v>245</v>
      </c>
      <c r="D81" s="15">
        <v>700000</v>
      </c>
      <c r="E81" s="16">
        <f t="shared" si="0"/>
        <v>20000</v>
      </c>
      <c r="F81" s="17" t="e">
        <f>INDEX('Indust Agri by LA '!$J$2:$J$315,MATCH(B81,'Indust Agri by LA '!$B$2:$B$315,0))</f>
        <v>#DIV/0!</v>
      </c>
      <c r="G81" s="17"/>
      <c r="H81" s="15" t="e">
        <f t="shared" si="11"/>
        <v>#DIV/0!</v>
      </c>
      <c r="I81" s="15" t="e">
        <f t="shared" si="12"/>
        <v>#DIV/0!</v>
      </c>
      <c r="J81" s="15" t="e">
        <f t="shared" si="15"/>
        <v>#DIV/0!</v>
      </c>
      <c r="K81" s="15" t="e">
        <f t="shared" si="15"/>
        <v>#DIV/0!</v>
      </c>
      <c r="L81" s="15" t="e">
        <f t="shared" si="15"/>
        <v>#DIV/0!</v>
      </c>
      <c r="M81" s="15" t="e">
        <f t="shared" si="15"/>
        <v>#DIV/0!</v>
      </c>
      <c r="N81" s="15" t="e">
        <f t="shared" si="15"/>
        <v>#DIV/0!</v>
      </c>
      <c r="O81" s="15" t="e">
        <f t="shared" si="15"/>
        <v>#DIV/0!</v>
      </c>
      <c r="P81" s="15" t="e">
        <f t="shared" si="15"/>
        <v>#DIV/0!</v>
      </c>
      <c r="Q81" s="15" t="e">
        <f t="shared" si="15"/>
        <v>#DIV/0!</v>
      </c>
      <c r="R81" s="15" t="e">
        <f t="shared" si="15"/>
        <v>#DIV/0!</v>
      </c>
      <c r="S81" s="15" t="e">
        <f t="shared" si="15"/>
        <v>#DIV/0!</v>
      </c>
      <c r="T81" s="15" t="e">
        <f t="shared" si="15"/>
        <v>#DIV/0!</v>
      </c>
      <c r="U81" s="15" t="e">
        <f t="shared" si="15"/>
        <v>#DIV/0!</v>
      </c>
      <c r="V81" s="15" t="e">
        <f t="shared" si="15"/>
        <v>#DIV/0!</v>
      </c>
      <c r="W81" s="15" t="e">
        <f t="shared" si="15"/>
        <v>#DIV/0!</v>
      </c>
      <c r="X81" s="15" t="e">
        <f t="shared" si="15"/>
        <v>#DIV/0!</v>
      </c>
      <c r="Y81" s="15" t="e">
        <f t="shared" si="15"/>
        <v>#DIV/0!</v>
      </c>
      <c r="Z81" s="15" t="e">
        <f t="shared" si="15"/>
        <v>#DIV/0!</v>
      </c>
      <c r="AA81" s="15" t="e">
        <f t="shared" si="15"/>
        <v>#DIV/0!</v>
      </c>
      <c r="AB81" s="15" t="e">
        <f t="shared" si="15"/>
        <v>#DIV/0!</v>
      </c>
      <c r="AC81" s="15" t="e">
        <f t="shared" si="15"/>
        <v>#DIV/0!</v>
      </c>
      <c r="AD81" s="15" t="e">
        <f t="shared" si="15"/>
        <v>#DIV/0!</v>
      </c>
      <c r="AE81" s="15" t="e">
        <f t="shared" si="15"/>
        <v>#DIV/0!</v>
      </c>
      <c r="AF81" s="18"/>
      <c r="AG81" s="16" t="str">
        <f>INDEX([2]Local_Authority_District__Decem!$D$2:$D$417,MATCH(B81,[2]Local_Authority_District__Decem!$A$2:$A$417,0))</f>
        <v>UKC14</v>
      </c>
      <c r="AH81" s="369">
        <f>INDEX([2]A4!$R$6:$R$228,MATCH(AG81,[2]A4!$B$6:$B$228,0))</f>
        <v>29.67</v>
      </c>
      <c r="AN81" s="315"/>
      <c r="AO81" s="315"/>
    </row>
    <row r="82" spans="1:41" ht="15.6" x14ac:dyDescent="0.3">
      <c r="A82" s="14" t="s">
        <v>72</v>
      </c>
      <c r="B82" s="14" t="s">
        <v>246</v>
      </c>
      <c r="C82" s="14" t="s">
        <v>247</v>
      </c>
      <c r="D82" s="15">
        <v>21310000</v>
      </c>
      <c r="E82" s="16">
        <f t="shared" si="0"/>
        <v>182136.75213675213</v>
      </c>
      <c r="F82" s="17" t="e">
        <f>INDEX('Indust Agri by LA '!$J$2:$J$315,MATCH(B82,'Indust Agri by LA '!$B$2:$B$315,0))</f>
        <v>#DIV/0!</v>
      </c>
      <c r="G82" s="17"/>
      <c r="H82" s="15" t="e">
        <f t="shared" si="11"/>
        <v>#DIV/0!</v>
      </c>
      <c r="I82" s="15" t="e">
        <f t="shared" si="12"/>
        <v>#DIV/0!</v>
      </c>
      <c r="J82" s="15" t="e">
        <f t="shared" si="15"/>
        <v>#DIV/0!</v>
      </c>
      <c r="K82" s="15" t="e">
        <f t="shared" si="15"/>
        <v>#DIV/0!</v>
      </c>
      <c r="L82" s="15" t="e">
        <f t="shared" si="15"/>
        <v>#DIV/0!</v>
      </c>
      <c r="M82" s="15" t="e">
        <f t="shared" si="15"/>
        <v>#DIV/0!</v>
      </c>
      <c r="N82" s="15" t="e">
        <f t="shared" si="15"/>
        <v>#DIV/0!</v>
      </c>
      <c r="O82" s="15" t="e">
        <f t="shared" si="15"/>
        <v>#DIV/0!</v>
      </c>
      <c r="P82" s="15" t="e">
        <f t="shared" si="15"/>
        <v>#DIV/0!</v>
      </c>
      <c r="Q82" s="15" t="e">
        <f t="shared" si="15"/>
        <v>#DIV/0!</v>
      </c>
      <c r="R82" s="15" t="e">
        <f t="shared" si="15"/>
        <v>#DIV/0!</v>
      </c>
      <c r="S82" s="15" t="e">
        <f t="shared" si="15"/>
        <v>#DIV/0!</v>
      </c>
      <c r="T82" s="15" t="e">
        <f t="shared" si="15"/>
        <v>#DIV/0!</v>
      </c>
      <c r="U82" s="15" t="e">
        <f t="shared" si="15"/>
        <v>#DIV/0!</v>
      </c>
      <c r="V82" s="15" t="e">
        <f t="shared" si="15"/>
        <v>#DIV/0!</v>
      </c>
      <c r="W82" s="15" t="e">
        <f t="shared" si="15"/>
        <v>#DIV/0!</v>
      </c>
      <c r="X82" s="15" t="e">
        <f t="shared" si="15"/>
        <v>#DIV/0!</v>
      </c>
      <c r="Y82" s="15" t="e">
        <f t="shared" si="15"/>
        <v>#DIV/0!</v>
      </c>
      <c r="Z82" s="15" t="e">
        <f t="shared" si="15"/>
        <v>#DIV/0!</v>
      </c>
      <c r="AA82" s="15" t="e">
        <f t="shared" si="15"/>
        <v>#DIV/0!</v>
      </c>
      <c r="AB82" s="15" t="e">
        <f t="shared" si="15"/>
        <v>#DIV/0!</v>
      </c>
      <c r="AC82" s="15" t="e">
        <f t="shared" si="15"/>
        <v>#DIV/0!</v>
      </c>
      <c r="AD82" s="15" t="e">
        <f t="shared" si="15"/>
        <v>#DIV/0!</v>
      </c>
      <c r="AE82" s="15" t="e">
        <f t="shared" si="15"/>
        <v>#DIV/0!</v>
      </c>
      <c r="AF82" s="18"/>
      <c r="AG82" s="16" t="str">
        <f>INDEX([2]Local_Authority_District__Decem!$D$2:$D$417,MATCH(B82,[2]Local_Authority_District__Decem!$A$2:$A$417,0))</f>
        <v>UKI73</v>
      </c>
      <c r="AH82" s="369">
        <f>INDEX([2]A4!$R$6:$R$228,MATCH(AG82,[2]A4!$B$6:$B$228,0))</f>
        <v>42.21</v>
      </c>
      <c r="AN82" s="315"/>
      <c r="AO82" s="315"/>
    </row>
    <row r="83" spans="1:41" ht="15.6" x14ac:dyDescent="0.3">
      <c r="A83" s="14" t="s">
        <v>65</v>
      </c>
      <c r="B83" s="14" t="s">
        <v>248</v>
      </c>
      <c r="C83" s="14" t="s">
        <v>249</v>
      </c>
      <c r="D83" s="15">
        <v>2300000</v>
      </c>
      <c r="E83" s="16">
        <f t="shared" si="0"/>
        <v>65714.28571428571</v>
      </c>
      <c r="F83" s="17" t="e">
        <f>INDEX('Indust Agri by LA '!$J$2:$J$315,MATCH(B83,'Indust Agri by LA '!$B$2:$B$315,0))</f>
        <v>#DIV/0!</v>
      </c>
      <c r="G83" s="17"/>
      <c r="H83" s="15" t="e">
        <f t="shared" si="11"/>
        <v>#DIV/0!</v>
      </c>
      <c r="I83" s="15" t="e">
        <f t="shared" si="12"/>
        <v>#DIV/0!</v>
      </c>
      <c r="J83" s="15" t="e">
        <f t="shared" si="15"/>
        <v>#DIV/0!</v>
      </c>
      <c r="K83" s="15" t="e">
        <f t="shared" si="15"/>
        <v>#DIV/0!</v>
      </c>
      <c r="L83" s="15" t="e">
        <f t="shared" si="15"/>
        <v>#DIV/0!</v>
      </c>
      <c r="M83" s="15" t="e">
        <f t="shared" si="15"/>
        <v>#DIV/0!</v>
      </c>
      <c r="N83" s="15" t="e">
        <f t="shared" si="15"/>
        <v>#DIV/0!</v>
      </c>
      <c r="O83" s="15" t="e">
        <f t="shared" si="15"/>
        <v>#DIV/0!</v>
      </c>
      <c r="P83" s="15" t="e">
        <f t="shared" si="15"/>
        <v>#DIV/0!</v>
      </c>
      <c r="Q83" s="15" t="e">
        <f t="shared" si="15"/>
        <v>#DIV/0!</v>
      </c>
      <c r="R83" s="15" t="e">
        <f t="shared" si="15"/>
        <v>#DIV/0!</v>
      </c>
      <c r="S83" s="15" t="e">
        <f t="shared" si="15"/>
        <v>#DIV/0!</v>
      </c>
      <c r="T83" s="15" t="e">
        <f t="shared" si="15"/>
        <v>#DIV/0!</v>
      </c>
      <c r="U83" s="15" t="e">
        <f t="shared" si="15"/>
        <v>#DIV/0!</v>
      </c>
      <c r="V83" s="15" t="e">
        <f t="shared" si="15"/>
        <v>#DIV/0!</v>
      </c>
      <c r="W83" s="15" t="e">
        <f t="shared" si="15"/>
        <v>#DIV/0!</v>
      </c>
      <c r="X83" s="15" t="e">
        <f t="shared" si="15"/>
        <v>#DIV/0!</v>
      </c>
      <c r="Y83" s="15" t="e">
        <f t="shared" si="15"/>
        <v>#DIV/0!</v>
      </c>
      <c r="Z83" s="15" t="e">
        <f t="shared" si="15"/>
        <v>#DIV/0!</v>
      </c>
      <c r="AA83" s="15" t="e">
        <f t="shared" si="15"/>
        <v>#DIV/0!</v>
      </c>
      <c r="AB83" s="15" t="e">
        <f t="shared" si="15"/>
        <v>#DIV/0!</v>
      </c>
      <c r="AC83" s="15" t="e">
        <f t="shared" si="15"/>
        <v>#DIV/0!</v>
      </c>
      <c r="AD83" s="15" t="e">
        <f t="shared" si="15"/>
        <v>#DIV/0!</v>
      </c>
      <c r="AE83" s="15" t="e">
        <f t="shared" si="15"/>
        <v>#DIV/0!</v>
      </c>
      <c r="AF83" s="18"/>
      <c r="AG83" s="16" t="str">
        <f>INDEX([2]Local_Authority_District__Decem!$D$2:$D$417,MATCH(B83,[2]Local_Authority_District__Decem!$A$2:$A$417,0))</f>
        <v>UKH12</v>
      </c>
      <c r="AH83" s="369">
        <f>INDEX([2]A4!$R$6:$R$228,MATCH(AG83,[2]A4!$B$6:$B$228,0))</f>
        <v>33.86</v>
      </c>
      <c r="AN83" s="315"/>
      <c r="AO83" s="315"/>
    </row>
    <row r="84" spans="1:41" ht="15.6" x14ac:dyDescent="0.3">
      <c r="A84" s="14" t="s">
        <v>82</v>
      </c>
      <c r="B84" s="14" t="s">
        <v>250</v>
      </c>
      <c r="C84" s="14" t="s">
        <v>251</v>
      </c>
      <c r="D84" s="15">
        <v>2510000</v>
      </c>
      <c r="E84" s="16">
        <f t="shared" si="0"/>
        <v>71714.28571428571</v>
      </c>
      <c r="F84" s="17" t="e">
        <f>INDEX('Indust Agri by LA '!$J$2:$J$315,MATCH(B84,'Indust Agri by LA '!$B$2:$B$315,0))</f>
        <v>#DIV/0!</v>
      </c>
      <c r="G84" s="17"/>
      <c r="H84" s="15" t="e">
        <f t="shared" si="11"/>
        <v>#DIV/0!</v>
      </c>
      <c r="I84" s="15" t="e">
        <f t="shared" si="12"/>
        <v>#DIV/0!</v>
      </c>
      <c r="J84" s="15" t="e">
        <f t="shared" si="15"/>
        <v>#DIV/0!</v>
      </c>
      <c r="K84" s="15" t="e">
        <f t="shared" si="15"/>
        <v>#DIV/0!</v>
      </c>
      <c r="L84" s="15" t="e">
        <f t="shared" si="15"/>
        <v>#DIV/0!</v>
      </c>
      <c r="M84" s="15" t="e">
        <f t="shared" si="15"/>
        <v>#DIV/0!</v>
      </c>
      <c r="N84" s="15" t="e">
        <f t="shared" si="15"/>
        <v>#DIV/0!</v>
      </c>
      <c r="O84" s="15" t="e">
        <f t="shared" si="15"/>
        <v>#DIV/0!</v>
      </c>
      <c r="P84" s="15" t="e">
        <f t="shared" si="15"/>
        <v>#DIV/0!</v>
      </c>
      <c r="Q84" s="15" t="e">
        <f t="shared" si="15"/>
        <v>#DIV/0!</v>
      </c>
      <c r="R84" s="15" t="e">
        <f t="shared" si="15"/>
        <v>#DIV/0!</v>
      </c>
      <c r="S84" s="15" t="e">
        <f t="shared" si="15"/>
        <v>#DIV/0!</v>
      </c>
      <c r="T84" s="15" t="e">
        <f t="shared" si="15"/>
        <v>#DIV/0!</v>
      </c>
      <c r="U84" s="15" t="e">
        <f t="shared" si="15"/>
        <v>#DIV/0!</v>
      </c>
      <c r="V84" s="15" t="e">
        <f t="shared" si="15"/>
        <v>#DIV/0!</v>
      </c>
      <c r="W84" s="15" t="e">
        <f t="shared" si="15"/>
        <v>#DIV/0!</v>
      </c>
      <c r="X84" s="15" t="e">
        <f t="shared" si="15"/>
        <v>#DIV/0!</v>
      </c>
      <c r="Y84" s="15" t="e">
        <f t="shared" si="15"/>
        <v>#DIV/0!</v>
      </c>
      <c r="Z84" s="15" t="e">
        <f t="shared" si="15"/>
        <v>#DIV/0!</v>
      </c>
      <c r="AA84" s="15" t="e">
        <f t="shared" si="15"/>
        <v>#DIV/0!</v>
      </c>
      <c r="AB84" s="15" t="e">
        <f t="shared" si="15"/>
        <v>#DIV/0!</v>
      </c>
      <c r="AC84" s="15" t="e">
        <f t="shared" si="15"/>
        <v>#DIV/0!</v>
      </c>
      <c r="AD84" s="15" t="e">
        <f t="shared" si="15"/>
        <v>#DIV/0!</v>
      </c>
      <c r="AE84" s="15" t="e">
        <f t="shared" si="15"/>
        <v>#DIV/0!</v>
      </c>
      <c r="AF84" s="18"/>
      <c r="AG84" s="16" t="str">
        <f>INDEX([2]Local_Authority_District__Decem!$D$2:$D$417,MATCH(B84,[2]Local_Authority_District__Decem!$A$2:$A$417,0))</f>
        <v>UKK43</v>
      </c>
      <c r="AH84" s="369">
        <f>INDEX([2]A4!$R$6:$R$228,MATCH(AG84,[2]A4!$B$6:$B$228,0))</f>
        <v>29.52</v>
      </c>
      <c r="AN84" s="315"/>
      <c r="AO84" s="315"/>
    </row>
    <row r="85" spans="1:41" ht="15.6" x14ac:dyDescent="0.3">
      <c r="A85" s="14" t="s">
        <v>62</v>
      </c>
      <c r="B85" s="14" t="s">
        <v>254</v>
      </c>
      <c r="C85" s="14" t="s">
        <v>255</v>
      </c>
      <c r="D85" s="15">
        <v>6000000</v>
      </c>
      <c r="E85" s="16">
        <f t="shared" si="0"/>
        <v>171428.57142857142</v>
      </c>
      <c r="F85" s="17" t="e">
        <f>INDEX('Indust Agri by LA '!$J$2:$J$315,MATCH(B85,'Indust Agri by LA '!$B$2:$B$315,0))</f>
        <v>#DIV/0!</v>
      </c>
      <c r="G85" s="17"/>
      <c r="H85" s="15" t="e">
        <f t="shared" si="11"/>
        <v>#DIV/0!</v>
      </c>
      <c r="I85" s="15" t="e">
        <f t="shared" si="12"/>
        <v>#DIV/0!</v>
      </c>
      <c r="J85" s="15" t="e">
        <f t="shared" si="15"/>
        <v>#DIV/0!</v>
      </c>
      <c r="K85" s="15" t="e">
        <f t="shared" si="15"/>
        <v>#DIV/0!</v>
      </c>
      <c r="L85" s="15" t="e">
        <f t="shared" si="15"/>
        <v>#DIV/0!</v>
      </c>
      <c r="M85" s="15" t="e">
        <f t="shared" si="15"/>
        <v>#DIV/0!</v>
      </c>
      <c r="N85" s="15" t="e">
        <f t="shared" si="15"/>
        <v>#DIV/0!</v>
      </c>
      <c r="O85" s="15" t="e">
        <f t="shared" si="15"/>
        <v>#DIV/0!</v>
      </c>
      <c r="P85" s="15" t="e">
        <f t="shared" si="15"/>
        <v>#DIV/0!</v>
      </c>
      <c r="Q85" s="15" t="e">
        <f t="shared" si="15"/>
        <v>#DIV/0!</v>
      </c>
      <c r="R85" s="15" t="e">
        <f t="shared" si="15"/>
        <v>#DIV/0!</v>
      </c>
      <c r="S85" s="15" t="e">
        <f t="shared" si="15"/>
        <v>#DIV/0!</v>
      </c>
      <c r="T85" s="15" t="e">
        <f t="shared" si="15"/>
        <v>#DIV/0!</v>
      </c>
      <c r="U85" s="15" t="e">
        <f t="shared" si="15"/>
        <v>#DIV/0!</v>
      </c>
      <c r="V85" s="15" t="e">
        <f t="shared" si="15"/>
        <v>#DIV/0!</v>
      </c>
      <c r="W85" s="15" t="e">
        <f t="shared" si="15"/>
        <v>#DIV/0!</v>
      </c>
      <c r="X85" s="15" t="e">
        <f t="shared" si="15"/>
        <v>#DIV/0!</v>
      </c>
      <c r="Y85" s="15" t="e">
        <f t="shared" si="15"/>
        <v>#DIV/0!</v>
      </c>
      <c r="Z85" s="15" t="e">
        <f t="shared" si="15"/>
        <v>#DIV/0!</v>
      </c>
      <c r="AA85" s="15" t="e">
        <f t="shared" si="15"/>
        <v>#DIV/0!</v>
      </c>
      <c r="AB85" s="15" t="e">
        <f t="shared" si="15"/>
        <v>#DIV/0!</v>
      </c>
      <c r="AC85" s="15" t="e">
        <f t="shared" si="15"/>
        <v>#DIV/0!</v>
      </c>
      <c r="AD85" s="15" t="e">
        <f t="shared" si="15"/>
        <v>#DIV/0!</v>
      </c>
      <c r="AE85" s="15" t="e">
        <f t="shared" si="15"/>
        <v>#DIV/0!</v>
      </c>
      <c r="AF85" s="18"/>
      <c r="AG85" s="16" t="str">
        <f>INDEX([2]Local_Authority_District__Decem!$D$2:$D$417,MATCH(B85,[2]Local_Authority_District__Decem!$A$2:$A$417,0))</f>
        <v>UKJ36</v>
      </c>
      <c r="AH85" s="369">
        <f>INDEX([2]A4!$R$6:$R$228,MATCH(AG85,[2]A4!$B$6:$B$228,0))</f>
        <v>35.43</v>
      </c>
      <c r="AN85" s="315"/>
      <c r="AO85" s="315"/>
    </row>
    <row r="86" spans="1:41" ht="15.6" x14ac:dyDescent="0.3">
      <c r="A86" s="14" t="s">
        <v>65</v>
      </c>
      <c r="B86" s="14" t="s">
        <v>256</v>
      </c>
      <c r="C86" s="14" t="s">
        <v>257</v>
      </c>
      <c r="D86" s="15">
        <v>7550000</v>
      </c>
      <c r="E86" s="16">
        <f t="shared" si="0"/>
        <v>215714.28571428571</v>
      </c>
      <c r="F86" s="17" t="e">
        <f>INDEX('Indust Agri by LA '!$J$2:$J$315,MATCH(B86,'Indust Agri by LA '!$B$2:$B$315,0))</f>
        <v>#DIV/0!</v>
      </c>
      <c r="G86" s="17"/>
      <c r="H86" s="15" t="e">
        <f t="shared" si="11"/>
        <v>#DIV/0!</v>
      </c>
      <c r="I86" s="15" t="e">
        <f t="shared" si="12"/>
        <v>#DIV/0!</v>
      </c>
      <c r="J86" s="15" t="e">
        <f t="shared" si="15"/>
        <v>#DIV/0!</v>
      </c>
      <c r="K86" s="15" t="e">
        <f t="shared" si="15"/>
        <v>#DIV/0!</v>
      </c>
      <c r="L86" s="15" t="e">
        <f t="shared" ref="J86:AE97" si="16">K86*1.047</f>
        <v>#DIV/0!</v>
      </c>
      <c r="M86" s="15" t="e">
        <f t="shared" si="16"/>
        <v>#DIV/0!</v>
      </c>
      <c r="N86" s="15" t="e">
        <f t="shared" si="16"/>
        <v>#DIV/0!</v>
      </c>
      <c r="O86" s="15" t="e">
        <f t="shared" si="16"/>
        <v>#DIV/0!</v>
      </c>
      <c r="P86" s="15" t="e">
        <f t="shared" si="16"/>
        <v>#DIV/0!</v>
      </c>
      <c r="Q86" s="15" t="e">
        <f t="shared" si="16"/>
        <v>#DIV/0!</v>
      </c>
      <c r="R86" s="15" t="e">
        <f t="shared" si="16"/>
        <v>#DIV/0!</v>
      </c>
      <c r="S86" s="15" t="e">
        <f t="shared" si="16"/>
        <v>#DIV/0!</v>
      </c>
      <c r="T86" s="15" t="e">
        <f t="shared" si="16"/>
        <v>#DIV/0!</v>
      </c>
      <c r="U86" s="15" t="e">
        <f t="shared" si="16"/>
        <v>#DIV/0!</v>
      </c>
      <c r="V86" s="15" t="e">
        <f t="shared" si="16"/>
        <v>#DIV/0!</v>
      </c>
      <c r="W86" s="15" t="e">
        <f t="shared" si="16"/>
        <v>#DIV/0!</v>
      </c>
      <c r="X86" s="15" t="e">
        <f t="shared" si="16"/>
        <v>#DIV/0!</v>
      </c>
      <c r="Y86" s="15" t="e">
        <f t="shared" si="16"/>
        <v>#DIV/0!</v>
      </c>
      <c r="Z86" s="15" t="e">
        <f t="shared" si="16"/>
        <v>#DIV/0!</v>
      </c>
      <c r="AA86" s="15" t="e">
        <f t="shared" si="16"/>
        <v>#DIV/0!</v>
      </c>
      <c r="AB86" s="15" t="e">
        <f t="shared" si="16"/>
        <v>#DIV/0!</v>
      </c>
      <c r="AC86" s="15" t="e">
        <f t="shared" si="16"/>
        <v>#DIV/0!</v>
      </c>
      <c r="AD86" s="15" t="e">
        <f t="shared" si="16"/>
        <v>#DIV/0!</v>
      </c>
      <c r="AE86" s="15" t="e">
        <f t="shared" si="16"/>
        <v>#DIV/0!</v>
      </c>
      <c r="AF86" s="18"/>
      <c r="AG86" s="16" t="str">
        <f>INDEX([2]Local_Authority_District__Decem!$D$2:$D$417,MATCH(B86,[2]Local_Authority_District__Decem!$A$2:$A$417,0))</f>
        <v>UKH23</v>
      </c>
      <c r="AH86" s="369">
        <f>INDEX([2]A4!$R$6:$R$228,MATCH(AG86,[2]A4!$B$6:$B$228,0))</f>
        <v>34.840000000000003</v>
      </c>
      <c r="AN86" s="315"/>
      <c r="AO86" s="315"/>
    </row>
    <row r="87" spans="1:41" ht="15.6" x14ac:dyDescent="0.3">
      <c r="A87" s="14" t="s">
        <v>69</v>
      </c>
      <c r="B87" s="14" t="s">
        <v>258</v>
      </c>
      <c r="C87" s="14" t="s">
        <v>259</v>
      </c>
      <c r="D87" s="15">
        <v>800000</v>
      </c>
      <c r="E87" s="16">
        <f t="shared" si="0"/>
        <v>22857.142857142859</v>
      </c>
      <c r="F87" s="17" t="e">
        <f>INDEX('Indust Agri by LA '!$J$2:$J$315,MATCH(B87,'Indust Agri by LA '!$B$2:$B$315,0))</f>
        <v>#DIV/0!</v>
      </c>
      <c r="G87" s="17"/>
      <c r="H87" s="15" t="e">
        <f t="shared" si="11"/>
        <v>#DIV/0!</v>
      </c>
      <c r="I87" s="15" t="e">
        <f t="shared" si="12"/>
        <v>#DIV/0!</v>
      </c>
      <c r="J87" s="15" t="e">
        <f t="shared" si="16"/>
        <v>#DIV/0!</v>
      </c>
      <c r="K87" s="15" t="e">
        <f t="shared" si="16"/>
        <v>#DIV/0!</v>
      </c>
      <c r="L87" s="15" t="e">
        <f t="shared" si="16"/>
        <v>#DIV/0!</v>
      </c>
      <c r="M87" s="15" t="e">
        <f t="shared" si="16"/>
        <v>#DIV/0!</v>
      </c>
      <c r="N87" s="15" t="e">
        <f t="shared" si="16"/>
        <v>#DIV/0!</v>
      </c>
      <c r="O87" s="15" t="e">
        <f t="shared" si="16"/>
        <v>#DIV/0!</v>
      </c>
      <c r="P87" s="15" t="e">
        <f t="shared" si="16"/>
        <v>#DIV/0!</v>
      </c>
      <c r="Q87" s="15" t="e">
        <f t="shared" si="16"/>
        <v>#DIV/0!</v>
      </c>
      <c r="R87" s="15" t="e">
        <f t="shared" si="16"/>
        <v>#DIV/0!</v>
      </c>
      <c r="S87" s="15" t="e">
        <f t="shared" si="16"/>
        <v>#DIV/0!</v>
      </c>
      <c r="T87" s="15" t="e">
        <f t="shared" si="16"/>
        <v>#DIV/0!</v>
      </c>
      <c r="U87" s="15" t="e">
        <f t="shared" si="16"/>
        <v>#DIV/0!</v>
      </c>
      <c r="V87" s="15" t="e">
        <f t="shared" si="16"/>
        <v>#DIV/0!</v>
      </c>
      <c r="W87" s="15" t="e">
        <f t="shared" si="16"/>
        <v>#DIV/0!</v>
      </c>
      <c r="X87" s="15" t="e">
        <f t="shared" si="16"/>
        <v>#DIV/0!</v>
      </c>
      <c r="Y87" s="15" t="e">
        <f t="shared" si="16"/>
        <v>#DIV/0!</v>
      </c>
      <c r="Z87" s="15" t="e">
        <f t="shared" si="16"/>
        <v>#DIV/0!</v>
      </c>
      <c r="AA87" s="15" t="e">
        <f t="shared" si="16"/>
        <v>#DIV/0!</v>
      </c>
      <c r="AB87" s="15" t="e">
        <f t="shared" si="16"/>
        <v>#DIV/0!</v>
      </c>
      <c r="AC87" s="15" t="e">
        <f t="shared" si="16"/>
        <v>#DIV/0!</v>
      </c>
      <c r="AD87" s="15" t="e">
        <f t="shared" si="16"/>
        <v>#DIV/0!</v>
      </c>
      <c r="AE87" s="15" t="e">
        <f t="shared" si="16"/>
        <v>#DIV/0!</v>
      </c>
      <c r="AF87" s="18"/>
      <c r="AG87" s="16" t="str">
        <f>INDEX([2]Local_Authority_District__Decem!$D$2:$D$417,MATCH(B87,[2]Local_Authority_District__Decem!$A$2:$A$417,0))</f>
        <v>UKF30</v>
      </c>
      <c r="AH87" s="369">
        <f>INDEX([2]A4!$R$6:$R$228,MATCH(AG87,[2]A4!$B$6:$B$228,0))</f>
        <v>28.82</v>
      </c>
      <c r="AN87" s="315"/>
      <c r="AO87" s="315"/>
    </row>
    <row r="88" spans="1:41" ht="15.6" x14ac:dyDescent="0.3">
      <c r="A88" s="14" t="s">
        <v>69</v>
      </c>
      <c r="B88" s="14" t="s">
        <v>260</v>
      </c>
      <c r="C88" s="14" t="s">
        <v>261</v>
      </c>
      <c r="D88" s="15">
        <v>1100000</v>
      </c>
      <c r="E88" s="16">
        <f t="shared" si="0"/>
        <v>31428.571428571428</v>
      </c>
      <c r="F88" s="17" t="e">
        <f>INDEX('Indust Agri by LA '!$J$2:$J$315,MATCH(B88,'Indust Agri by LA '!$B$2:$B$315,0))</f>
        <v>#DIV/0!</v>
      </c>
      <c r="G88" s="17"/>
      <c r="H88" s="15" t="e">
        <f t="shared" si="11"/>
        <v>#DIV/0!</v>
      </c>
      <c r="I88" s="15" t="e">
        <f t="shared" si="12"/>
        <v>#DIV/0!</v>
      </c>
      <c r="J88" s="15" t="e">
        <f t="shared" si="16"/>
        <v>#DIV/0!</v>
      </c>
      <c r="K88" s="15" t="e">
        <f t="shared" si="16"/>
        <v>#DIV/0!</v>
      </c>
      <c r="L88" s="15" t="e">
        <f t="shared" si="16"/>
        <v>#DIV/0!</v>
      </c>
      <c r="M88" s="15" t="e">
        <f t="shared" si="16"/>
        <v>#DIV/0!</v>
      </c>
      <c r="N88" s="15" t="e">
        <f t="shared" si="16"/>
        <v>#DIV/0!</v>
      </c>
      <c r="O88" s="15" t="e">
        <f t="shared" si="16"/>
        <v>#DIV/0!</v>
      </c>
      <c r="P88" s="15" t="e">
        <f t="shared" si="16"/>
        <v>#DIV/0!</v>
      </c>
      <c r="Q88" s="15" t="e">
        <f t="shared" si="16"/>
        <v>#DIV/0!</v>
      </c>
      <c r="R88" s="15" t="e">
        <f t="shared" si="16"/>
        <v>#DIV/0!</v>
      </c>
      <c r="S88" s="15" t="e">
        <f t="shared" si="16"/>
        <v>#DIV/0!</v>
      </c>
      <c r="T88" s="15" t="e">
        <f t="shared" si="16"/>
        <v>#DIV/0!</v>
      </c>
      <c r="U88" s="15" t="e">
        <f t="shared" si="16"/>
        <v>#DIV/0!</v>
      </c>
      <c r="V88" s="15" t="e">
        <f t="shared" si="16"/>
        <v>#DIV/0!</v>
      </c>
      <c r="W88" s="15" t="e">
        <f t="shared" si="16"/>
        <v>#DIV/0!</v>
      </c>
      <c r="X88" s="15" t="e">
        <f t="shared" si="16"/>
        <v>#DIV/0!</v>
      </c>
      <c r="Y88" s="15" t="e">
        <f t="shared" si="16"/>
        <v>#DIV/0!</v>
      </c>
      <c r="Z88" s="15" t="e">
        <f t="shared" si="16"/>
        <v>#DIV/0!</v>
      </c>
      <c r="AA88" s="15" t="e">
        <f t="shared" si="16"/>
        <v>#DIV/0!</v>
      </c>
      <c r="AB88" s="15" t="e">
        <f t="shared" si="16"/>
        <v>#DIV/0!</v>
      </c>
      <c r="AC88" s="15" t="e">
        <f t="shared" si="16"/>
        <v>#DIV/0!</v>
      </c>
      <c r="AD88" s="15" t="e">
        <f t="shared" si="16"/>
        <v>#DIV/0!</v>
      </c>
      <c r="AE88" s="15" t="e">
        <f t="shared" si="16"/>
        <v>#DIV/0!</v>
      </c>
      <c r="AF88" s="18"/>
      <c r="AG88" s="16" t="str">
        <f>INDEX([2]Local_Authority_District__Decem!$D$2:$D$417,MATCH(B88,[2]Local_Authority_District__Decem!$A$2:$A$417,0))</f>
        <v>UKF25</v>
      </c>
      <c r="AH88" s="369">
        <f>INDEX([2]A4!$R$6:$R$228,MATCH(AG88,[2]A4!$B$6:$B$228,0))</f>
        <v>26.53</v>
      </c>
      <c r="AN88" s="315"/>
      <c r="AO88" s="315"/>
    </row>
    <row r="89" spans="1:41" ht="15.6" x14ac:dyDescent="0.3">
      <c r="A89" s="14" t="s">
        <v>88</v>
      </c>
      <c r="B89" s="14" t="s">
        <v>262</v>
      </c>
      <c r="C89" s="14" t="s">
        <v>263</v>
      </c>
      <c r="D89" s="15">
        <v>1945000</v>
      </c>
      <c r="E89" s="16">
        <f t="shared" si="0"/>
        <v>55571.428571428572</v>
      </c>
      <c r="F89" s="17" t="e">
        <f>INDEX('Indust Agri by LA '!$J$2:$J$315,MATCH(B89,'Indust Agri by LA '!$B$2:$B$315,0))</f>
        <v>#DIV/0!</v>
      </c>
      <c r="G89" s="17"/>
      <c r="H89" s="15" t="e">
        <f t="shared" si="11"/>
        <v>#DIV/0!</v>
      </c>
      <c r="I89" s="15" t="e">
        <f t="shared" si="12"/>
        <v>#DIV/0!</v>
      </c>
      <c r="J89" s="15" t="e">
        <f t="shared" si="16"/>
        <v>#DIV/0!</v>
      </c>
      <c r="K89" s="15" t="e">
        <f t="shared" si="16"/>
        <v>#DIV/0!</v>
      </c>
      <c r="L89" s="15" t="e">
        <f t="shared" si="16"/>
        <v>#DIV/0!</v>
      </c>
      <c r="M89" s="15" t="e">
        <f t="shared" si="16"/>
        <v>#DIV/0!</v>
      </c>
      <c r="N89" s="15" t="e">
        <f t="shared" si="16"/>
        <v>#DIV/0!</v>
      </c>
      <c r="O89" s="15" t="e">
        <f t="shared" si="16"/>
        <v>#DIV/0!</v>
      </c>
      <c r="P89" s="15" t="e">
        <f t="shared" si="16"/>
        <v>#DIV/0!</v>
      </c>
      <c r="Q89" s="15" t="e">
        <f t="shared" si="16"/>
        <v>#DIV/0!</v>
      </c>
      <c r="R89" s="15" t="e">
        <f t="shared" si="16"/>
        <v>#DIV/0!</v>
      </c>
      <c r="S89" s="15" t="e">
        <f t="shared" si="16"/>
        <v>#DIV/0!</v>
      </c>
      <c r="T89" s="15" t="e">
        <f t="shared" si="16"/>
        <v>#DIV/0!</v>
      </c>
      <c r="U89" s="15" t="e">
        <f t="shared" si="16"/>
        <v>#DIV/0!</v>
      </c>
      <c r="V89" s="15" t="e">
        <f t="shared" si="16"/>
        <v>#DIV/0!</v>
      </c>
      <c r="W89" s="15" t="e">
        <f t="shared" si="16"/>
        <v>#DIV/0!</v>
      </c>
      <c r="X89" s="15" t="e">
        <f t="shared" si="16"/>
        <v>#DIV/0!</v>
      </c>
      <c r="Y89" s="15" t="e">
        <f t="shared" si="16"/>
        <v>#DIV/0!</v>
      </c>
      <c r="Z89" s="15" t="e">
        <f t="shared" si="16"/>
        <v>#DIV/0!</v>
      </c>
      <c r="AA89" s="15" t="e">
        <f t="shared" si="16"/>
        <v>#DIV/0!</v>
      </c>
      <c r="AB89" s="15" t="e">
        <f t="shared" si="16"/>
        <v>#DIV/0!</v>
      </c>
      <c r="AC89" s="15" t="e">
        <f t="shared" si="16"/>
        <v>#DIV/0!</v>
      </c>
      <c r="AD89" s="15" t="e">
        <f t="shared" si="16"/>
        <v>#DIV/0!</v>
      </c>
      <c r="AE89" s="15" t="e">
        <f t="shared" si="16"/>
        <v>#DIV/0!</v>
      </c>
      <c r="AF89" s="18"/>
      <c r="AG89" s="16" t="str">
        <f>INDEX([2]Local_Authority_District__Decem!$D$2:$D$417,MATCH(B89,[2]Local_Authority_District__Decem!$A$2:$A$417,0))</f>
        <v>UKE12</v>
      </c>
      <c r="AH89" s="369">
        <f>INDEX([2]A4!$R$6:$R$228,MATCH(AG89,[2]A4!$B$6:$B$228,0))</f>
        <v>30.62</v>
      </c>
      <c r="AN89" s="315"/>
      <c r="AO89" s="315"/>
    </row>
    <row r="90" spans="1:41" ht="15.6" x14ac:dyDescent="0.3">
      <c r="A90" s="14" t="s">
        <v>85</v>
      </c>
      <c r="B90" s="14" t="s">
        <v>264</v>
      </c>
      <c r="C90" s="14" t="s">
        <v>265</v>
      </c>
      <c r="D90" s="15">
        <v>1800000</v>
      </c>
      <c r="E90" s="16">
        <f t="shared" si="0"/>
        <v>51428.571428571428</v>
      </c>
      <c r="F90" s="17" t="e">
        <f>INDEX('Indust Agri by LA '!$J$2:$J$315,MATCH(B90,'Indust Agri by LA '!$B$2:$B$315,0))</f>
        <v>#DIV/0!</v>
      </c>
      <c r="G90" s="17"/>
      <c r="H90" s="15" t="e">
        <f t="shared" si="11"/>
        <v>#DIV/0!</v>
      </c>
      <c r="I90" s="15" t="e">
        <f t="shared" si="12"/>
        <v>#DIV/0!</v>
      </c>
      <c r="J90" s="15" t="e">
        <f t="shared" si="16"/>
        <v>#DIV/0!</v>
      </c>
      <c r="K90" s="15" t="e">
        <f t="shared" si="16"/>
        <v>#DIV/0!</v>
      </c>
      <c r="L90" s="15" t="e">
        <f t="shared" si="16"/>
        <v>#DIV/0!</v>
      </c>
      <c r="M90" s="15" t="e">
        <f t="shared" si="16"/>
        <v>#DIV/0!</v>
      </c>
      <c r="N90" s="15" t="e">
        <f t="shared" si="16"/>
        <v>#DIV/0!</v>
      </c>
      <c r="O90" s="15" t="e">
        <f t="shared" si="16"/>
        <v>#DIV/0!</v>
      </c>
      <c r="P90" s="15" t="e">
        <f t="shared" si="16"/>
        <v>#DIV/0!</v>
      </c>
      <c r="Q90" s="15" t="e">
        <f t="shared" si="16"/>
        <v>#DIV/0!</v>
      </c>
      <c r="R90" s="15" t="e">
        <f t="shared" si="16"/>
        <v>#DIV/0!</v>
      </c>
      <c r="S90" s="15" t="e">
        <f t="shared" si="16"/>
        <v>#DIV/0!</v>
      </c>
      <c r="T90" s="15" t="e">
        <f t="shared" si="16"/>
        <v>#DIV/0!</v>
      </c>
      <c r="U90" s="15" t="e">
        <f t="shared" si="16"/>
        <v>#DIV/0!</v>
      </c>
      <c r="V90" s="15" t="e">
        <f t="shared" si="16"/>
        <v>#DIV/0!</v>
      </c>
      <c r="W90" s="15" t="e">
        <f t="shared" si="16"/>
        <v>#DIV/0!</v>
      </c>
      <c r="X90" s="15" t="e">
        <f t="shared" si="16"/>
        <v>#DIV/0!</v>
      </c>
      <c r="Y90" s="15" t="e">
        <f t="shared" si="16"/>
        <v>#DIV/0!</v>
      </c>
      <c r="Z90" s="15" t="e">
        <f t="shared" si="16"/>
        <v>#DIV/0!</v>
      </c>
      <c r="AA90" s="15" t="e">
        <f t="shared" si="16"/>
        <v>#DIV/0!</v>
      </c>
      <c r="AB90" s="15" t="e">
        <f t="shared" si="16"/>
        <v>#DIV/0!</v>
      </c>
      <c r="AC90" s="15" t="e">
        <f t="shared" si="16"/>
        <v>#DIV/0!</v>
      </c>
      <c r="AD90" s="15" t="e">
        <f t="shared" si="16"/>
        <v>#DIV/0!</v>
      </c>
      <c r="AE90" s="15" t="e">
        <f t="shared" si="16"/>
        <v>#DIV/0!</v>
      </c>
      <c r="AF90" s="18"/>
      <c r="AG90" s="16" t="str">
        <f>INDEX([2]Local_Authority_District__Decem!$D$2:$D$417,MATCH(B90,[2]Local_Authority_District__Decem!$A$2:$A$417,0))</f>
        <v>UKG24</v>
      </c>
      <c r="AH90" s="369">
        <f>INDEX([2]A4!$R$6:$R$228,MATCH(AG90,[2]A4!$B$6:$B$228,0))</f>
        <v>28.82</v>
      </c>
      <c r="AN90" s="315"/>
      <c r="AO90" s="315"/>
    </row>
    <row r="91" spans="1:41" ht="15.6" x14ac:dyDescent="0.3">
      <c r="A91" s="14" t="s">
        <v>65</v>
      </c>
      <c r="B91" s="429" t="s">
        <v>742</v>
      </c>
      <c r="C91" s="14" t="s">
        <v>1147</v>
      </c>
      <c r="D91" s="15">
        <v>2150000</v>
      </c>
      <c r="E91" s="16">
        <f t="shared" si="0"/>
        <v>61428.571428571428</v>
      </c>
      <c r="F91" s="17" t="e">
        <f>INDEX('Indust Agri by LA '!$J$2:$J$315,MATCH(B91,'Indust Agri by LA '!$B$2:$B$315,0))</f>
        <v>#DIV/0!</v>
      </c>
      <c r="G91" s="17"/>
      <c r="H91" s="15" t="e">
        <f t="shared" si="11"/>
        <v>#DIV/0!</v>
      </c>
      <c r="I91" s="15" t="e">
        <f t="shared" si="12"/>
        <v>#DIV/0!</v>
      </c>
      <c r="J91" s="15" t="e">
        <f t="shared" si="16"/>
        <v>#DIV/0!</v>
      </c>
      <c r="K91" s="15" t="e">
        <f t="shared" si="16"/>
        <v>#DIV/0!</v>
      </c>
      <c r="L91" s="15" t="e">
        <f t="shared" si="16"/>
        <v>#DIV/0!</v>
      </c>
      <c r="M91" s="15" t="e">
        <f t="shared" si="16"/>
        <v>#DIV/0!</v>
      </c>
      <c r="N91" s="15" t="e">
        <f t="shared" si="16"/>
        <v>#DIV/0!</v>
      </c>
      <c r="O91" s="15" t="e">
        <f t="shared" si="16"/>
        <v>#DIV/0!</v>
      </c>
      <c r="P91" s="15" t="e">
        <f t="shared" si="16"/>
        <v>#DIV/0!</v>
      </c>
      <c r="Q91" s="15" t="e">
        <f t="shared" si="16"/>
        <v>#DIV/0!</v>
      </c>
      <c r="R91" s="15" t="e">
        <f t="shared" si="16"/>
        <v>#DIV/0!</v>
      </c>
      <c r="S91" s="15" t="e">
        <f t="shared" si="16"/>
        <v>#DIV/0!</v>
      </c>
      <c r="T91" s="15" t="e">
        <f t="shared" si="16"/>
        <v>#DIV/0!</v>
      </c>
      <c r="U91" s="15" t="e">
        <f t="shared" si="16"/>
        <v>#DIV/0!</v>
      </c>
      <c r="V91" s="15" t="e">
        <f t="shared" si="16"/>
        <v>#DIV/0!</v>
      </c>
      <c r="W91" s="15" t="e">
        <f t="shared" si="16"/>
        <v>#DIV/0!</v>
      </c>
      <c r="X91" s="15" t="e">
        <f t="shared" si="16"/>
        <v>#DIV/0!</v>
      </c>
      <c r="Y91" s="15" t="e">
        <f t="shared" si="16"/>
        <v>#DIV/0!</v>
      </c>
      <c r="Z91" s="15" t="e">
        <f t="shared" si="16"/>
        <v>#DIV/0!</v>
      </c>
      <c r="AA91" s="15" t="e">
        <f t="shared" si="16"/>
        <v>#DIV/0!</v>
      </c>
      <c r="AB91" s="15" t="e">
        <f t="shared" si="16"/>
        <v>#DIV/0!</v>
      </c>
      <c r="AC91" s="15" t="e">
        <f t="shared" si="16"/>
        <v>#DIV/0!</v>
      </c>
      <c r="AD91" s="15" t="e">
        <f t="shared" si="16"/>
        <v>#DIV/0!</v>
      </c>
      <c r="AE91" s="15" t="e">
        <f t="shared" si="16"/>
        <v>#DIV/0!</v>
      </c>
      <c r="AF91" s="18"/>
      <c r="AG91" s="16" t="str">
        <f>INDEX([2]Local_Authority_District__Decem!$D$2:$D$417,MATCH(B91,[2]Local_Authority_District__Decem!$A$2:$A$417,0))</f>
        <v>UKH14</v>
      </c>
      <c r="AH91" s="369">
        <f>INDEX([2]A4!$R$6:$R$228,MATCH(AG91,[2]A4!$B$6:$B$228,0))</f>
        <v>32.85</v>
      </c>
      <c r="AN91" s="315"/>
      <c r="AO91" s="315"/>
    </row>
    <row r="92" spans="1:41" ht="15.6" x14ac:dyDescent="0.3">
      <c r="A92" s="14" t="s">
        <v>62</v>
      </c>
      <c r="B92" s="14" t="s">
        <v>266</v>
      </c>
      <c r="C92" s="14" t="s">
        <v>267</v>
      </c>
      <c r="D92" s="15">
        <v>3750000</v>
      </c>
      <c r="E92" s="16">
        <f t="shared" si="0"/>
        <v>107142.85714285714</v>
      </c>
      <c r="F92" s="17" t="e">
        <f>INDEX('Indust Agri by LA '!$J$2:$J$315,MATCH(B92,'Indust Agri by LA '!$B$2:$B$315,0))</f>
        <v>#DIV/0!</v>
      </c>
      <c r="G92" s="17"/>
      <c r="H92" s="15" t="e">
        <f t="shared" si="11"/>
        <v>#DIV/0!</v>
      </c>
      <c r="I92" s="15" t="e">
        <f t="shared" si="12"/>
        <v>#DIV/0!</v>
      </c>
      <c r="J92" s="15" t="e">
        <f t="shared" si="16"/>
        <v>#DIV/0!</v>
      </c>
      <c r="K92" s="15" t="e">
        <f t="shared" si="16"/>
        <v>#DIV/0!</v>
      </c>
      <c r="L92" s="15" t="e">
        <f t="shared" si="16"/>
        <v>#DIV/0!</v>
      </c>
      <c r="M92" s="15" t="e">
        <f t="shared" si="16"/>
        <v>#DIV/0!</v>
      </c>
      <c r="N92" s="15" t="e">
        <f t="shared" si="16"/>
        <v>#DIV/0!</v>
      </c>
      <c r="O92" s="15" t="e">
        <f t="shared" si="16"/>
        <v>#DIV/0!</v>
      </c>
      <c r="P92" s="15" t="e">
        <f t="shared" si="16"/>
        <v>#DIV/0!</v>
      </c>
      <c r="Q92" s="15" t="e">
        <f t="shared" si="16"/>
        <v>#DIV/0!</v>
      </c>
      <c r="R92" s="15" t="e">
        <f t="shared" si="16"/>
        <v>#DIV/0!</v>
      </c>
      <c r="S92" s="15" t="e">
        <f t="shared" si="16"/>
        <v>#DIV/0!</v>
      </c>
      <c r="T92" s="15" t="e">
        <f t="shared" si="16"/>
        <v>#DIV/0!</v>
      </c>
      <c r="U92" s="15" t="e">
        <f t="shared" si="16"/>
        <v>#DIV/0!</v>
      </c>
      <c r="V92" s="15" t="e">
        <f t="shared" si="16"/>
        <v>#DIV/0!</v>
      </c>
      <c r="W92" s="15" t="e">
        <f t="shared" si="16"/>
        <v>#DIV/0!</v>
      </c>
      <c r="X92" s="15" t="e">
        <f t="shared" si="16"/>
        <v>#DIV/0!</v>
      </c>
      <c r="Y92" s="15" t="e">
        <f t="shared" si="16"/>
        <v>#DIV/0!</v>
      </c>
      <c r="Z92" s="15" t="e">
        <f t="shared" si="16"/>
        <v>#DIV/0!</v>
      </c>
      <c r="AA92" s="15" t="e">
        <f t="shared" si="16"/>
        <v>#DIV/0!</v>
      </c>
      <c r="AB92" s="15" t="e">
        <f t="shared" si="16"/>
        <v>#DIV/0!</v>
      </c>
      <c r="AC92" s="15" t="e">
        <f t="shared" si="16"/>
        <v>#DIV/0!</v>
      </c>
      <c r="AD92" s="15" t="e">
        <f t="shared" si="16"/>
        <v>#DIV/0!</v>
      </c>
      <c r="AE92" s="15" t="e">
        <f t="shared" si="16"/>
        <v>#DIV/0!</v>
      </c>
      <c r="AF92" s="18"/>
      <c r="AG92" s="16" t="str">
        <f>INDEX([2]Local_Authority_District__Decem!$D$2:$D$417,MATCH(B92,[2]Local_Authority_District__Decem!$A$2:$A$417,0))</f>
        <v>UKJ22</v>
      </c>
      <c r="AH92" s="369">
        <f>INDEX([2]A4!$R$6:$R$228,MATCH(AG92,[2]A4!$B$6:$B$228,0))</f>
        <v>25.55</v>
      </c>
      <c r="AN92" s="315"/>
      <c r="AO92" s="315"/>
    </row>
    <row r="93" spans="1:41" ht="15.6" x14ac:dyDescent="0.3">
      <c r="A93" s="14" t="s">
        <v>62</v>
      </c>
      <c r="B93" s="14" t="s">
        <v>268</v>
      </c>
      <c r="C93" s="14" t="s">
        <v>269</v>
      </c>
      <c r="D93" s="15">
        <v>3800000</v>
      </c>
      <c r="E93" s="16">
        <f t="shared" si="0"/>
        <v>108571.42857142857</v>
      </c>
      <c r="F93" s="17" t="e">
        <f>INDEX('Indust Agri by LA '!$J$2:$J$315,MATCH(B93,'Indust Agri by LA '!$B$2:$B$315,0))</f>
        <v>#DIV/0!</v>
      </c>
      <c r="G93" s="17"/>
      <c r="H93" s="15" t="e">
        <f t="shared" si="11"/>
        <v>#DIV/0!</v>
      </c>
      <c r="I93" s="15" t="e">
        <f t="shared" si="12"/>
        <v>#DIV/0!</v>
      </c>
      <c r="J93" s="15" t="e">
        <f t="shared" si="16"/>
        <v>#DIV/0!</v>
      </c>
      <c r="K93" s="15" t="e">
        <f t="shared" si="16"/>
        <v>#DIV/0!</v>
      </c>
      <c r="L93" s="15" t="e">
        <f t="shared" si="16"/>
        <v>#DIV/0!</v>
      </c>
      <c r="M93" s="15" t="e">
        <f t="shared" si="16"/>
        <v>#DIV/0!</v>
      </c>
      <c r="N93" s="15" t="e">
        <f t="shared" si="16"/>
        <v>#DIV/0!</v>
      </c>
      <c r="O93" s="15" t="e">
        <f t="shared" si="16"/>
        <v>#DIV/0!</v>
      </c>
      <c r="P93" s="15" t="e">
        <f t="shared" si="16"/>
        <v>#DIV/0!</v>
      </c>
      <c r="Q93" s="15" t="e">
        <f t="shared" si="16"/>
        <v>#DIV/0!</v>
      </c>
      <c r="R93" s="15" t="e">
        <f t="shared" si="16"/>
        <v>#DIV/0!</v>
      </c>
      <c r="S93" s="15" t="e">
        <f t="shared" si="16"/>
        <v>#DIV/0!</v>
      </c>
      <c r="T93" s="15" t="e">
        <f t="shared" si="16"/>
        <v>#DIV/0!</v>
      </c>
      <c r="U93" s="15" t="e">
        <f t="shared" si="16"/>
        <v>#DIV/0!</v>
      </c>
      <c r="V93" s="15" t="e">
        <f t="shared" si="16"/>
        <v>#DIV/0!</v>
      </c>
      <c r="W93" s="15" t="e">
        <f t="shared" si="16"/>
        <v>#DIV/0!</v>
      </c>
      <c r="X93" s="15" t="e">
        <f t="shared" si="16"/>
        <v>#DIV/0!</v>
      </c>
      <c r="Y93" s="15" t="e">
        <f t="shared" si="16"/>
        <v>#DIV/0!</v>
      </c>
      <c r="Z93" s="15" t="e">
        <f t="shared" si="16"/>
        <v>#DIV/0!</v>
      </c>
      <c r="AA93" s="15" t="e">
        <f t="shared" si="16"/>
        <v>#DIV/0!</v>
      </c>
      <c r="AB93" s="15" t="e">
        <f t="shared" si="16"/>
        <v>#DIV/0!</v>
      </c>
      <c r="AC93" s="15" t="e">
        <f t="shared" si="16"/>
        <v>#DIV/0!</v>
      </c>
      <c r="AD93" s="15" t="e">
        <f t="shared" si="16"/>
        <v>#DIV/0!</v>
      </c>
      <c r="AE93" s="15" t="e">
        <f t="shared" si="16"/>
        <v>#DIV/0!</v>
      </c>
      <c r="AF93" s="18"/>
      <c r="AG93" s="16" t="str">
        <f>INDEX([2]Local_Authority_District__Decem!$D$2:$D$417,MATCH(B93,[2]Local_Authority_District__Decem!$A$2:$A$417,0))</f>
        <v>UKJ35</v>
      </c>
      <c r="AH93" s="369">
        <f>INDEX([2]A4!$R$6:$R$228,MATCH(AG93,[2]A4!$B$6:$B$228,0))</f>
        <v>38.61</v>
      </c>
      <c r="AN93" s="315"/>
      <c r="AO93" s="315"/>
    </row>
    <row r="94" spans="1:41" ht="15.6" x14ac:dyDescent="0.3">
      <c r="A94" s="14" t="s">
        <v>66</v>
      </c>
      <c r="B94" s="14" t="s">
        <v>270</v>
      </c>
      <c r="C94" s="14" t="s">
        <v>271</v>
      </c>
      <c r="D94" s="15">
        <v>1430000</v>
      </c>
      <c r="E94" s="16">
        <f t="shared" si="0"/>
        <v>40857.142857142855</v>
      </c>
      <c r="F94" s="17" t="e">
        <f>INDEX('Indust Agri by LA '!$J$2:$J$315,MATCH(B94,'Indust Agri by LA '!$B$2:$B$315,0))</f>
        <v>#DIV/0!</v>
      </c>
      <c r="G94" s="17"/>
      <c r="H94" s="15" t="e">
        <f t="shared" si="11"/>
        <v>#DIV/0!</v>
      </c>
      <c r="I94" s="15" t="e">
        <f t="shared" si="12"/>
        <v>#DIV/0!</v>
      </c>
      <c r="J94" s="15" t="e">
        <f t="shared" si="16"/>
        <v>#DIV/0!</v>
      </c>
      <c r="K94" s="15" t="e">
        <f t="shared" si="16"/>
        <v>#DIV/0!</v>
      </c>
      <c r="L94" s="15" t="e">
        <f t="shared" si="16"/>
        <v>#DIV/0!</v>
      </c>
      <c r="M94" s="15" t="e">
        <f t="shared" si="16"/>
        <v>#DIV/0!</v>
      </c>
      <c r="N94" s="15" t="e">
        <f t="shared" si="16"/>
        <v>#DIV/0!</v>
      </c>
      <c r="O94" s="15" t="e">
        <f t="shared" si="16"/>
        <v>#DIV/0!</v>
      </c>
      <c r="P94" s="15" t="e">
        <f t="shared" si="16"/>
        <v>#DIV/0!</v>
      </c>
      <c r="Q94" s="15" t="e">
        <f t="shared" si="16"/>
        <v>#DIV/0!</v>
      </c>
      <c r="R94" s="15" t="e">
        <f t="shared" si="16"/>
        <v>#DIV/0!</v>
      </c>
      <c r="S94" s="15" t="e">
        <f t="shared" si="16"/>
        <v>#DIV/0!</v>
      </c>
      <c r="T94" s="15" t="e">
        <f t="shared" si="16"/>
        <v>#DIV/0!</v>
      </c>
      <c r="U94" s="15" t="e">
        <f t="shared" si="16"/>
        <v>#DIV/0!</v>
      </c>
      <c r="V94" s="15" t="e">
        <f t="shared" si="16"/>
        <v>#DIV/0!</v>
      </c>
      <c r="W94" s="15" t="e">
        <f t="shared" si="16"/>
        <v>#DIV/0!</v>
      </c>
      <c r="X94" s="15" t="e">
        <f t="shared" si="16"/>
        <v>#DIV/0!</v>
      </c>
      <c r="Y94" s="15" t="e">
        <f t="shared" si="16"/>
        <v>#DIV/0!</v>
      </c>
      <c r="Z94" s="15" t="e">
        <f t="shared" si="16"/>
        <v>#DIV/0!</v>
      </c>
      <c r="AA94" s="15" t="e">
        <f t="shared" si="16"/>
        <v>#DIV/0!</v>
      </c>
      <c r="AB94" s="15" t="e">
        <f t="shared" si="16"/>
        <v>#DIV/0!</v>
      </c>
      <c r="AC94" s="15" t="e">
        <f t="shared" si="16"/>
        <v>#DIV/0!</v>
      </c>
      <c r="AD94" s="15" t="e">
        <f t="shared" si="16"/>
        <v>#DIV/0!</v>
      </c>
      <c r="AE94" s="15" t="e">
        <f t="shared" si="16"/>
        <v>#DIV/0!</v>
      </c>
      <c r="AF94" s="18"/>
      <c r="AG94" s="16" t="str">
        <f>INDEX([2]Local_Authority_District__Decem!$D$2:$D$417,MATCH(B94,[2]Local_Authority_District__Decem!$A$2:$A$417,0))</f>
        <v>UKD12</v>
      </c>
      <c r="AH94" s="369">
        <f>INDEX([2]A4!$R$6:$R$228,MATCH(AG94,[2]A4!$B$6:$B$228,0))</f>
        <v>29.57</v>
      </c>
      <c r="AN94" s="315"/>
      <c r="AO94" s="315"/>
    </row>
    <row r="95" spans="1:41" ht="15.6" x14ac:dyDescent="0.3">
      <c r="A95" s="14" t="s">
        <v>62</v>
      </c>
      <c r="B95" s="14" t="s">
        <v>272</v>
      </c>
      <c r="C95" s="14" t="s">
        <v>273</v>
      </c>
      <c r="D95" s="15">
        <v>9280000</v>
      </c>
      <c r="E95" s="16">
        <f t="shared" si="0"/>
        <v>265142.85714285716</v>
      </c>
      <c r="F95" s="17" t="e">
        <f>INDEX('Indust Agri by LA '!$J$2:$J$315,MATCH(B95,'Indust Agri by LA '!$B$2:$B$315,0))</f>
        <v>#DIV/0!</v>
      </c>
      <c r="G95" s="17"/>
      <c r="H95" s="15" t="e">
        <f t="shared" si="11"/>
        <v>#DIV/0!</v>
      </c>
      <c r="I95" s="15" t="e">
        <f t="shared" si="12"/>
        <v>#DIV/0!</v>
      </c>
      <c r="J95" s="15" t="e">
        <f t="shared" si="16"/>
        <v>#DIV/0!</v>
      </c>
      <c r="K95" s="15" t="e">
        <f t="shared" si="16"/>
        <v>#DIV/0!</v>
      </c>
      <c r="L95" s="15" t="e">
        <f t="shared" si="16"/>
        <v>#DIV/0!</v>
      </c>
      <c r="M95" s="15" t="e">
        <f t="shared" si="16"/>
        <v>#DIV/0!</v>
      </c>
      <c r="N95" s="15" t="e">
        <f t="shared" si="16"/>
        <v>#DIV/0!</v>
      </c>
      <c r="O95" s="15" t="e">
        <f t="shared" si="16"/>
        <v>#DIV/0!</v>
      </c>
      <c r="P95" s="15" t="e">
        <f t="shared" si="16"/>
        <v>#DIV/0!</v>
      </c>
      <c r="Q95" s="15" t="e">
        <f t="shared" si="16"/>
        <v>#DIV/0!</v>
      </c>
      <c r="R95" s="15" t="e">
        <f t="shared" si="16"/>
        <v>#DIV/0!</v>
      </c>
      <c r="S95" s="15" t="e">
        <f t="shared" si="16"/>
        <v>#DIV/0!</v>
      </c>
      <c r="T95" s="15" t="e">
        <f t="shared" si="16"/>
        <v>#DIV/0!</v>
      </c>
      <c r="U95" s="15" t="e">
        <f t="shared" si="16"/>
        <v>#DIV/0!</v>
      </c>
      <c r="V95" s="15" t="e">
        <f t="shared" si="16"/>
        <v>#DIV/0!</v>
      </c>
      <c r="W95" s="15" t="e">
        <f t="shared" si="16"/>
        <v>#DIV/0!</v>
      </c>
      <c r="X95" s="15" t="e">
        <f t="shared" si="16"/>
        <v>#DIV/0!</v>
      </c>
      <c r="Y95" s="15" t="e">
        <f t="shared" si="16"/>
        <v>#DIV/0!</v>
      </c>
      <c r="Z95" s="15" t="e">
        <f t="shared" si="16"/>
        <v>#DIV/0!</v>
      </c>
      <c r="AA95" s="15" t="e">
        <f t="shared" si="16"/>
        <v>#DIV/0!</v>
      </c>
      <c r="AB95" s="15" t="e">
        <f t="shared" si="16"/>
        <v>#DIV/0!</v>
      </c>
      <c r="AC95" s="15" t="e">
        <f t="shared" si="16"/>
        <v>#DIV/0!</v>
      </c>
      <c r="AD95" s="15" t="e">
        <f t="shared" si="16"/>
        <v>#DIV/0!</v>
      </c>
      <c r="AE95" s="15" t="e">
        <f t="shared" si="16"/>
        <v>#DIV/0!</v>
      </c>
      <c r="AF95" s="18"/>
      <c r="AG95" s="16" t="str">
        <f>INDEX([2]Local_Authority_District__Decem!$D$2:$D$417,MATCH(B95,[2]Local_Authority_District__Decem!$A$2:$A$417,0))</f>
        <v>UKJ25</v>
      </c>
      <c r="AH95" s="369">
        <f>INDEX([2]A4!$R$6:$R$228,MATCH(AG95,[2]A4!$B$6:$B$228,0))</f>
        <v>44.3</v>
      </c>
      <c r="AN95" s="315"/>
      <c r="AO95" s="315"/>
    </row>
    <row r="96" spans="1:41" ht="15.6" x14ac:dyDescent="0.3">
      <c r="A96" s="14" t="s">
        <v>72</v>
      </c>
      <c r="B96" s="14" t="s">
        <v>274</v>
      </c>
      <c r="C96" s="14" t="s">
        <v>275</v>
      </c>
      <c r="D96" s="15">
        <v>11220000</v>
      </c>
      <c r="E96" s="16">
        <f t="shared" si="0"/>
        <v>95897.435897435891</v>
      </c>
      <c r="F96" s="17" t="e">
        <f>INDEX('Indust Agri by LA '!$J$2:$J$315,MATCH(B96,'Indust Agri by LA '!$B$2:$B$315,0))</f>
        <v>#DIV/0!</v>
      </c>
      <c r="G96" s="17"/>
      <c r="H96" s="15" t="e">
        <f t="shared" si="11"/>
        <v>#DIV/0!</v>
      </c>
      <c r="I96" s="15" t="e">
        <f t="shared" si="12"/>
        <v>#DIV/0!</v>
      </c>
      <c r="J96" s="15" t="e">
        <f t="shared" si="16"/>
        <v>#DIV/0!</v>
      </c>
      <c r="K96" s="15" t="e">
        <f t="shared" si="16"/>
        <v>#DIV/0!</v>
      </c>
      <c r="L96" s="15" t="e">
        <f t="shared" si="16"/>
        <v>#DIV/0!</v>
      </c>
      <c r="M96" s="15" t="e">
        <f t="shared" si="16"/>
        <v>#DIV/0!</v>
      </c>
      <c r="N96" s="15" t="e">
        <f t="shared" si="16"/>
        <v>#DIV/0!</v>
      </c>
      <c r="O96" s="15" t="e">
        <f t="shared" si="16"/>
        <v>#DIV/0!</v>
      </c>
      <c r="P96" s="15" t="e">
        <f t="shared" si="16"/>
        <v>#DIV/0!</v>
      </c>
      <c r="Q96" s="15" t="e">
        <f t="shared" si="16"/>
        <v>#DIV/0!</v>
      </c>
      <c r="R96" s="15" t="e">
        <f t="shared" si="16"/>
        <v>#DIV/0!</v>
      </c>
      <c r="S96" s="15" t="e">
        <f t="shared" si="16"/>
        <v>#DIV/0!</v>
      </c>
      <c r="T96" s="15" t="e">
        <f t="shared" si="16"/>
        <v>#DIV/0!</v>
      </c>
      <c r="U96" s="15" t="e">
        <f t="shared" si="16"/>
        <v>#DIV/0!</v>
      </c>
      <c r="V96" s="15" t="e">
        <f t="shared" si="16"/>
        <v>#DIV/0!</v>
      </c>
      <c r="W96" s="15" t="e">
        <f t="shared" si="16"/>
        <v>#DIV/0!</v>
      </c>
      <c r="X96" s="15" t="e">
        <f t="shared" si="16"/>
        <v>#DIV/0!</v>
      </c>
      <c r="Y96" s="15" t="e">
        <f t="shared" si="16"/>
        <v>#DIV/0!</v>
      </c>
      <c r="Z96" s="15" t="e">
        <f t="shared" si="16"/>
        <v>#DIV/0!</v>
      </c>
      <c r="AA96" s="15" t="e">
        <f t="shared" si="16"/>
        <v>#DIV/0!</v>
      </c>
      <c r="AB96" s="15" t="e">
        <f t="shared" si="16"/>
        <v>#DIV/0!</v>
      </c>
      <c r="AC96" s="15" t="e">
        <f t="shared" si="16"/>
        <v>#DIV/0!</v>
      </c>
      <c r="AD96" s="15" t="e">
        <f t="shared" si="16"/>
        <v>#DIV/0!</v>
      </c>
      <c r="AE96" s="15" t="e">
        <f t="shared" si="16"/>
        <v>#DIV/0!</v>
      </c>
      <c r="AF96" s="18"/>
      <c r="AG96" s="16" t="str">
        <f>INDEX([2]Local_Authority_District__Decem!$D$2:$D$417,MATCH(B96,[2]Local_Authority_District__Decem!$A$2:$A$417,0))</f>
        <v>UKI54</v>
      </c>
      <c r="AH96" s="369">
        <f>INDEX([2]A4!$R$6:$R$228,MATCH(AG96,[2]A4!$B$6:$B$228,0))</f>
        <v>41.24</v>
      </c>
      <c r="AN96" s="315"/>
      <c r="AO96" s="315"/>
    </row>
    <row r="97" spans="1:41" ht="15.6" x14ac:dyDescent="0.3">
      <c r="A97" s="14" t="s">
        <v>65</v>
      </c>
      <c r="B97" s="14" t="s">
        <v>276</v>
      </c>
      <c r="C97" s="14" t="s">
        <v>277</v>
      </c>
      <c r="D97" s="15">
        <v>800000</v>
      </c>
      <c r="E97" s="16">
        <f t="shared" si="0"/>
        <v>22857.142857142859</v>
      </c>
      <c r="F97" s="17" t="e">
        <f>INDEX('Indust Agri by LA '!$J$2:$J$315,MATCH(B97,'Indust Agri by LA '!$B$2:$B$315,0))</f>
        <v>#DIV/0!</v>
      </c>
      <c r="G97" s="17"/>
      <c r="H97" s="15" t="e">
        <f t="shared" si="11"/>
        <v>#DIV/0!</v>
      </c>
      <c r="I97" s="15" t="e">
        <f t="shared" si="12"/>
        <v>#DIV/0!</v>
      </c>
      <c r="J97" s="15" t="e">
        <f t="shared" si="16"/>
        <v>#DIV/0!</v>
      </c>
      <c r="K97" s="15" t="e">
        <f t="shared" si="16"/>
        <v>#DIV/0!</v>
      </c>
      <c r="L97" s="15" t="e">
        <f t="shared" si="16"/>
        <v>#DIV/0!</v>
      </c>
      <c r="M97" s="15" t="e">
        <f t="shared" si="16"/>
        <v>#DIV/0!</v>
      </c>
      <c r="N97" s="15" t="e">
        <f t="shared" si="16"/>
        <v>#DIV/0!</v>
      </c>
      <c r="O97" s="15" t="e">
        <f t="shared" si="16"/>
        <v>#DIV/0!</v>
      </c>
      <c r="P97" s="15" t="e">
        <f t="shared" si="16"/>
        <v>#DIV/0!</v>
      </c>
      <c r="Q97" s="15" t="e">
        <f t="shared" si="16"/>
        <v>#DIV/0!</v>
      </c>
      <c r="R97" s="15" t="e">
        <f t="shared" si="16"/>
        <v>#DIV/0!</v>
      </c>
      <c r="S97" s="15" t="e">
        <f t="shared" si="16"/>
        <v>#DIV/0!</v>
      </c>
      <c r="T97" s="15" t="e">
        <f t="shared" si="16"/>
        <v>#DIV/0!</v>
      </c>
      <c r="U97" s="15" t="e">
        <f t="shared" si="16"/>
        <v>#DIV/0!</v>
      </c>
      <c r="V97" s="15" t="e">
        <f t="shared" si="16"/>
        <v>#DIV/0!</v>
      </c>
      <c r="W97" s="15" t="e">
        <f t="shared" si="16"/>
        <v>#DIV/0!</v>
      </c>
      <c r="X97" s="15" t="e">
        <f t="shared" si="16"/>
        <v>#DIV/0!</v>
      </c>
      <c r="Y97" s="15" t="e">
        <f t="shared" ref="J97:AE108" si="17">X97*1.047</f>
        <v>#DIV/0!</v>
      </c>
      <c r="Z97" s="15" t="e">
        <f t="shared" si="17"/>
        <v>#DIV/0!</v>
      </c>
      <c r="AA97" s="15" t="e">
        <f t="shared" si="17"/>
        <v>#DIV/0!</v>
      </c>
      <c r="AB97" s="15" t="e">
        <f t="shared" si="17"/>
        <v>#DIV/0!</v>
      </c>
      <c r="AC97" s="15" t="e">
        <f t="shared" si="17"/>
        <v>#DIV/0!</v>
      </c>
      <c r="AD97" s="15" t="e">
        <f t="shared" si="17"/>
        <v>#DIV/0!</v>
      </c>
      <c r="AE97" s="15" t="e">
        <f t="shared" si="17"/>
        <v>#DIV/0!</v>
      </c>
      <c r="AF97" s="18"/>
      <c r="AG97" s="16" t="str">
        <f>INDEX([2]Local_Authority_District__Decem!$D$2:$D$417,MATCH(B97,[2]Local_Authority_District__Decem!$A$2:$A$417,0))</f>
        <v>UKH35</v>
      </c>
      <c r="AH97" s="369">
        <f>INDEX([2]A4!$R$6:$R$228,MATCH(AG97,[2]A4!$B$6:$B$228,0))</f>
        <v>35.36</v>
      </c>
      <c r="AN97" s="315"/>
      <c r="AO97" s="315"/>
    </row>
    <row r="98" spans="1:41" ht="15.6" x14ac:dyDescent="0.3">
      <c r="A98" s="14" t="s">
        <v>62</v>
      </c>
      <c r="B98" s="14" t="s">
        <v>278</v>
      </c>
      <c r="C98" s="14" t="s">
        <v>279</v>
      </c>
      <c r="D98" s="15">
        <v>7350000</v>
      </c>
      <c r="E98" s="16">
        <f t="shared" si="0"/>
        <v>210000</v>
      </c>
      <c r="F98" s="17" t="e">
        <f>INDEX('Indust Agri by LA '!$J$2:$J$315,MATCH(B98,'Indust Agri by LA '!$B$2:$B$315,0))</f>
        <v>#DIV/0!</v>
      </c>
      <c r="G98" s="17"/>
      <c r="H98" s="15" t="e">
        <f t="shared" si="11"/>
        <v>#DIV/0!</v>
      </c>
      <c r="I98" s="15" t="e">
        <f t="shared" si="12"/>
        <v>#DIV/0!</v>
      </c>
      <c r="J98" s="15" t="e">
        <f t="shared" si="17"/>
        <v>#DIV/0!</v>
      </c>
      <c r="K98" s="15" t="e">
        <f t="shared" si="17"/>
        <v>#DIV/0!</v>
      </c>
      <c r="L98" s="15" t="e">
        <f t="shared" si="17"/>
        <v>#DIV/0!</v>
      </c>
      <c r="M98" s="15" t="e">
        <f t="shared" si="17"/>
        <v>#DIV/0!</v>
      </c>
      <c r="N98" s="15" t="e">
        <f t="shared" si="17"/>
        <v>#DIV/0!</v>
      </c>
      <c r="O98" s="15" t="e">
        <f t="shared" si="17"/>
        <v>#DIV/0!</v>
      </c>
      <c r="P98" s="15" t="e">
        <f t="shared" si="17"/>
        <v>#DIV/0!</v>
      </c>
      <c r="Q98" s="15" t="e">
        <f t="shared" si="17"/>
        <v>#DIV/0!</v>
      </c>
      <c r="R98" s="15" t="e">
        <f t="shared" si="17"/>
        <v>#DIV/0!</v>
      </c>
      <c r="S98" s="15" t="e">
        <f t="shared" si="17"/>
        <v>#DIV/0!</v>
      </c>
      <c r="T98" s="15" t="e">
        <f t="shared" si="17"/>
        <v>#DIV/0!</v>
      </c>
      <c r="U98" s="15" t="e">
        <f t="shared" si="17"/>
        <v>#DIV/0!</v>
      </c>
      <c r="V98" s="15" t="e">
        <f t="shared" si="17"/>
        <v>#DIV/0!</v>
      </c>
      <c r="W98" s="15" t="e">
        <f t="shared" si="17"/>
        <v>#DIV/0!</v>
      </c>
      <c r="X98" s="15" t="e">
        <f t="shared" si="17"/>
        <v>#DIV/0!</v>
      </c>
      <c r="Y98" s="15" t="e">
        <f t="shared" si="17"/>
        <v>#DIV/0!</v>
      </c>
      <c r="Z98" s="15" t="e">
        <f t="shared" si="17"/>
        <v>#DIV/0!</v>
      </c>
      <c r="AA98" s="15" t="e">
        <f t="shared" si="17"/>
        <v>#DIV/0!</v>
      </c>
      <c r="AB98" s="15" t="e">
        <f t="shared" si="17"/>
        <v>#DIV/0!</v>
      </c>
      <c r="AC98" s="15" t="e">
        <f t="shared" si="17"/>
        <v>#DIV/0!</v>
      </c>
      <c r="AD98" s="15" t="e">
        <f t="shared" si="17"/>
        <v>#DIV/0!</v>
      </c>
      <c r="AE98" s="15" t="e">
        <f t="shared" si="17"/>
        <v>#DIV/0!</v>
      </c>
      <c r="AF98" s="18"/>
      <c r="AG98" s="16" t="str">
        <f>INDEX([2]Local_Authority_District__Decem!$D$2:$D$417,MATCH(B98,[2]Local_Authority_District__Decem!$A$2:$A$417,0))</f>
        <v>UKJ26</v>
      </c>
      <c r="AH98" s="369">
        <f>INDEX([2]A4!$R$6:$R$228,MATCH(AG98,[2]A4!$B$6:$B$228,0))</f>
        <v>44.98</v>
      </c>
      <c r="AN98" s="315"/>
      <c r="AO98" s="315"/>
    </row>
    <row r="99" spans="1:41" ht="15.6" x14ac:dyDescent="0.3">
      <c r="A99" s="14" t="s">
        <v>69</v>
      </c>
      <c r="B99" s="14" t="s">
        <v>280</v>
      </c>
      <c r="C99" s="14" t="s">
        <v>281</v>
      </c>
      <c r="D99" s="15">
        <v>370000</v>
      </c>
      <c r="E99" s="16">
        <f t="shared" si="0"/>
        <v>10571.428571428571</v>
      </c>
      <c r="F99" s="17" t="e">
        <f>INDEX('Indust Agri by LA '!$J$2:$J$315,MATCH(B99,'Indust Agri by LA '!$B$2:$B$315,0))</f>
        <v>#DIV/0!</v>
      </c>
      <c r="G99" s="17"/>
      <c r="H99" s="15" t="e">
        <f t="shared" si="11"/>
        <v>#DIV/0!</v>
      </c>
      <c r="I99" s="15" t="e">
        <f t="shared" si="12"/>
        <v>#DIV/0!</v>
      </c>
      <c r="J99" s="15" t="e">
        <f t="shared" si="17"/>
        <v>#DIV/0!</v>
      </c>
      <c r="K99" s="15" t="e">
        <f t="shared" si="17"/>
        <v>#DIV/0!</v>
      </c>
      <c r="L99" s="15" t="e">
        <f t="shared" si="17"/>
        <v>#DIV/0!</v>
      </c>
      <c r="M99" s="15" t="e">
        <f t="shared" si="17"/>
        <v>#DIV/0!</v>
      </c>
      <c r="N99" s="15" t="e">
        <f t="shared" si="17"/>
        <v>#DIV/0!</v>
      </c>
      <c r="O99" s="15" t="e">
        <f t="shared" si="17"/>
        <v>#DIV/0!</v>
      </c>
      <c r="P99" s="15" t="e">
        <f t="shared" si="17"/>
        <v>#DIV/0!</v>
      </c>
      <c r="Q99" s="15" t="e">
        <f t="shared" si="17"/>
        <v>#DIV/0!</v>
      </c>
      <c r="R99" s="15" t="e">
        <f t="shared" si="17"/>
        <v>#DIV/0!</v>
      </c>
      <c r="S99" s="15" t="e">
        <f t="shared" si="17"/>
        <v>#DIV/0!</v>
      </c>
      <c r="T99" s="15" t="e">
        <f t="shared" si="17"/>
        <v>#DIV/0!</v>
      </c>
      <c r="U99" s="15" t="e">
        <f t="shared" si="17"/>
        <v>#DIV/0!</v>
      </c>
      <c r="V99" s="15" t="e">
        <f t="shared" si="17"/>
        <v>#DIV/0!</v>
      </c>
      <c r="W99" s="15" t="e">
        <f t="shared" si="17"/>
        <v>#DIV/0!</v>
      </c>
      <c r="X99" s="15" t="e">
        <f t="shared" si="17"/>
        <v>#DIV/0!</v>
      </c>
      <c r="Y99" s="15" t="e">
        <f t="shared" si="17"/>
        <v>#DIV/0!</v>
      </c>
      <c r="Z99" s="15" t="e">
        <f t="shared" si="17"/>
        <v>#DIV/0!</v>
      </c>
      <c r="AA99" s="15" t="e">
        <f t="shared" si="17"/>
        <v>#DIV/0!</v>
      </c>
      <c r="AB99" s="15" t="e">
        <f t="shared" si="17"/>
        <v>#DIV/0!</v>
      </c>
      <c r="AC99" s="15" t="e">
        <f t="shared" si="17"/>
        <v>#DIV/0!</v>
      </c>
      <c r="AD99" s="15" t="e">
        <f t="shared" si="17"/>
        <v>#DIV/0!</v>
      </c>
      <c r="AE99" s="15" t="e">
        <f t="shared" si="17"/>
        <v>#DIV/0!</v>
      </c>
      <c r="AF99" s="18"/>
      <c r="AG99" s="16" t="str">
        <f>INDEX([2]Local_Authority_District__Decem!$D$2:$D$417,MATCH(B99,[2]Local_Authority_District__Decem!$A$2:$A$417,0))</f>
        <v>UKF13</v>
      </c>
      <c r="AH99" s="369">
        <f>INDEX([2]A4!$R$6:$R$228,MATCH(AG99,[2]A4!$B$6:$B$228,0))</f>
        <v>28.15</v>
      </c>
      <c r="AN99" s="315"/>
      <c r="AO99" s="315"/>
    </row>
    <row r="100" spans="1:41" ht="15.6" x14ac:dyDescent="0.3">
      <c r="A100" s="14" t="s">
        <v>82</v>
      </c>
      <c r="B100" s="14" t="s">
        <v>282</v>
      </c>
      <c r="C100" s="14" t="s">
        <v>283</v>
      </c>
      <c r="D100" s="15">
        <v>2900000</v>
      </c>
      <c r="E100" s="16">
        <f t="shared" si="0"/>
        <v>82857.142857142855</v>
      </c>
      <c r="F100" s="17" t="e">
        <f>INDEX('Indust Agri by LA '!$J$2:$J$315,MATCH(B100,'Indust Agri by LA '!$B$2:$B$315,0))</f>
        <v>#DIV/0!</v>
      </c>
      <c r="G100" s="17"/>
      <c r="H100" s="15" t="e">
        <f t="shared" si="11"/>
        <v>#DIV/0!</v>
      </c>
      <c r="I100" s="15" t="e">
        <f t="shared" si="12"/>
        <v>#DIV/0!</v>
      </c>
      <c r="J100" s="15" t="e">
        <f t="shared" si="17"/>
        <v>#DIV/0!</v>
      </c>
      <c r="K100" s="15" t="e">
        <f t="shared" si="17"/>
        <v>#DIV/0!</v>
      </c>
      <c r="L100" s="15" t="e">
        <f t="shared" si="17"/>
        <v>#DIV/0!</v>
      </c>
      <c r="M100" s="15" t="e">
        <f t="shared" si="17"/>
        <v>#DIV/0!</v>
      </c>
      <c r="N100" s="15" t="e">
        <f t="shared" si="17"/>
        <v>#DIV/0!</v>
      </c>
      <c r="O100" s="15" t="e">
        <f t="shared" si="17"/>
        <v>#DIV/0!</v>
      </c>
      <c r="P100" s="15" t="e">
        <f t="shared" si="17"/>
        <v>#DIV/0!</v>
      </c>
      <c r="Q100" s="15" t="e">
        <f t="shared" si="17"/>
        <v>#DIV/0!</v>
      </c>
      <c r="R100" s="15" t="e">
        <f t="shared" si="17"/>
        <v>#DIV/0!</v>
      </c>
      <c r="S100" s="15" t="e">
        <f t="shared" si="17"/>
        <v>#DIV/0!</v>
      </c>
      <c r="T100" s="15" t="e">
        <f t="shared" si="17"/>
        <v>#DIV/0!</v>
      </c>
      <c r="U100" s="15" t="e">
        <f t="shared" si="17"/>
        <v>#DIV/0!</v>
      </c>
      <c r="V100" s="15" t="e">
        <f t="shared" si="17"/>
        <v>#DIV/0!</v>
      </c>
      <c r="W100" s="15" t="e">
        <f t="shared" si="17"/>
        <v>#DIV/0!</v>
      </c>
      <c r="X100" s="15" t="e">
        <f t="shared" si="17"/>
        <v>#DIV/0!</v>
      </c>
      <c r="Y100" s="15" t="e">
        <f t="shared" si="17"/>
        <v>#DIV/0!</v>
      </c>
      <c r="Z100" s="15" t="e">
        <f t="shared" si="17"/>
        <v>#DIV/0!</v>
      </c>
      <c r="AA100" s="15" t="e">
        <f t="shared" si="17"/>
        <v>#DIV/0!</v>
      </c>
      <c r="AB100" s="15" t="e">
        <f t="shared" si="17"/>
        <v>#DIV/0!</v>
      </c>
      <c r="AC100" s="15" t="e">
        <f t="shared" si="17"/>
        <v>#DIV/0!</v>
      </c>
      <c r="AD100" s="15" t="e">
        <f t="shared" si="17"/>
        <v>#DIV/0!</v>
      </c>
      <c r="AE100" s="15" t="e">
        <f t="shared" si="17"/>
        <v>#DIV/0!</v>
      </c>
      <c r="AF100" s="18"/>
      <c r="AG100" s="16" t="str">
        <f>INDEX([2]Local_Authority_District__Decem!$D$2:$D$417,MATCH(B100,[2]Local_Authority_District__Decem!$A$2:$A$417,0))</f>
        <v>UKK43</v>
      </c>
      <c r="AH100" s="369">
        <f>INDEX([2]A4!$R$6:$R$228,MATCH(AG100,[2]A4!$B$6:$B$228,0))</f>
        <v>29.52</v>
      </c>
      <c r="AN100" s="315"/>
      <c r="AO100" s="315"/>
    </row>
    <row r="101" spans="1:41" ht="15.6" x14ac:dyDescent="0.3">
      <c r="A101" s="14" t="s">
        <v>62</v>
      </c>
      <c r="B101" s="14" t="s">
        <v>284</v>
      </c>
      <c r="C101" s="14" t="s">
        <v>285</v>
      </c>
      <c r="D101" s="15">
        <v>3725000</v>
      </c>
      <c r="E101" s="16">
        <f t="shared" si="0"/>
        <v>106428.57142857143</v>
      </c>
      <c r="F101" s="17" t="e">
        <f>INDEX('Indust Agri by LA '!$J$2:$J$315,MATCH(B101,'Indust Agri by LA '!$B$2:$B$315,0))</f>
        <v>#DIV/0!</v>
      </c>
      <c r="G101" s="17"/>
      <c r="H101" s="15" t="e">
        <f t="shared" si="11"/>
        <v>#DIV/0!</v>
      </c>
      <c r="I101" s="15" t="e">
        <f t="shared" si="12"/>
        <v>#DIV/0!</v>
      </c>
      <c r="J101" s="15" t="e">
        <f t="shared" si="17"/>
        <v>#DIV/0!</v>
      </c>
      <c r="K101" s="15" t="e">
        <f t="shared" si="17"/>
        <v>#DIV/0!</v>
      </c>
      <c r="L101" s="15" t="e">
        <f t="shared" si="17"/>
        <v>#DIV/0!</v>
      </c>
      <c r="M101" s="15" t="e">
        <f t="shared" si="17"/>
        <v>#DIV/0!</v>
      </c>
      <c r="N101" s="15" t="e">
        <f t="shared" si="17"/>
        <v>#DIV/0!</v>
      </c>
      <c r="O101" s="15" t="e">
        <f t="shared" si="17"/>
        <v>#DIV/0!</v>
      </c>
      <c r="P101" s="15" t="e">
        <f t="shared" si="17"/>
        <v>#DIV/0!</v>
      </c>
      <c r="Q101" s="15" t="e">
        <f t="shared" si="17"/>
        <v>#DIV/0!</v>
      </c>
      <c r="R101" s="15" t="e">
        <f t="shared" si="17"/>
        <v>#DIV/0!</v>
      </c>
      <c r="S101" s="15" t="e">
        <f t="shared" si="17"/>
        <v>#DIV/0!</v>
      </c>
      <c r="T101" s="15" t="e">
        <f t="shared" si="17"/>
        <v>#DIV/0!</v>
      </c>
      <c r="U101" s="15" t="e">
        <f t="shared" si="17"/>
        <v>#DIV/0!</v>
      </c>
      <c r="V101" s="15" t="e">
        <f t="shared" si="17"/>
        <v>#DIV/0!</v>
      </c>
      <c r="W101" s="15" t="e">
        <f t="shared" si="17"/>
        <v>#DIV/0!</v>
      </c>
      <c r="X101" s="15" t="e">
        <f t="shared" si="17"/>
        <v>#DIV/0!</v>
      </c>
      <c r="Y101" s="15" t="e">
        <f t="shared" si="17"/>
        <v>#DIV/0!</v>
      </c>
      <c r="Z101" s="15" t="e">
        <f t="shared" si="17"/>
        <v>#DIV/0!</v>
      </c>
      <c r="AA101" s="15" t="e">
        <f t="shared" si="17"/>
        <v>#DIV/0!</v>
      </c>
      <c r="AB101" s="15" t="e">
        <f t="shared" si="17"/>
        <v>#DIV/0!</v>
      </c>
      <c r="AC101" s="15" t="e">
        <f t="shared" si="17"/>
        <v>#DIV/0!</v>
      </c>
      <c r="AD101" s="15" t="e">
        <f t="shared" si="17"/>
        <v>#DIV/0!</v>
      </c>
      <c r="AE101" s="15" t="e">
        <f t="shared" si="17"/>
        <v>#DIV/0!</v>
      </c>
      <c r="AF101" s="18"/>
      <c r="AG101" s="16" t="str">
        <f>INDEX([2]Local_Authority_District__Decem!$D$2:$D$417,MATCH(B101,[2]Local_Authority_District__Decem!$A$2:$A$417,0))</f>
        <v>UKJ35</v>
      </c>
      <c r="AH101" s="369">
        <f>INDEX([2]A4!$R$6:$R$228,MATCH(AG101,[2]A4!$B$6:$B$228,0))</f>
        <v>38.61</v>
      </c>
      <c r="AN101" s="315"/>
      <c r="AO101" s="315"/>
    </row>
    <row r="102" spans="1:41" ht="15.6" x14ac:dyDescent="0.3">
      <c r="A102" s="14" t="s">
        <v>65</v>
      </c>
      <c r="B102" s="14" t="s">
        <v>286</v>
      </c>
      <c r="C102" s="14" t="s">
        <v>287</v>
      </c>
      <c r="D102" s="15">
        <v>2150000</v>
      </c>
      <c r="E102" s="16">
        <f t="shared" si="0"/>
        <v>61428.571428571428</v>
      </c>
      <c r="F102" s="17" t="e">
        <f>INDEX('Indust Agri by LA '!$J$2:$J$315,MATCH(B102,'Indust Agri by LA '!$B$2:$B$315,0))</f>
        <v>#DIV/0!</v>
      </c>
      <c r="G102" s="17"/>
      <c r="H102" s="15" t="e">
        <f t="shared" si="11"/>
        <v>#DIV/0!</v>
      </c>
      <c r="I102" s="15" t="e">
        <f t="shared" si="12"/>
        <v>#DIV/0!</v>
      </c>
      <c r="J102" s="15" t="e">
        <f t="shared" si="17"/>
        <v>#DIV/0!</v>
      </c>
      <c r="K102" s="15" t="e">
        <f t="shared" si="17"/>
        <v>#DIV/0!</v>
      </c>
      <c r="L102" s="15" t="e">
        <f t="shared" si="17"/>
        <v>#DIV/0!</v>
      </c>
      <c r="M102" s="15" t="e">
        <f t="shared" si="17"/>
        <v>#DIV/0!</v>
      </c>
      <c r="N102" s="15" t="e">
        <f t="shared" si="17"/>
        <v>#DIV/0!</v>
      </c>
      <c r="O102" s="15" t="e">
        <f t="shared" si="17"/>
        <v>#DIV/0!</v>
      </c>
      <c r="P102" s="15" t="e">
        <f t="shared" si="17"/>
        <v>#DIV/0!</v>
      </c>
      <c r="Q102" s="15" t="e">
        <f t="shared" si="17"/>
        <v>#DIV/0!</v>
      </c>
      <c r="R102" s="15" t="e">
        <f t="shared" si="17"/>
        <v>#DIV/0!</v>
      </c>
      <c r="S102" s="15" t="e">
        <f t="shared" si="17"/>
        <v>#DIV/0!</v>
      </c>
      <c r="T102" s="15" t="e">
        <f t="shared" si="17"/>
        <v>#DIV/0!</v>
      </c>
      <c r="U102" s="15" t="e">
        <f t="shared" si="17"/>
        <v>#DIV/0!</v>
      </c>
      <c r="V102" s="15" t="e">
        <f t="shared" si="17"/>
        <v>#DIV/0!</v>
      </c>
      <c r="W102" s="15" t="e">
        <f t="shared" si="17"/>
        <v>#DIV/0!</v>
      </c>
      <c r="X102" s="15" t="e">
        <f t="shared" si="17"/>
        <v>#DIV/0!</v>
      </c>
      <c r="Y102" s="15" t="e">
        <f t="shared" si="17"/>
        <v>#DIV/0!</v>
      </c>
      <c r="Z102" s="15" t="e">
        <f t="shared" si="17"/>
        <v>#DIV/0!</v>
      </c>
      <c r="AA102" s="15" t="e">
        <f t="shared" si="17"/>
        <v>#DIV/0!</v>
      </c>
      <c r="AB102" s="15" t="e">
        <f t="shared" si="17"/>
        <v>#DIV/0!</v>
      </c>
      <c r="AC102" s="15" t="e">
        <f t="shared" si="17"/>
        <v>#DIV/0!</v>
      </c>
      <c r="AD102" s="15" t="e">
        <f t="shared" si="17"/>
        <v>#DIV/0!</v>
      </c>
      <c r="AE102" s="15" t="e">
        <f t="shared" si="17"/>
        <v>#DIV/0!</v>
      </c>
      <c r="AF102" s="18"/>
      <c r="AG102" s="16" t="str">
        <f>INDEX([2]Local_Authority_District__Decem!$D$2:$D$417,MATCH(B102,[2]Local_Authority_District__Decem!$A$2:$A$417,0))</f>
        <v>UKH12</v>
      </c>
      <c r="AH102" s="369">
        <f>INDEX([2]A4!$R$6:$R$228,MATCH(AG102,[2]A4!$B$6:$B$228,0))</f>
        <v>33.86</v>
      </c>
      <c r="AN102" s="315"/>
      <c r="AO102" s="315"/>
    </row>
    <row r="103" spans="1:41" ht="15.6" x14ac:dyDescent="0.3">
      <c r="A103" s="14" t="s">
        <v>62</v>
      </c>
      <c r="B103" s="429" t="s">
        <v>1150</v>
      </c>
      <c r="C103" s="24" t="s">
        <v>288</v>
      </c>
      <c r="D103" s="15">
        <v>2270000</v>
      </c>
      <c r="E103" s="16">
        <f t="shared" si="0"/>
        <v>64857.142857142855</v>
      </c>
      <c r="F103" s="17" t="e">
        <f>INDEX('Indust Agri by LA '!$J$2:$J$315,MATCH(B103,'Indust Agri by LA '!$B$2:$B$315,0))</f>
        <v>#DIV/0!</v>
      </c>
      <c r="G103" s="17"/>
      <c r="H103" s="15" t="e">
        <f t="shared" si="11"/>
        <v>#DIV/0!</v>
      </c>
      <c r="I103" s="15" t="e">
        <f t="shared" si="12"/>
        <v>#DIV/0!</v>
      </c>
      <c r="J103" s="15" t="e">
        <f t="shared" si="17"/>
        <v>#DIV/0!</v>
      </c>
      <c r="K103" s="15" t="e">
        <f t="shared" si="17"/>
        <v>#DIV/0!</v>
      </c>
      <c r="L103" s="15" t="e">
        <f t="shared" si="17"/>
        <v>#DIV/0!</v>
      </c>
      <c r="M103" s="15" t="e">
        <f t="shared" si="17"/>
        <v>#DIV/0!</v>
      </c>
      <c r="N103" s="15" t="e">
        <f t="shared" si="17"/>
        <v>#DIV/0!</v>
      </c>
      <c r="O103" s="15" t="e">
        <f t="shared" si="17"/>
        <v>#DIV/0!</v>
      </c>
      <c r="P103" s="15" t="e">
        <f t="shared" si="17"/>
        <v>#DIV/0!</v>
      </c>
      <c r="Q103" s="15" t="e">
        <f t="shared" si="17"/>
        <v>#DIV/0!</v>
      </c>
      <c r="R103" s="15" t="e">
        <f t="shared" si="17"/>
        <v>#DIV/0!</v>
      </c>
      <c r="S103" s="15" t="e">
        <f t="shared" si="17"/>
        <v>#DIV/0!</v>
      </c>
      <c r="T103" s="15" t="e">
        <f t="shared" si="17"/>
        <v>#DIV/0!</v>
      </c>
      <c r="U103" s="15" t="e">
        <f t="shared" si="17"/>
        <v>#DIV/0!</v>
      </c>
      <c r="V103" s="15" t="e">
        <f t="shared" si="17"/>
        <v>#DIV/0!</v>
      </c>
      <c r="W103" s="15" t="e">
        <f t="shared" si="17"/>
        <v>#DIV/0!</v>
      </c>
      <c r="X103" s="15" t="e">
        <f t="shared" si="17"/>
        <v>#DIV/0!</v>
      </c>
      <c r="Y103" s="15" t="e">
        <f t="shared" si="17"/>
        <v>#DIV/0!</v>
      </c>
      <c r="Z103" s="15" t="e">
        <f t="shared" si="17"/>
        <v>#DIV/0!</v>
      </c>
      <c r="AA103" s="15" t="e">
        <f t="shared" si="17"/>
        <v>#DIV/0!</v>
      </c>
      <c r="AB103" s="15" t="e">
        <f t="shared" si="17"/>
        <v>#DIV/0!</v>
      </c>
      <c r="AC103" s="15" t="e">
        <f t="shared" si="17"/>
        <v>#DIV/0!</v>
      </c>
      <c r="AD103" s="15" t="e">
        <f t="shared" si="17"/>
        <v>#DIV/0!</v>
      </c>
      <c r="AE103" s="15" t="e">
        <f t="shared" si="17"/>
        <v>#DIV/0!</v>
      </c>
      <c r="AF103" s="18"/>
      <c r="AG103" s="16" t="str">
        <f>INDEX([2]Local_Authority_District__Decem!$D$2:$D$417,MATCH(B103,[2]Local_Authority_District__Decem!$A$2:$A$417,0))</f>
        <v>UKJ44</v>
      </c>
      <c r="AH103" s="369">
        <f>INDEX([2]A4!$R$6:$R$228,MATCH(AG103,[2]A4!$B$6:$B$228,0))</f>
        <v>30.57</v>
      </c>
      <c r="AN103" s="315"/>
      <c r="AO103" s="315"/>
    </row>
    <row r="104" spans="1:41" ht="15.6" x14ac:dyDescent="0.3">
      <c r="A104" s="14" t="s">
        <v>82</v>
      </c>
      <c r="B104" s="14" t="s">
        <v>289</v>
      </c>
      <c r="C104" s="14" t="s">
        <v>290</v>
      </c>
      <c r="D104" s="15">
        <v>850000</v>
      </c>
      <c r="E104" s="16">
        <f t="shared" si="0"/>
        <v>24285.714285714286</v>
      </c>
      <c r="F104" s="17" t="e">
        <f>INDEX('Indust Agri by LA '!$J$2:$J$315,MATCH(B104,'Indust Agri by LA '!$B$2:$B$315,0))</f>
        <v>#DIV/0!</v>
      </c>
      <c r="G104" s="17"/>
      <c r="H104" s="15" t="e">
        <f t="shared" si="11"/>
        <v>#DIV/0!</v>
      </c>
      <c r="I104" s="15" t="e">
        <f t="shared" si="12"/>
        <v>#DIV/0!</v>
      </c>
      <c r="J104" s="15" t="e">
        <f t="shared" si="17"/>
        <v>#DIV/0!</v>
      </c>
      <c r="K104" s="15" t="e">
        <f t="shared" si="17"/>
        <v>#DIV/0!</v>
      </c>
      <c r="L104" s="15" t="e">
        <f t="shared" si="17"/>
        <v>#DIV/0!</v>
      </c>
      <c r="M104" s="15" t="e">
        <f t="shared" si="17"/>
        <v>#DIV/0!</v>
      </c>
      <c r="N104" s="15" t="e">
        <f t="shared" si="17"/>
        <v>#DIV/0!</v>
      </c>
      <c r="O104" s="15" t="e">
        <f t="shared" si="17"/>
        <v>#DIV/0!</v>
      </c>
      <c r="P104" s="15" t="e">
        <f t="shared" si="17"/>
        <v>#DIV/0!</v>
      </c>
      <c r="Q104" s="15" t="e">
        <f t="shared" si="17"/>
        <v>#DIV/0!</v>
      </c>
      <c r="R104" s="15" t="e">
        <f t="shared" si="17"/>
        <v>#DIV/0!</v>
      </c>
      <c r="S104" s="15" t="e">
        <f t="shared" si="17"/>
        <v>#DIV/0!</v>
      </c>
      <c r="T104" s="15" t="e">
        <f t="shared" si="17"/>
        <v>#DIV/0!</v>
      </c>
      <c r="U104" s="15" t="e">
        <f t="shared" si="17"/>
        <v>#DIV/0!</v>
      </c>
      <c r="V104" s="15" t="e">
        <f t="shared" si="17"/>
        <v>#DIV/0!</v>
      </c>
      <c r="W104" s="15" t="e">
        <f t="shared" si="17"/>
        <v>#DIV/0!</v>
      </c>
      <c r="X104" s="15" t="e">
        <f t="shared" si="17"/>
        <v>#DIV/0!</v>
      </c>
      <c r="Y104" s="15" t="e">
        <f t="shared" si="17"/>
        <v>#DIV/0!</v>
      </c>
      <c r="Z104" s="15" t="e">
        <f t="shared" si="17"/>
        <v>#DIV/0!</v>
      </c>
      <c r="AA104" s="15" t="e">
        <f t="shared" si="17"/>
        <v>#DIV/0!</v>
      </c>
      <c r="AB104" s="15" t="e">
        <f t="shared" si="17"/>
        <v>#DIV/0!</v>
      </c>
      <c r="AC104" s="15" t="e">
        <f t="shared" si="17"/>
        <v>#DIV/0!</v>
      </c>
      <c r="AD104" s="15" t="e">
        <f t="shared" si="17"/>
        <v>#DIV/0!</v>
      </c>
      <c r="AE104" s="15" t="e">
        <f t="shared" si="17"/>
        <v>#DIV/0!</v>
      </c>
      <c r="AF104" s="18"/>
      <c r="AG104" s="16" t="str">
        <f>INDEX([2]Local_Authority_District__Decem!$D$2:$D$417,MATCH(B104,[2]Local_Authority_District__Decem!$A$2:$A$417,0))</f>
        <v>UKK13</v>
      </c>
      <c r="AH104" s="369">
        <f>INDEX([2]A4!$R$6:$R$228,MATCH(AG104,[2]A4!$B$6:$B$228,0))</f>
        <v>30.66</v>
      </c>
      <c r="AN104" s="315"/>
      <c r="AO104" s="315"/>
    </row>
    <row r="105" spans="1:41" ht="15.6" x14ac:dyDescent="0.3">
      <c r="A105" s="14" t="s">
        <v>66</v>
      </c>
      <c r="B105" s="14" t="s">
        <v>291</v>
      </c>
      <c r="C105" s="14" t="s">
        <v>292</v>
      </c>
      <c r="D105" s="15">
        <v>1700000</v>
      </c>
      <c r="E105" s="16">
        <f t="shared" si="0"/>
        <v>48571.428571428572</v>
      </c>
      <c r="F105" s="17" t="e">
        <f>INDEX('Indust Agri by LA '!$J$2:$J$315,MATCH(B105,'Indust Agri by LA '!$B$2:$B$315,0))</f>
        <v>#DIV/0!</v>
      </c>
      <c r="G105" s="17"/>
      <c r="H105" s="15" t="e">
        <f t="shared" si="11"/>
        <v>#DIV/0!</v>
      </c>
      <c r="I105" s="15" t="e">
        <f t="shared" si="12"/>
        <v>#DIV/0!</v>
      </c>
      <c r="J105" s="15" t="e">
        <f t="shared" si="17"/>
        <v>#DIV/0!</v>
      </c>
      <c r="K105" s="15" t="e">
        <f t="shared" si="17"/>
        <v>#DIV/0!</v>
      </c>
      <c r="L105" s="15" t="e">
        <f t="shared" si="17"/>
        <v>#DIV/0!</v>
      </c>
      <c r="M105" s="15" t="e">
        <f t="shared" si="17"/>
        <v>#DIV/0!</v>
      </c>
      <c r="N105" s="15" t="e">
        <f t="shared" si="17"/>
        <v>#DIV/0!</v>
      </c>
      <c r="O105" s="15" t="e">
        <f t="shared" si="17"/>
        <v>#DIV/0!</v>
      </c>
      <c r="P105" s="15" t="e">
        <f t="shared" si="17"/>
        <v>#DIV/0!</v>
      </c>
      <c r="Q105" s="15" t="e">
        <f t="shared" si="17"/>
        <v>#DIV/0!</v>
      </c>
      <c r="R105" s="15" t="e">
        <f t="shared" si="17"/>
        <v>#DIV/0!</v>
      </c>
      <c r="S105" s="15" t="e">
        <f t="shared" si="17"/>
        <v>#DIV/0!</v>
      </c>
      <c r="T105" s="15" t="e">
        <f t="shared" si="17"/>
        <v>#DIV/0!</v>
      </c>
      <c r="U105" s="15" t="e">
        <f t="shared" si="17"/>
        <v>#DIV/0!</v>
      </c>
      <c r="V105" s="15" t="e">
        <f t="shared" si="17"/>
        <v>#DIV/0!</v>
      </c>
      <c r="W105" s="15" t="e">
        <f t="shared" si="17"/>
        <v>#DIV/0!</v>
      </c>
      <c r="X105" s="15" t="e">
        <f t="shared" si="17"/>
        <v>#DIV/0!</v>
      </c>
      <c r="Y105" s="15" t="e">
        <f t="shared" si="17"/>
        <v>#DIV/0!</v>
      </c>
      <c r="Z105" s="15" t="e">
        <f t="shared" si="17"/>
        <v>#DIV/0!</v>
      </c>
      <c r="AA105" s="15" t="e">
        <f t="shared" si="17"/>
        <v>#DIV/0!</v>
      </c>
      <c r="AB105" s="15" t="e">
        <f t="shared" si="17"/>
        <v>#DIV/0!</v>
      </c>
      <c r="AC105" s="15" t="e">
        <f t="shared" si="17"/>
        <v>#DIV/0!</v>
      </c>
      <c r="AD105" s="15" t="e">
        <f t="shared" si="17"/>
        <v>#DIV/0!</v>
      </c>
      <c r="AE105" s="15" t="e">
        <f t="shared" si="17"/>
        <v>#DIV/0!</v>
      </c>
      <c r="AF105" s="18"/>
      <c r="AG105" s="16" t="str">
        <f>INDEX([2]Local_Authority_District__Decem!$D$2:$D$417,MATCH(B105,[2]Local_Authority_District__Decem!$A$2:$A$417,0))</f>
        <v>UKD45</v>
      </c>
      <c r="AH105" s="369">
        <f>INDEX([2]A4!$R$6:$R$228,MATCH(AG105,[2]A4!$B$6:$B$228,0))</f>
        <v>33.119999999999997</v>
      </c>
      <c r="AN105" s="315"/>
      <c r="AO105" s="315"/>
    </row>
    <row r="106" spans="1:41" ht="15.6" x14ac:dyDescent="0.3">
      <c r="A106" s="14" t="s">
        <v>75</v>
      </c>
      <c r="B106" s="14" t="s">
        <v>293</v>
      </c>
      <c r="C106" s="14" t="s">
        <v>294</v>
      </c>
      <c r="D106" s="15">
        <v>720000</v>
      </c>
      <c r="E106" s="16">
        <f t="shared" si="0"/>
        <v>20571.428571428572</v>
      </c>
      <c r="F106" s="17" t="e">
        <f>INDEX('Indust Agri by LA '!$J$2:$J$315,MATCH(B106,'Indust Agri by LA '!$B$2:$B$315,0))</f>
        <v>#DIV/0!</v>
      </c>
      <c r="G106" s="17"/>
      <c r="H106" s="15" t="e">
        <f t="shared" si="11"/>
        <v>#DIV/0!</v>
      </c>
      <c r="I106" s="15" t="e">
        <f t="shared" si="12"/>
        <v>#DIV/0!</v>
      </c>
      <c r="J106" s="15" t="e">
        <f t="shared" si="17"/>
        <v>#DIV/0!</v>
      </c>
      <c r="K106" s="15" t="e">
        <f t="shared" si="17"/>
        <v>#DIV/0!</v>
      </c>
      <c r="L106" s="15" t="e">
        <f t="shared" si="17"/>
        <v>#DIV/0!</v>
      </c>
      <c r="M106" s="15" t="e">
        <f t="shared" si="17"/>
        <v>#DIV/0!</v>
      </c>
      <c r="N106" s="15" t="e">
        <f t="shared" si="17"/>
        <v>#DIV/0!</v>
      </c>
      <c r="O106" s="15" t="e">
        <f t="shared" si="17"/>
        <v>#DIV/0!</v>
      </c>
      <c r="P106" s="15" t="e">
        <f t="shared" si="17"/>
        <v>#DIV/0!</v>
      </c>
      <c r="Q106" s="15" t="e">
        <f t="shared" si="17"/>
        <v>#DIV/0!</v>
      </c>
      <c r="R106" s="15" t="e">
        <f t="shared" si="17"/>
        <v>#DIV/0!</v>
      </c>
      <c r="S106" s="15" t="e">
        <f t="shared" si="17"/>
        <v>#DIV/0!</v>
      </c>
      <c r="T106" s="15" t="e">
        <f t="shared" si="17"/>
        <v>#DIV/0!</v>
      </c>
      <c r="U106" s="15" t="e">
        <f t="shared" si="17"/>
        <v>#DIV/0!</v>
      </c>
      <c r="V106" s="15" t="e">
        <f t="shared" si="17"/>
        <v>#DIV/0!</v>
      </c>
      <c r="W106" s="15" t="e">
        <f t="shared" si="17"/>
        <v>#DIV/0!</v>
      </c>
      <c r="X106" s="15" t="e">
        <f t="shared" si="17"/>
        <v>#DIV/0!</v>
      </c>
      <c r="Y106" s="15" t="e">
        <f t="shared" si="17"/>
        <v>#DIV/0!</v>
      </c>
      <c r="Z106" s="15" t="e">
        <f t="shared" si="17"/>
        <v>#DIV/0!</v>
      </c>
      <c r="AA106" s="15" t="e">
        <f t="shared" si="17"/>
        <v>#DIV/0!</v>
      </c>
      <c r="AB106" s="15" t="e">
        <f t="shared" si="17"/>
        <v>#DIV/0!</v>
      </c>
      <c r="AC106" s="15" t="e">
        <f t="shared" si="17"/>
        <v>#DIV/0!</v>
      </c>
      <c r="AD106" s="15" t="e">
        <f t="shared" si="17"/>
        <v>#DIV/0!</v>
      </c>
      <c r="AE106" s="15" t="e">
        <f t="shared" si="17"/>
        <v>#DIV/0!</v>
      </c>
      <c r="AF106" s="18"/>
      <c r="AG106" s="16" t="str">
        <f>INDEX([2]Local_Authority_District__Decem!$D$2:$D$417,MATCH(B106,[2]Local_Authority_District__Decem!$A$2:$A$417,0))</f>
        <v>UKC22</v>
      </c>
      <c r="AH106" s="369">
        <f>INDEX([2]A4!$R$6:$R$228,MATCH(AG106,[2]A4!$B$6:$B$228,0))</f>
        <v>28.57</v>
      </c>
      <c r="AN106" s="315"/>
      <c r="AO106" s="315"/>
    </row>
    <row r="107" spans="1:41" ht="15.6" x14ac:dyDescent="0.3">
      <c r="A107" s="14" t="s">
        <v>69</v>
      </c>
      <c r="B107" s="14" t="s">
        <v>295</v>
      </c>
      <c r="C107" s="14" t="s">
        <v>296</v>
      </c>
      <c r="D107" s="15">
        <v>550000</v>
      </c>
      <c r="E107" s="16">
        <f t="shared" si="0"/>
        <v>15714.285714285714</v>
      </c>
      <c r="F107" s="17" t="e">
        <f>INDEX('Indust Agri by LA '!$J$2:$J$315,MATCH(B107,'Indust Agri by LA '!$B$2:$B$315,0))</f>
        <v>#DIV/0!</v>
      </c>
      <c r="G107" s="17"/>
      <c r="H107" s="15" t="e">
        <f t="shared" si="11"/>
        <v>#DIV/0!</v>
      </c>
      <c r="I107" s="15" t="e">
        <f t="shared" si="12"/>
        <v>#DIV/0!</v>
      </c>
      <c r="J107" s="15" t="e">
        <f t="shared" si="17"/>
        <v>#DIV/0!</v>
      </c>
      <c r="K107" s="15" t="e">
        <f t="shared" si="17"/>
        <v>#DIV/0!</v>
      </c>
      <c r="L107" s="15" t="e">
        <f t="shared" si="17"/>
        <v>#DIV/0!</v>
      </c>
      <c r="M107" s="15" t="e">
        <f t="shared" si="17"/>
        <v>#DIV/0!</v>
      </c>
      <c r="N107" s="15" t="e">
        <f t="shared" si="17"/>
        <v>#DIV/0!</v>
      </c>
      <c r="O107" s="15" t="e">
        <f t="shared" si="17"/>
        <v>#DIV/0!</v>
      </c>
      <c r="P107" s="15" t="e">
        <f t="shared" si="17"/>
        <v>#DIV/0!</v>
      </c>
      <c r="Q107" s="15" t="e">
        <f t="shared" si="17"/>
        <v>#DIV/0!</v>
      </c>
      <c r="R107" s="15" t="e">
        <f t="shared" si="17"/>
        <v>#DIV/0!</v>
      </c>
      <c r="S107" s="15" t="e">
        <f t="shared" si="17"/>
        <v>#DIV/0!</v>
      </c>
      <c r="T107" s="15" t="e">
        <f t="shared" si="17"/>
        <v>#DIV/0!</v>
      </c>
      <c r="U107" s="15" t="e">
        <f t="shared" si="17"/>
        <v>#DIV/0!</v>
      </c>
      <c r="V107" s="15" t="e">
        <f t="shared" si="17"/>
        <v>#DIV/0!</v>
      </c>
      <c r="W107" s="15" t="e">
        <f t="shared" si="17"/>
        <v>#DIV/0!</v>
      </c>
      <c r="X107" s="15" t="e">
        <f t="shared" si="17"/>
        <v>#DIV/0!</v>
      </c>
      <c r="Y107" s="15" t="e">
        <f t="shared" si="17"/>
        <v>#DIV/0!</v>
      </c>
      <c r="Z107" s="15" t="e">
        <f t="shared" si="17"/>
        <v>#DIV/0!</v>
      </c>
      <c r="AA107" s="15" t="e">
        <f t="shared" si="17"/>
        <v>#DIV/0!</v>
      </c>
      <c r="AB107" s="15" t="e">
        <f t="shared" si="17"/>
        <v>#DIV/0!</v>
      </c>
      <c r="AC107" s="15" t="e">
        <f t="shared" si="17"/>
        <v>#DIV/0!</v>
      </c>
      <c r="AD107" s="15" t="e">
        <f t="shared" si="17"/>
        <v>#DIV/0!</v>
      </c>
      <c r="AE107" s="15" t="e">
        <f t="shared" si="17"/>
        <v>#DIV/0!</v>
      </c>
      <c r="AF107" s="18"/>
      <c r="AG107" s="16" t="str">
        <f>INDEX([2]Local_Authority_District__Decem!$D$2:$D$417,MATCH(B107,[2]Local_Authority_District__Decem!$A$2:$A$417,0))</f>
        <v>UKF16</v>
      </c>
      <c r="AH107" s="369">
        <f>INDEX([2]A4!$R$6:$R$228,MATCH(AG107,[2]A4!$B$6:$B$228,0))</f>
        <v>35.119999999999997</v>
      </c>
      <c r="AN107" s="315"/>
      <c r="AO107" s="315"/>
    </row>
    <row r="108" spans="1:41" ht="15.6" x14ac:dyDescent="0.3">
      <c r="A108" s="14" t="s">
        <v>82</v>
      </c>
      <c r="B108" s="14" t="s">
        <v>297</v>
      </c>
      <c r="C108" s="14" t="s">
        <v>298</v>
      </c>
      <c r="D108" s="15">
        <v>2300000</v>
      </c>
      <c r="E108" s="16">
        <f t="shared" si="0"/>
        <v>65714.28571428571</v>
      </c>
      <c r="F108" s="17" t="e">
        <f>INDEX('Indust Agri by LA '!$J$2:$J$315,MATCH(B108,'Indust Agri by LA '!$B$2:$B$315,0))</f>
        <v>#DIV/0!</v>
      </c>
      <c r="G108" s="17"/>
      <c r="H108" s="15" t="e">
        <f t="shared" si="11"/>
        <v>#DIV/0!</v>
      </c>
      <c r="I108" s="15" t="e">
        <f t="shared" si="12"/>
        <v>#DIV/0!</v>
      </c>
      <c r="J108" s="15" t="e">
        <f t="shared" si="17"/>
        <v>#DIV/0!</v>
      </c>
      <c r="K108" s="15" t="e">
        <f t="shared" si="17"/>
        <v>#DIV/0!</v>
      </c>
      <c r="L108" s="15" t="e">
        <f t="shared" si="17"/>
        <v>#DIV/0!</v>
      </c>
      <c r="M108" s="15" t="e">
        <f t="shared" si="17"/>
        <v>#DIV/0!</v>
      </c>
      <c r="N108" s="15" t="e">
        <f t="shared" si="17"/>
        <v>#DIV/0!</v>
      </c>
      <c r="O108" s="15" t="e">
        <f t="shared" si="17"/>
        <v>#DIV/0!</v>
      </c>
      <c r="P108" s="15" t="e">
        <f t="shared" ref="J108:AE118" si="18">O108*1.047</f>
        <v>#DIV/0!</v>
      </c>
      <c r="Q108" s="15" t="e">
        <f t="shared" si="18"/>
        <v>#DIV/0!</v>
      </c>
      <c r="R108" s="15" t="e">
        <f t="shared" si="18"/>
        <v>#DIV/0!</v>
      </c>
      <c r="S108" s="15" t="e">
        <f t="shared" si="18"/>
        <v>#DIV/0!</v>
      </c>
      <c r="T108" s="15" t="e">
        <f t="shared" si="18"/>
        <v>#DIV/0!</v>
      </c>
      <c r="U108" s="15" t="e">
        <f t="shared" si="18"/>
        <v>#DIV/0!</v>
      </c>
      <c r="V108" s="15" t="e">
        <f t="shared" si="18"/>
        <v>#DIV/0!</v>
      </c>
      <c r="W108" s="15" t="e">
        <f t="shared" si="18"/>
        <v>#DIV/0!</v>
      </c>
      <c r="X108" s="15" t="e">
        <f t="shared" si="18"/>
        <v>#DIV/0!</v>
      </c>
      <c r="Y108" s="15" t="e">
        <f t="shared" si="18"/>
        <v>#DIV/0!</v>
      </c>
      <c r="Z108" s="15" t="e">
        <f t="shared" si="18"/>
        <v>#DIV/0!</v>
      </c>
      <c r="AA108" s="15" t="e">
        <f t="shared" si="18"/>
        <v>#DIV/0!</v>
      </c>
      <c r="AB108" s="15" t="e">
        <f t="shared" si="18"/>
        <v>#DIV/0!</v>
      </c>
      <c r="AC108" s="15" t="e">
        <f t="shared" si="18"/>
        <v>#DIV/0!</v>
      </c>
      <c r="AD108" s="15" t="e">
        <f t="shared" si="18"/>
        <v>#DIV/0!</v>
      </c>
      <c r="AE108" s="15" t="e">
        <f t="shared" si="18"/>
        <v>#DIV/0!</v>
      </c>
      <c r="AF108" s="18"/>
      <c r="AG108" s="16" t="str">
        <f>INDEX([2]Local_Authority_District__Decem!$D$2:$D$417,MATCH(B108,[2]Local_Authority_District__Decem!$A$2:$A$417,0))</f>
        <v>UKK13</v>
      </c>
      <c r="AH108" s="369">
        <f>INDEX([2]A4!$R$6:$R$228,MATCH(AG108,[2]A4!$B$6:$B$228,0))</f>
        <v>30.66</v>
      </c>
      <c r="AN108" s="315"/>
      <c r="AO108" s="315"/>
    </row>
    <row r="109" spans="1:41" ht="15.6" x14ac:dyDescent="0.3">
      <c r="A109" s="14" t="s">
        <v>62</v>
      </c>
      <c r="B109" s="14" t="s">
        <v>299</v>
      </c>
      <c r="C109" s="14" t="s">
        <v>300</v>
      </c>
      <c r="D109" s="15">
        <v>1820000</v>
      </c>
      <c r="E109" s="16">
        <f t="shared" si="0"/>
        <v>52000</v>
      </c>
      <c r="F109" s="17" t="e">
        <f>INDEX('Indust Agri by LA '!$J$2:$J$315,MATCH(B109,'Indust Agri by LA '!$B$2:$B$315,0))</f>
        <v>#DIV/0!</v>
      </c>
      <c r="G109" s="17"/>
      <c r="H109" s="15" t="e">
        <f t="shared" si="11"/>
        <v>#DIV/0!</v>
      </c>
      <c r="I109" s="15" t="e">
        <f t="shared" si="12"/>
        <v>#DIV/0!</v>
      </c>
      <c r="J109" s="15" t="e">
        <f t="shared" si="18"/>
        <v>#DIV/0!</v>
      </c>
      <c r="K109" s="15" t="e">
        <f t="shared" si="18"/>
        <v>#DIV/0!</v>
      </c>
      <c r="L109" s="15" t="e">
        <f t="shared" si="18"/>
        <v>#DIV/0!</v>
      </c>
      <c r="M109" s="15" t="e">
        <f t="shared" si="18"/>
        <v>#DIV/0!</v>
      </c>
      <c r="N109" s="15" t="e">
        <f t="shared" si="18"/>
        <v>#DIV/0!</v>
      </c>
      <c r="O109" s="15" t="e">
        <f t="shared" si="18"/>
        <v>#DIV/0!</v>
      </c>
      <c r="P109" s="15" t="e">
        <f t="shared" si="18"/>
        <v>#DIV/0!</v>
      </c>
      <c r="Q109" s="15" t="e">
        <f t="shared" si="18"/>
        <v>#DIV/0!</v>
      </c>
      <c r="R109" s="15" t="e">
        <f t="shared" si="18"/>
        <v>#DIV/0!</v>
      </c>
      <c r="S109" s="15" t="e">
        <f t="shared" si="18"/>
        <v>#DIV/0!</v>
      </c>
      <c r="T109" s="15" t="e">
        <f t="shared" si="18"/>
        <v>#DIV/0!</v>
      </c>
      <c r="U109" s="15" t="e">
        <f t="shared" si="18"/>
        <v>#DIV/0!</v>
      </c>
      <c r="V109" s="15" t="e">
        <f t="shared" si="18"/>
        <v>#DIV/0!</v>
      </c>
      <c r="W109" s="15" t="e">
        <f t="shared" si="18"/>
        <v>#DIV/0!</v>
      </c>
      <c r="X109" s="15" t="e">
        <f t="shared" si="18"/>
        <v>#DIV/0!</v>
      </c>
      <c r="Y109" s="15" t="e">
        <f t="shared" si="18"/>
        <v>#DIV/0!</v>
      </c>
      <c r="Z109" s="15" t="e">
        <f t="shared" si="18"/>
        <v>#DIV/0!</v>
      </c>
      <c r="AA109" s="15" t="e">
        <f t="shared" si="18"/>
        <v>#DIV/0!</v>
      </c>
      <c r="AB109" s="15" t="e">
        <f t="shared" si="18"/>
        <v>#DIV/0!</v>
      </c>
      <c r="AC109" s="15" t="e">
        <f t="shared" si="18"/>
        <v>#DIV/0!</v>
      </c>
      <c r="AD109" s="15" t="e">
        <f t="shared" si="18"/>
        <v>#DIV/0!</v>
      </c>
      <c r="AE109" s="15" t="e">
        <f t="shared" si="18"/>
        <v>#DIV/0!</v>
      </c>
      <c r="AF109" s="18"/>
      <c r="AG109" s="16" t="str">
        <f>INDEX([2]Local_Authority_District__Decem!$D$2:$D$417,MATCH(B109,[2]Local_Authority_District__Decem!$A$2:$A$417,0))</f>
        <v>UKJ35</v>
      </c>
      <c r="AH109" s="369">
        <f>INDEX([2]A4!$R$6:$R$228,MATCH(AG109,[2]A4!$B$6:$B$228,0))</f>
        <v>38.61</v>
      </c>
      <c r="AN109" s="315"/>
      <c r="AO109" s="315"/>
    </row>
    <row r="110" spans="1:41" ht="15.6" x14ac:dyDescent="0.3">
      <c r="A110" s="14" t="s">
        <v>62</v>
      </c>
      <c r="B110" s="14" t="s">
        <v>301</v>
      </c>
      <c r="C110" s="14" t="s">
        <v>302</v>
      </c>
      <c r="D110" s="15">
        <v>3850000</v>
      </c>
      <c r="E110" s="16">
        <f t="shared" si="0"/>
        <v>110000</v>
      </c>
      <c r="F110" s="17" t="e">
        <f>INDEX('Indust Agri by LA '!$J$2:$J$315,MATCH(B110,'Indust Agri by LA '!$B$2:$B$315,0))</f>
        <v>#DIV/0!</v>
      </c>
      <c r="G110" s="17"/>
      <c r="H110" s="15" t="e">
        <f t="shared" si="11"/>
        <v>#DIV/0!</v>
      </c>
      <c r="I110" s="15" t="e">
        <f t="shared" si="12"/>
        <v>#DIV/0!</v>
      </c>
      <c r="J110" s="15" t="e">
        <f t="shared" si="18"/>
        <v>#DIV/0!</v>
      </c>
      <c r="K110" s="15" t="e">
        <f t="shared" si="18"/>
        <v>#DIV/0!</v>
      </c>
      <c r="L110" s="15" t="e">
        <f t="shared" si="18"/>
        <v>#DIV/0!</v>
      </c>
      <c r="M110" s="15" t="e">
        <f t="shared" si="18"/>
        <v>#DIV/0!</v>
      </c>
      <c r="N110" s="15" t="e">
        <f t="shared" si="18"/>
        <v>#DIV/0!</v>
      </c>
      <c r="O110" s="15" t="e">
        <f t="shared" si="18"/>
        <v>#DIV/0!</v>
      </c>
      <c r="P110" s="15" t="e">
        <f t="shared" si="18"/>
        <v>#DIV/0!</v>
      </c>
      <c r="Q110" s="15" t="e">
        <f t="shared" si="18"/>
        <v>#DIV/0!</v>
      </c>
      <c r="R110" s="15" t="e">
        <f t="shared" si="18"/>
        <v>#DIV/0!</v>
      </c>
      <c r="S110" s="15" t="e">
        <f t="shared" si="18"/>
        <v>#DIV/0!</v>
      </c>
      <c r="T110" s="15" t="e">
        <f t="shared" si="18"/>
        <v>#DIV/0!</v>
      </c>
      <c r="U110" s="15" t="e">
        <f t="shared" si="18"/>
        <v>#DIV/0!</v>
      </c>
      <c r="V110" s="15" t="e">
        <f t="shared" si="18"/>
        <v>#DIV/0!</v>
      </c>
      <c r="W110" s="15" t="e">
        <f t="shared" si="18"/>
        <v>#DIV/0!</v>
      </c>
      <c r="X110" s="15" t="e">
        <f t="shared" si="18"/>
        <v>#DIV/0!</v>
      </c>
      <c r="Y110" s="15" t="e">
        <f t="shared" si="18"/>
        <v>#DIV/0!</v>
      </c>
      <c r="Z110" s="15" t="e">
        <f t="shared" si="18"/>
        <v>#DIV/0!</v>
      </c>
      <c r="AA110" s="15" t="e">
        <f t="shared" si="18"/>
        <v>#DIV/0!</v>
      </c>
      <c r="AB110" s="15" t="e">
        <f t="shared" si="18"/>
        <v>#DIV/0!</v>
      </c>
      <c r="AC110" s="15" t="e">
        <f t="shared" si="18"/>
        <v>#DIV/0!</v>
      </c>
      <c r="AD110" s="15" t="e">
        <f t="shared" si="18"/>
        <v>#DIV/0!</v>
      </c>
      <c r="AE110" s="15" t="e">
        <f t="shared" si="18"/>
        <v>#DIV/0!</v>
      </c>
      <c r="AF110" s="18"/>
      <c r="AG110" s="16" t="str">
        <f>INDEX([2]Local_Authority_District__Decem!$D$2:$D$417,MATCH(B110,[2]Local_Authority_District__Decem!$A$2:$A$417,0))</f>
        <v>UKJ43</v>
      </c>
      <c r="AH110" s="369">
        <f>INDEX([2]A4!$R$6:$R$228,MATCH(AG110,[2]A4!$B$6:$B$228,0))</f>
        <v>32.03</v>
      </c>
      <c r="AN110" s="315"/>
      <c r="AO110" s="315"/>
    </row>
    <row r="111" spans="1:41" ht="15.6" x14ac:dyDescent="0.3">
      <c r="A111" s="14" t="s">
        <v>65</v>
      </c>
      <c r="B111" s="14" t="s">
        <v>303</v>
      </c>
      <c r="C111" s="14" t="s">
        <v>304</v>
      </c>
      <c r="D111" s="15">
        <v>1100000</v>
      </c>
      <c r="E111" s="16">
        <f t="shared" si="0"/>
        <v>31428.571428571428</v>
      </c>
      <c r="F111" s="17" t="e">
        <f>INDEX('Indust Agri by LA '!$J$2:$J$315,MATCH(B111,'Indust Agri by LA '!$B$2:$B$315,0))</f>
        <v>#DIV/0!</v>
      </c>
      <c r="G111" s="17"/>
      <c r="H111" s="15" t="e">
        <f t="shared" si="11"/>
        <v>#DIV/0!</v>
      </c>
      <c r="I111" s="15" t="e">
        <f t="shared" si="12"/>
        <v>#DIV/0!</v>
      </c>
      <c r="J111" s="15" t="e">
        <f t="shared" si="18"/>
        <v>#DIV/0!</v>
      </c>
      <c r="K111" s="15" t="e">
        <f t="shared" si="18"/>
        <v>#DIV/0!</v>
      </c>
      <c r="L111" s="15" t="e">
        <f t="shared" si="18"/>
        <v>#DIV/0!</v>
      </c>
      <c r="M111" s="15" t="e">
        <f t="shared" si="18"/>
        <v>#DIV/0!</v>
      </c>
      <c r="N111" s="15" t="e">
        <f t="shared" si="18"/>
        <v>#DIV/0!</v>
      </c>
      <c r="O111" s="15" t="e">
        <f t="shared" si="18"/>
        <v>#DIV/0!</v>
      </c>
      <c r="P111" s="15" t="e">
        <f t="shared" si="18"/>
        <v>#DIV/0!</v>
      </c>
      <c r="Q111" s="15" t="e">
        <f t="shared" si="18"/>
        <v>#DIV/0!</v>
      </c>
      <c r="R111" s="15" t="e">
        <f t="shared" si="18"/>
        <v>#DIV/0!</v>
      </c>
      <c r="S111" s="15" t="e">
        <f t="shared" si="18"/>
        <v>#DIV/0!</v>
      </c>
      <c r="T111" s="15" t="e">
        <f t="shared" si="18"/>
        <v>#DIV/0!</v>
      </c>
      <c r="U111" s="15" t="e">
        <f t="shared" si="18"/>
        <v>#DIV/0!</v>
      </c>
      <c r="V111" s="15" t="e">
        <f t="shared" si="18"/>
        <v>#DIV/0!</v>
      </c>
      <c r="W111" s="15" t="e">
        <f t="shared" si="18"/>
        <v>#DIV/0!</v>
      </c>
      <c r="X111" s="15" t="e">
        <f t="shared" si="18"/>
        <v>#DIV/0!</v>
      </c>
      <c r="Y111" s="15" t="e">
        <f t="shared" si="18"/>
        <v>#DIV/0!</v>
      </c>
      <c r="Z111" s="15" t="e">
        <f t="shared" si="18"/>
        <v>#DIV/0!</v>
      </c>
      <c r="AA111" s="15" t="e">
        <f t="shared" si="18"/>
        <v>#DIV/0!</v>
      </c>
      <c r="AB111" s="15" t="e">
        <f t="shared" si="18"/>
        <v>#DIV/0!</v>
      </c>
      <c r="AC111" s="15" t="e">
        <f t="shared" si="18"/>
        <v>#DIV/0!</v>
      </c>
      <c r="AD111" s="15" t="e">
        <f t="shared" si="18"/>
        <v>#DIV/0!</v>
      </c>
      <c r="AE111" s="15" t="e">
        <f t="shared" si="18"/>
        <v>#DIV/0!</v>
      </c>
      <c r="AF111" s="18"/>
      <c r="AG111" s="16" t="str">
        <f>INDEX([2]Local_Authority_District__Decem!$D$2:$D$417,MATCH(B111,[2]Local_Authority_District__Decem!$A$2:$A$417,0))</f>
        <v>UKH15</v>
      </c>
      <c r="AH111" s="369">
        <f>INDEX([2]A4!$R$6:$R$228,MATCH(AG111,[2]A4!$B$6:$B$228,0))</f>
        <v>31.62</v>
      </c>
      <c r="AN111" s="315"/>
      <c r="AO111" s="315"/>
    </row>
    <row r="112" spans="1:41" ht="15.6" x14ac:dyDescent="0.3">
      <c r="A112" s="14" t="s">
        <v>72</v>
      </c>
      <c r="B112" s="14" t="s">
        <v>305</v>
      </c>
      <c r="C112" s="14" t="s">
        <v>306</v>
      </c>
      <c r="D112" s="15">
        <v>20400000</v>
      </c>
      <c r="E112" s="16">
        <f t="shared" si="0"/>
        <v>174358.97435897434</v>
      </c>
      <c r="F112" s="17" t="e">
        <f>INDEX('Indust Agri by LA '!$J$2:$J$315,MATCH(B112,'Indust Agri by LA '!$B$2:$B$315,0))</f>
        <v>#DIV/0!</v>
      </c>
      <c r="G112" s="17"/>
      <c r="H112" s="15" t="e">
        <f t="shared" si="11"/>
        <v>#DIV/0!</v>
      </c>
      <c r="I112" s="15" t="e">
        <f t="shared" si="12"/>
        <v>#DIV/0!</v>
      </c>
      <c r="J112" s="15" t="e">
        <f t="shared" si="18"/>
        <v>#DIV/0!</v>
      </c>
      <c r="K112" s="15" t="e">
        <f t="shared" si="18"/>
        <v>#DIV/0!</v>
      </c>
      <c r="L112" s="15" t="e">
        <f t="shared" si="18"/>
        <v>#DIV/0!</v>
      </c>
      <c r="M112" s="15" t="e">
        <f t="shared" si="18"/>
        <v>#DIV/0!</v>
      </c>
      <c r="N112" s="15" t="e">
        <f t="shared" si="18"/>
        <v>#DIV/0!</v>
      </c>
      <c r="O112" s="15" t="e">
        <f t="shared" si="18"/>
        <v>#DIV/0!</v>
      </c>
      <c r="P112" s="15" t="e">
        <f t="shared" si="18"/>
        <v>#DIV/0!</v>
      </c>
      <c r="Q112" s="15" t="e">
        <f t="shared" si="18"/>
        <v>#DIV/0!</v>
      </c>
      <c r="R112" s="15" t="e">
        <f t="shared" si="18"/>
        <v>#DIV/0!</v>
      </c>
      <c r="S112" s="15" t="e">
        <f t="shared" si="18"/>
        <v>#DIV/0!</v>
      </c>
      <c r="T112" s="15" t="e">
        <f t="shared" si="18"/>
        <v>#DIV/0!</v>
      </c>
      <c r="U112" s="15" t="e">
        <f t="shared" si="18"/>
        <v>#DIV/0!</v>
      </c>
      <c r="V112" s="15" t="e">
        <f t="shared" si="18"/>
        <v>#DIV/0!</v>
      </c>
      <c r="W112" s="15" t="e">
        <f t="shared" si="18"/>
        <v>#DIV/0!</v>
      </c>
      <c r="X112" s="15" t="e">
        <f t="shared" si="18"/>
        <v>#DIV/0!</v>
      </c>
      <c r="Y112" s="15" t="e">
        <f t="shared" si="18"/>
        <v>#DIV/0!</v>
      </c>
      <c r="Z112" s="15" t="e">
        <f t="shared" si="18"/>
        <v>#DIV/0!</v>
      </c>
      <c r="AA112" s="15" t="e">
        <f t="shared" si="18"/>
        <v>#DIV/0!</v>
      </c>
      <c r="AB112" s="15" t="e">
        <f t="shared" si="18"/>
        <v>#DIV/0!</v>
      </c>
      <c r="AC112" s="15" t="e">
        <f t="shared" si="18"/>
        <v>#DIV/0!</v>
      </c>
      <c r="AD112" s="15" t="e">
        <f t="shared" si="18"/>
        <v>#DIV/0!</v>
      </c>
      <c r="AE112" s="15" t="e">
        <f t="shared" si="18"/>
        <v>#DIV/0!</v>
      </c>
      <c r="AF112" s="18"/>
      <c r="AG112" s="16" t="str">
        <f>INDEX([2]Local_Authority_District__Decem!$D$2:$D$417,MATCH(B112,[2]Local_Authority_District__Decem!$A$2:$A$417,0))</f>
        <v>UKI51</v>
      </c>
      <c r="AH112" s="369">
        <f>INDEX([2]A4!$R$6:$R$228,MATCH(AG112,[2]A4!$B$6:$B$228,0))</f>
        <v>43.08</v>
      </c>
      <c r="AN112" s="315"/>
      <c r="AO112" s="315"/>
    </row>
    <row r="113" spans="1:41" ht="15.6" x14ac:dyDescent="0.3">
      <c r="A113" s="14" t="s">
        <v>62</v>
      </c>
      <c r="B113" s="14" t="s">
        <v>307</v>
      </c>
      <c r="C113" s="14" t="s">
        <v>308</v>
      </c>
      <c r="D113" s="15">
        <v>7625000</v>
      </c>
      <c r="E113" s="16">
        <f t="shared" si="0"/>
        <v>217857.14285714287</v>
      </c>
      <c r="F113" s="17" t="e">
        <f>INDEX('Indust Agri by LA '!$J$2:$J$315,MATCH(B113,'Indust Agri by LA '!$B$2:$B$315,0))</f>
        <v>#DIV/0!</v>
      </c>
      <c r="G113" s="17"/>
      <c r="H113" s="15" t="e">
        <f t="shared" si="11"/>
        <v>#DIV/0!</v>
      </c>
      <c r="I113" s="15" t="e">
        <f t="shared" si="12"/>
        <v>#DIV/0!</v>
      </c>
      <c r="J113" s="15" t="e">
        <f t="shared" si="18"/>
        <v>#DIV/0!</v>
      </c>
      <c r="K113" s="15" t="e">
        <f t="shared" si="18"/>
        <v>#DIV/0!</v>
      </c>
      <c r="L113" s="15" t="e">
        <f t="shared" si="18"/>
        <v>#DIV/0!</v>
      </c>
      <c r="M113" s="15" t="e">
        <f t="shared" si="18"/>
        <v>#DIV/0!</v>
      </c>
      <c r="N113" s="15" t="e">
        <f t="shared" si="18"/>
        <v>#DIV/0!</v>
      </c>
      <c r="O113" s="15" t="e">
        <f t="shared" si="18"/>
        <v>#DIV/0!</v>
      </c>
      <c r="P113" s="15" t="e">
        <f t="shared" si="18"/>
        <v>#DIV/0!</v>
      </c>
      <c r="Q113" s="15" t="e">
        <f t="shared" si="18"/>
        <v>#DIV/0!</v>
      </c>
      <c r="R113" s="15" t="e">
        <f t="shared" si="18"/>
        <v>#DIV/0!</v>
      </c>
      <c r="S113" s="15" t="e">
        <f t="shared" si="18"/>
        <v>#DIV/0!</v>
      </c>
      <c r="T113" s="15" t="e">
        <f t="shared" si="18"/>
        <v>#DIV/0!</v>
      </c>
      <c r="U113" s="15" t="e">
        <f t="shared" si="18"/>
        <v>#DIV/0!</v>
      </c>
      <c r="V113" s="15" t="e">
        <f t="shared" si="18"/>
        <v>#DIV/0!</v>
      </c>
      <c r="W113" s="15" t="e">
        <f t="shared" si="18"/>
        <v>#DIV/0!</v>
      </c>
      <c r="X113" s="15" t="e">
        <f t="shared" si="18"/>
        <v>#DIV/0!</v>
      </c>
      <c r="Y113" s="15" t="e">
        <f t="shared" si="18"/>
        <v>#DIV/0!</v>
      </c>
      <c r="Z113" s="15" t="e">
        <f t="shared" si="18"/>
        <v>#DIV/0!</v>
      </c>
      <c r="AA113" s="15" t="e">
        <f t="shared" si="18"/>
        <v>#DIV/0!</v>
      </c>
      <c r="AB113" s="15" t="e">
        <f t="shared" si="18"/>
        <v>#DIV/0!</v>
      </c>
      <c r="AC113" s="15" t="e">
        <f t="shared" si="18"/>
        <v>#DIV/0!</v>
      </c>
      <c r="AD113" s="15" t="e">
        <f t="shared" si="18"/>
        <v>#DIV/0!</v>
      </c>
      <c r="AE113" s="15" t="e">
        <f t="shared" si="18"/>
        <v>#DIV/0!</v>
      </c>
      <c r="AF113" s="18"/>
      <c r="AG113" s="16" t="str">
        <f>INDEX([2]Local_Authority_District__Decem!$D$2:$D$417,MATCH(B113,[2]Local_Authority_District__Decem!$A$2:$A$417,0))</f>
        <v>UKJ25</v>
      </c>
      <c r="AH113" s="369">
        <f>INDEX([2]A4!$R$6:$R$228,MATCH(AG113,[2]A4!$B$6:$B$228,0))</f>
        <v>44.3</v>
      </c>
      <c r="AN113" s="315"/>
      <c r="AO113" s="315"/>
    </row>
    <row r="114" spans="1:41" ht="15.6" x14ac:dyDescent="0.3">
      <c r="A114" s="14" t="s">
        <v>72</v>
      </c>
      <c r="B114" s="14" t="s">
        <v>309</v>
      </c>
      <c r="C114" s="14" t="s">
        <v>310</v>
      </c>
      <c r="D114" s="15">
        <v>39690000</v>
      </c>
      <c r="E114" s="16">
        <f t="shared" si="0"/>
        <v>339230.76923076925</v>
      </c>
      <c r="F114" s="17" t="e">
        <f>INDEX('Indust Agri by LA '!$J$2:$J$315,MATCH(B114,'Indust Agri by LA '!$B$2:$B$315,0))</f>
        <v>#DIV/0!</v>
      </c>
      <c r="G114" s="17"/>
      <c r="H114" s="15" t="e">
        <f t="shared" si="11"/>
        <v>#DIV/0!</v>
      </c>
      <c r="I114" s="15" t="e">
        <f t="shared" si="12"/>
        <v>#DIV/0!</v>
      </c>
      <c r="J114" s="15" t="e">
        <f t="shared" si="18"/>
        <v>#DIV/0!</v>
      </c>
      <c r="K114" s="15" t="e">
        <f t="shared" si="18"/>
        <v>#DIV/0!</v>
      </c>
      <c r="L114" s="15" t="e">
        <f t="shared" si="18"/>
        <v>#DIV/0!</v>
      </c>
      <c r="M114" s="15" t="e">
        <f t="shared" si="18"/>
        <v>#DIV/0!</v>
      </c>
      <c r="N114" s="15" t="e">
        <f t="shared" si="18"/>
        <v>#DIV/0!</v>
      </c>
      <c r="O114" s="15" t="e">
        <f t="shared" si="18"/>
        <v>#DIV/0!</v>
      </c>
      <c r="P114" s="15" t="e">
        <f t="shared" si="18"/>
        <v>#DIV/0!</v>
      </c>
      <c r="Q114" s="15" t="e">
        <f t="shared" si="18"/>
        <v>#DIV/0!</v>
      </c>
      <c r="R114" s="15" t="e">
        <f t="shared" si="18"/>
        <v>#DIV/0!</v>
      </c>
      <c r="S114" s="15" t="e">
        <f t="shared" si="18"/>
        <v>#DIV/0!</v>
      </c>
      <c r="T114" s="15" t="e">
        <f t="shared" si="18"/>
        <v>#DIV/0!</v>
      </c>
      <c r="U114" s="15" t="e">
        <f t="shared" si="18"/>
        <v>#DIV/0!</v>
      </c>
      <c r="V114" s="15" t="e">
        <f t="shared" si="18"/>
        <v>#DIV/0!</v>
      </c>
      <c r="W114" s="15" t="e">
        <f t="shared" si="18"/>
        <v>#DIV/0!</v>
      </c>
      <c r="X114" s="15" t="e">
        <f t="shared" si="18"/>
        <v>#DIV/0!</v>
      </c>
      <c r="Y114" s="15" t="e">
        <f t="shared" si="18"/>
        <v>#DIV/0!</v>
      </c>
      <c r="Z114" s="15" t="e">
        <f t="shared" si="18"/>
        <v>#DIV/0!</v>
      </c>
      <c r="AA114" s="15" t="e">
        <f t="shared" si="18"/>
        <v>#DIV/0!</v>
      </c>
      <c r="AB114" s="15" t="e">
        <f t="shared" si="18"/>
        <v>#DIV/0!</v>
      </c>
      <c r="AC114" s="15" t="e">
        <f t="shared" si="18"/>
        <v>#DIV/0!</v>
      </c>
      <c r="AD114" s="15" t="e">
        <f t="shared" si="18"/>
        <v>#DIV/0!</v>
      </c>
      <c r="AE114" s="15" t="e">
        <f t="shared" si="18"/>
        <v>#DIV/0!</v>
      </c>
      <c r="AF114" s="18"/>
      <c r="AG114" s="16" t="str">
        <f>INDEX([2]Local_Authority_District__Decem!$D$2:$D$417,MATCH(B114,[2]Local_Authority_District__Decem!$A$2:$A$417,0))</f>
        <v>UKI41</v>
      </c>
      <c r="AH114" s="369">
        <f>INDEX([2]A4!$R$6:$R$228,MATCH(AG114,[2]A4!$B$6:$B$228,0))</f>
        <v>32.74</v>
      </c>
      <c r="AN114" s="315"/>
      <c r="AO114" s="315"/>
    </row>
    <row r="115" spans="1:41" ht="15.6" x14ac:dyDescent="0.3">
      <c r="A115" s="14" t="s">
        <v>66</v>
      </c>
      <c r="B115" s="14" t="s">
        <v>311</v>
      </c>
      <c r="C115" s="14" t="s">
        <v>312</v>
      </c>
      <c r="D115" s="15">
        <v>1830000</v>
      </c>
      <c r="E115" s="16">
        <f t="shared" si="0"/>
        <v>52285.714285714283</v>
      </c>
      <c r="F115" s="17" t="e">
        <f>INDEX('Indust Agri by LA '!$J$2:$J$315,MATCH(B115,'Indust Agri by LA '!$B$2:$B$315,0))</f>
        <v>#DIV/0!</v>
      </c>
      <c r="G115" s="17"/>
      <c r="H115" s="15" t="e">
        <f t="shared" si="11"/>
        <v>#DIV/0!</v>
      </c>
      <c r="I115" s="15" t="e">
        <f t="shared" si="12"/>
        <v>#DIV/0!</v>
      </c>
      <c r="J115" s="15" t="e">
        <f t="shared" si="18"/>
        <v>#DIV/0!</v>
      </c>
      <c r="K115" s="15" t="e">
        <f t="shared" si="18"/>
        <v>#DIV/0!</v>
      </c>
      <c r="L115" s="15" t="e">
        <f t="shared" si="18"/>
        <v>#DIV/0!</v>
      </c>
      <c r="M115" s="15" t="e">
        <f t="shared" si="18"/>
        <v>#DIV/0!</v>
      </c>
      <c r="N115" s="15" t="e">
        <f t="shared" si="18"/>
        <v>#DIV/0!</v>
      </c>
      <c r="O115" s="15" t="e">
        <f t="shared" si="18"/>
        <v>#DIV/0!</v>
      </c>
      <c r="P115" s="15" t="e">
        <f t="shared" si="18"/>
        <v>#DIV/0!</v>
      </c>
      <c r="Q115" s="15" t="e">
        <f t="shared" si="18"/>
        <v>#DIV/0!</v>
      </c>
      <c r="R115" s="15" t="e">
        <f t="shared" si="18"/>
        <v>#DIV/0!</v>
      </c>
      <c r="S115" s="15" t="e">
        <f t="shared" si="18"/>
        <v>#DIV/0!</v>
      </c>
      <c r="T115" s="15" t="e">
        <f t="shared" si="18"/>
        <v>#DIV/0!</v>
      </c>
      <c r="U115" s="15" t="e">
        <f t="shared" si="18"/>
        <v>#DIV/0!</v>
      </c>
      <c r="V115" s="15" t="e">
        <f t="shared" si="18"/>
        <v>#DIV/0!</v>
      </c>
      <c r="W115" s="15" t="e">
        <f t="shared" si="18"/>
        <v>#DIV/0!</v>
      </c>
      <c r="X115" s="15" t="e">
        <f t="shared" si="18"/>
        <v>#DIV/0!</v>
      </c>
      <c r="Y115" s="15" t="e">
        <f t="shared" si="18"/>
        <v>#DIV/0!</v>
      </c>
      <c r="Z115" s="15" t="e">
        <f t="shared" si="18"/>
        <v>#DIV/0!</v>
      </c>
      <c r="AA115" s="15" t="e">
        <f t="shared" si="18"/>
        <v>#DIV/0!</v>
      </c>
      <c r="AB115" s="15" t="e">
        <f t="shared" si="18"/>
        <v>#DIV/0!</v>
      </c>
      <c r="AC115" s="15" t="e">
        <f t="shared" si="18"/>
        <v>#DIV/0!</v>
      </c>
      <c r="AD115" s="15" t="e">
        <f t="shared" si="18"/>
        <v>#DIV/0!</v>
      </c>
      <c r="AE115" s="15" t="e">
        <f t="shared" si="18"/>
        <v>#DIV/0!</v>
      </c>
      <c r="AF115" s="18"/>
      <c r="AG115" s="16" t="str">
        <f>INDEX([2]Local_Authority_District__Decem!$D$2:$D$417,MATCH(B115,[2]Local_Authority_District__Decem!$A$2:$A$417,0))</f>
        <v>UKD71</v>
      </c>
      <c r="AH115" s="369">
        <f>INDEX([2]A4!$R$6:$R$228,MATCH(AG115,[2]A4!$B$6:$B$228,0))</f>
        <v>34.18</v>
      </c>
      <c r="AN115" s="315"/>
      <c r="AO115" s="315"/>
    </row>
    <row r="116" spans="1:41" ht="15.6" x14ac:dyDescent="0.3">
      <c r="A116" s="14" t="s">
        <v>88</v>
      </c>
      <c r="B116" s="14" t="s">
        <v>313</v>
      </c>
      <c r="C116" s="14" t="s">
        <v>314</v>
      </c>
      <c r="D116" s="15">
        <v>2150000</v>
      </c>
      <c r="E116" s="16">
        <f t="shared" si="0"/>
        <v>61428.571428571428</v>
      </c>
      <c r="F116" s="17" t="e">
        <f>INDEX('Indust Agri by LA '!$J$2:$J$315,MATCH(B116,'Indust Agri by LA '!$B$2:$B$315,0))</f>
        <v>#DIV/0!</v>
      </c>
      <c r="G116" s="17"/>
      <c r="H116" s="15" t="e">
        <f t="shared" si="11"/>
        <v>#DIV/0!</v>
      </c>
      <c r="I116" s="15" t="e">
        <f t="shared" si="12"/>
        <v>#DIV/0!</v>
      </c>
      <c r="J116" s="15" t="e">
        <f t="shared" si="18"/>
        <v>#DIV/0!</v>
      </c>
      <c r="K116" s="15" t="e">
        <f t="shared" si="18"/>
        <v>#DIV/0!</v>
      </c>
      <c r="L116" s="15" t="e">
        <f t="shared" si="18"/>
        <v>#DIV/0!</v>
      </c>
      <c r="M116" s="15" t="e">
        <f t="shared" si="18"/>
        <v>#DIV/0!</v>
      </c>
      <c r="N116" s="15" t="e">
        <f t="shared" si="18"/>
        <v>#DIV/0!</v>
      </c>
      <c r="O116" s="15" t="e">
        <f t="shared" si="18"/>
        <v>#DIV/0!</v>
      </c>
      <c r="P116" s="15" t="e">
        <f t="shared" si="18"/>
        <v>#DIV/0!</v>
      </c>
      <c r="Q116" s="15" t="e">
        <f t="shared" si="18"/>
        <v>#DIV/0!</v>
      </c>
      <c r="R116" s="15" t="e">
        <f t="shared" si="18"/>
        <v>#DIV/0!</v>
      </c>
      <c r="S116" s="15" t="e">
        <f t="shared" si="18"/>
        <v>#DIV/0!</v>
      </c>
      <c r="T116" s="15" t="e">
        <f t="shared" si="18"/>
        <v>#DIV/0!</v>
      </c>
      <c r="U116" s="15" t="e">
        <f t="shared" si="18"/>
        <v>#DIV/0!</v>
      </c>
      <c r="V116" s="15" t="e">
        <f t="shared" si="18"/>
        <v>#DIV/0!</v>
      </c>
      <c r="W116" s="15" t="e">
        <f t="shared" si="18"/>
        <v>#DIV/0!</v>
      </c>
      <c r="X116" s="15" t="e">
        <f t="shared" si="18"/>
        <v>#DIV/0!</v>
      </c>
      <c r="Y116" s="15" t="e">
        <f t="shared" si="18"/>
        <v>#DIV/0!</v>
      </c>
      <c r="Z116" s="15" t="e">
        <f t="shared" si="18"/>
        <v>#DIV/0!</v>
      </c>
      <c r="AA116" s="15" t="e">
        <f t="shared" si="18"/>
        <v>#DIV/0!</v>
      </c>
      <c r="AB116" s="15" t="e">
        <f t="shared" si="18"/>
        <v>#DIV/0!</v>
      </c>
      <c r="AC116" s="15" t="e">
        <f t="shared" si="18"/>
        <v>#DIV/0!</v>
      </c>
      <c r="AD116" s="15" t="e">
        <f t="shared" si="18"/>
        <v>#DIV/0!</v>
      </c>
      <c r="AE116" s="15" t="e">
        <f t="shared" si="18"/>
        <v>#DIV/0!</v>
      </c>
      <c r="AF116" s="18"/>
      <c r="AG116" s="16" t="str">
        <f>INDEX([2]Local_Authority_District__Decem!$D$2:$D$417,MATCH(B116,[2]Local_Authority_District__Decem!$A$2:$A$417,0))</f>
        <v>UKE22</v>
      </c>
      <c r="AH116" s="369">
        <f>INDEX([2]A4!$R$6:$R$228,MATCH(AG116,[2]A4!$B$6:$B$228,0))</f>
        <v>27.21</v>
      </c>
      <c r="AN116" s="315"/>
      <c r="AO116" s="315"/>
    </row>
    <row r="117" spans="1:41" ht="15.6" x14ac:dyDescent="0.3">
      <c r="A117" s="14" t="s">
        <v>72</v>
      </c>
      <c r="B117" s="14" t="s">
        <v>315</v>
      </c>
      <c r="C117" s="14" t="s">
        <v>316</v>
      </c>
      <c r="D117" s="15">
        <v>56455000</v>
      </c>
      <c r="E117" s="16">
        <f t="shared" si="0"/>
        <v>482521.3675213675</v>
      </c>
      <c r="F117" s="17" t="e">
        <f>INDEX('Indust Agri by LA '!$J$2:$J$315,MATCH(B117,'Indust Agri by LA '!$B$2:$B$315,0))</f>
        <v>#DIV/0!</v>
      </c>
      <c r="G117" s="17"/>
      <c r="H117" s="15" t="e">
        <f t="shared" si="11"/>
        <v>#DIV/0!</v>
      </c>
      <c r="I117" s="15" t="e">
        <f t="shared" si="12"/>
        <v>#DIV/0!</v>
      </c>
      <c r="J117" s="15" t="e">
        <f t="shared" si="18"/>
        <v>#DIV/0!</v>
      </c>
      <c r="K117" s="15" t="e">
        <f t="shared" si="18"/>
        <v>#DIV/0!</v>
      </c>
      <c r="L117" s="15" t="e">
        <f t="shared" si="18"/>
        <v>#DIV/0!</v>
      </c>
      <c r="M117" s="15" t="e">
        <f t="shared" si="18"/>
        <v>#DIV/0!</v>
      </c>
      <c r="N117" s="15" t="e">
        <f t="shared" si="18"/>
        <v>#DIV/0!</v>
      </c>
      <c r="O117" s="15" t="e">
        <f t="shared" si="18"/>
        <v>#DIV/0!</v>
      </c>
      <c r="P117" s="15" t="e">
        <f t="shared" si="18"/>
        <v>#DIV/0!</v>
      </c>
      <c r="Q117" s="15" t="e">
        <f t="shared" si="18"/>
        <v>#DIV/0!</v>
      </c>
      <c r="R117" s="15" t="e">
        <f t="shared" si="18"/>
        <v>#DIV/0!</v>
      </c>
      <c r="S117" s="15" t="e">
        <f t="shared" si="18"/>
        <v>#DIV/0!</v>
      </c>
      <c r="T117" s="15" t="e">
        <f t="shared" si="18"/>
        <v>#DIV/0!</v>
      </c>
      <c r="U117" s="15" t="e">
        <f t="shared" si="18"/>
        <v>#DIV/0!</v>
      </c>
      <c r="V117" s="15" t="e">
        <f t="shared" si="18"/>
        <v>#DIV/0!</v>
      </c>
      <c r="W117" s="15" t="e">
        <f t="shared" si="18"/>
        <v>#DIV/0!</v>
      </c>
      <c r="X117" s="15" t="e">
        <f t="shared" si="18"/>
        <v>#DIV/0!</v>
      </c>
      <c r="Y117" s="15" t="e">
        <f t="shared" si="18"/>
        <v>#DIV/0!</v>
      </c>
      <c r="Z117" s="15" t="e">
        <f t="shared" si="18"/>
        <v>#DIV/0!</v>
      </c>
      <c r="AA117" s="15" t="e">
        <f t="shared" si="18"/>
        <v>#DIV/0!</v>
      </c>
      <c r="AB117" s="15" t="e">
        <f t="shared" si="18"/>
        <v>#DIV/0!</v>
      </c>
      <c r="AC117" s="15" t="e">
        <f t="shared" si="18"/>
        <v>#DIV/0!</v>
      </c>
      <c r="AD117" s="15" t="e">
        <f t="shared" si="18"/>
        <v>#DIV/0!</v>
      </c>
      <c r="AE117" s="15" t="e">
        <f t="shared" si="18"/>
        <v>#DIV/0!</v>
      </c>
      <c r="AF117" s="18"/>
      <c r="AG117" s="16" t="str">
        <f>INDEX([2]Local_Authority_District__Decem!$D$2:$D$417,MATCH(B117,[2]Local_Authority_District__Decem!$A$2:$A$417,0))</f>
        <v>UKI33</v>
      </c>
      <c r="AH117" s="369">
        <f>INDEX([2]A4!$R$6:$R$228,MATCH(AG117,[2]A4!$B$6:$B$228,0))</f>
        <v>42.36</v>
      </c>
      <c r="AN117" s="315"/>
      <c r="AO117" s="315"/>
    </row>
    <row r="118" spans="1:41" ht="15.6" x14ac:dyDescent="0.3">
      <c r="A118" s="14" t="s">
        <v>69</v>
      </c>
      <c r="B118" s="14" t="s">
        <v>317</v>
      </c>
      <c r="C118" s="14" t="s">
        <v>318</v>
      </c>
      <c r="D118" s="15">
        <v>2650000</v>
      </c>
      <c r="E118" s="16">
        <f t="shared" si="0"/>
        <v>75714.28571428571</v>
      </c>
      <c r="F118" s="17" t="e">
        <f>INDEX('Indust Agri by LA '!$J$2:$J$315,MATCH(B118,'Indust Agri by LA '!$B$2:$B$315,0))</f>
        <v>#DIV/0!</v>
      </c>
      <c r="G118" s="17"/>
      <c r="H118" s="15" t="e">
        <f t="shared" ref="H118:H171" si="19">E118-F118</f>
        <v>#DIV/0!</v>
      </c>
      <c r="I118" s="15" t="e">
        <f t="shared" si="12"/>
        <v>#DIV/0!</v>
      </c>
      <c r="J118" s="15" t="e">
        <f t="shared" si="18"/>
        <v>#DIV/0!</v>
      </c>
      <c r="K118" s="15" t="e">
        <f t="shared" si="18"/>
        <v>#DIV/0!</v>
      </c>
      <c r="L118" s="15" t="e">
        <f t="shared" si="18"/>
        <v>#DIV/0!</v>
      </c>
      <c r="M118" s="15" t="e">
        <f t="shared" si="18"/>
        <v>#DIV/0!</v>
      </c>
      <c r="N118" s="15" t="e">
        <f t="shared" si="18"/>
        <v>#DIV/0!</v>
      </c>
      <c r="O118" s="15" t="e">
        <f t="shared" si="18"/>
        <v>#DIV/0!</v>
      </c>
      <c r="P118" s="15" t="e">
        <f t="shared" si="18"/>
        <v>#DIV/0!</v>
      </c>
      <c r="Q118" s="15" t="e">
        <f t="shared" si="18"/>
        <v>#DIV/0!</v>
      </c>
      <c r="R118" s="15" t="e">
        <f t="shared" si="18"/>
        <v>#DIV/0!</v>
      </c>
      <c r="S118" s="15" t="e">
        <f t="shared" si="18"/>
        <v>#DIV/0!</v>
      </c>
      <c r="T118" s="15" t="e">
        <f t="shared" si="18"/>
        <v>#DIV/0!</v>
      </c>
      <c r="U118" s="15" t="e">
        <f t="shared" si="18"/>
        <v>#DIV/0!</v>
      </c>
      <c r="V118" s="15" t="e">
        <f t="shared" si="18"/>
        <v>#DIV/0!</v>
      </c>
      <c r="W118" s="15" t="e">
        <f t="shared" si="18"/>
        <v>#DIV/0!</v>
      </c>
      <c r="X118" s="15" t="e">
        <f t="shared" si="18"/>
        <v>#DIV/0!</v>
      </c>
      <c r="Y118" s="15" t="e">
        <f t="shared" si="18"/>
        <v>#DIV/0!</v>
      </c>
      <c r="Z118" s="15" t="e">
        <f t="shared" si="18"/>
        <v>#DIV/0!</v>
      </c>
      <c r="AA118" s="15" t="e">
        <f t="shared" si="18"/>
        <v>#DIV/0!</v>
      </c>
      <c r="AB118" s="15" t="e">
        <f t="shared" si="18"/>
        <v>#DIV/0!</v>
      </c>
      <c r="AC118" s="15" t="e">
        <f t="shared" ref="AC118:AE118" si="20">AB118*1.047</f>
        <v>#DIV/0!</v>
      </c>
      <c r="AD118" s="15" t="e">
        <f t="shared" si="20"/>
        <v>#DIV/0!</v>
      </c>
      <c r="AE118" s="15" t="e">
        <f t="shared" si="20"/>
        <v>#DIV/0!</v>
      </c>
      <c r="AF118" s="18"/>
      <c r="AG118" s="16" t="str">
        <f>INDEX([2]Local_Authority_District__Decem!$D$2:$D$417,MATCH(B118,[2]Local_Authority_District__Decem!$A$2:$A$417,0))</f>
        <v>UKF22</v>
      </c>
      <c r="AH118" s="369">
        <f>INDEX([2]A4!$R$6:$R$228,MATCH(AG118,[2]A4!$B$6:$B$228,0))</f>
        <v>32.479999999999997</v>
      </c>
      <c r="AN118" s="315"/>
      <c r="AO118" s="315"/>
    </row>
    <row r="119" spans="1:41" ht="15.6" x14ac:dyDescent="0.3">
      <c r="A119" s="14" t="s">
        <v>72</v>
      </c>
      <c r="B119" s="14" t="s">
        <v>319</v>
      </c>
      <c r="C119" s="14" t="s">
        <v>320</v>
      </c>
      <c r="D119" s="15">
        <v>24310000</v>
      </c>
      <c r="E119" s="16">
        <f t="shared" si="0"/>
        <v>207777.77777777778</v>
      </c>
      <c r="F119" s="17" t="e">
        <f>INDEX('Indust Agri by LA '!$J$2:$J$315,MATCH(B119,'Indust Agri by LA '!$B$2:$B$315,0))</f>
        <v>#DIV/0!</v>
      </c>
      <c r="G119" s="17"/>
      <c r="H119" s="15" t="e">
        <f t="shared" si="19"/>
        <v>#DIV/0!</v>
      </c>
      <c r="I119" s="15" t="e">
        <f t="shared" ref="I119:X172" si="21">H119*1.047</f>
        <v>#DIV/0!</v>
      </c>
      <c r="J119" s="15" t="e">
        <f t="shared" si="21"/>
        <v>#DIV/0!</v>
      </c>
      <c r="K119" s="15" t="e">
        <f t="shared" si="21"/>
        <v>#DIV/0!</v>
      </c>
      <c r="L119" s="15" t="e">
        <f t="shared" si="21"/>
        <v>#DIV/0!</v>
      </c>
      <c r="M119" s="15" t="e">
        <f t="shared" si="21"/>
        <v>#DIV/0!</v>
      </c>
      <c r="N119" s="15" t="e">
        <f t="shared" si="21"/>
        <v>#DIV/0!</v>
      </c>
      <c r="O119" s="15" t="e">
        <f t="shared" si="21"/>
        <v>#DIV/0!</v>
      </c>
      <c r="P119" s="15" t="e">
        <f t="shared" si="21"/>
        <v>#DIV/0!</v>
      </c>
      <c r="Q119" s="15" t="e">
        <f t="shared" si="21"/>
        <v>#DIV/0!</v>
      </c>
      <c r="R119" s="15" t="e">
        <f t="shared" si="21"/>
        <v>#DIV/0!</v>
      </c>
      <c r="S119" s="15" t="e">
        <f t="shared" si="21"/>
        <v>#DIV/0!</v>
      </c>
      <c r="T119" s="15" t="e">
        <f t="shared" si="21"/>
        <v>#DIV/0!</v>
      </c>
      <c r="U119" s="15" t="e">
        <f t="shared" si="21"/>
        <v>#DIV/0!</v>
      </c>
      <c r="V119" s="15" t="e">
        <f t="shared" si="21"/>
        <v>#DIV/0!</v>
      </c>
      <c r="W119" s="15" t="e">
        <f t="shared" si="21"/>
        <v>#DIV/0!</v>
      </c>
      <c r="X119" s="15" t="e">
        <f t="shared" si="21"/>
        <v>#DIV/0!</v>
      </c>
      <c r="Y119" s="15" t="e">
        <f t="shared" ref="J119:AE131" si="22">X119*1.047</f>
        <v>#DIV/0!</v>
      </c>
      <c r="Z119" s="15" t="e">
        <f t="shared" si="22"/>
        <v>#DIV/0!</v>
      </c>
      <c r="AA119" s="15" t="e">
        <f t="shared" si="22"/>
        <v>#DIV/0!</v>
      </c>
      <c r="AB119" s="15" t="e">
        <f t="shared" si="22"/>
        <v>#DIV/0!</v>
      </c>
      <c r="AC119" s="15" t="e">
        <f t="shared" si="22"/>
        <v>#DIV/0!</v>
      </c>
      <c r="AD119" s="15" t="e">
        <f t="shared" si="22"/>
        <v>#DIV/0!</v>
      </c>
      <c r="AE119" s="15" t="e">
        <f t="shared" si="22"/>
        <v>#DIV/0!</v>
      </c>
      <c r="AF119" s="18"/>
      <c r="AG119" s="16" t="str">
        <f>INDEX([2]Local_Authority_District__Decem!$D$2:$D$417,MATCH(B119,[2]Local_Authority_District__Decem!$A$2:$A$417,0))</f>
        <v>UKI43</v>
      </c>
      <c r="AH119" s="369">
        <f>INDEX([2]A4!$R$6:$R$228,MATCH(AG119,[2]A4!$B$6:$B$228,0))</f>
        <v>41.54</v>
      </c>
      <c r="AN119" s="315"/>
      <c r="AO119" s="315"/>
    </row>
    <row r="120" spans="1:41" ht="15.6" x14ac:dyDescent="0.3">
      <c r="A120" s="14" t="s">
        <v>65</v>
      </c>
      <c r="B120" s="14" t="s">
        <v>321</v>
      </c>
      <c r="C120" s="14" t="s">
        <v>322</v>
      </c>
      <c r="D120" s="15">
        <v>4500000</v>
      </c>
      <c r="E120" s="16">
        <f t="shared" si="0"/>
        <v>128571.42857142857</v>
      </c>
      <c r="F120" s="17" t="e">
        <f>INDEX('Indust Agri by LA '!$J$2:$J$315,MATCH(B120,'Indust Agri by LA '!$B$2:$B$315,0))</f>
        <v>#DIV/0!</v>
      </c>
      <c r="G120" s="17"/>
      <c r="H120" s="15" t="e">
        <f t="shared" si="19"/>
        <v>#DIV/0!</v>
      </c>
      <c r="I120" s="15" t="e">
        <f t="shared" si="21"/>
        <v>#DIV/0!</v>
      </c>
      <c r="J120" s="15" t="e">
        <f t="shared" si="22"/>
        <v>#DIV/0!</v>
      </c>
      <c r="K120" s="15" t="e">
        <f t="shared" si="22"/>
        <v>#DIV/0!</v>
      </c>
      <c r="L120" s="15" t="e">
        <f t="shared" si="22"/>
        <v>#DIV/0!</v>
      </c>
      <c r="M120" s="15" t="e">
        <f t="shared" si="22"/>
        <v>#DIV/0!</v>
      </c>
      <c r="N120" s="15" t="e">
        <f t="shared" si="22"/>
        <v>#DIV/0!</v>
      </c>
      <c r="O120" s="15" t="e">
        <f t="shared" si="22"/>
        <v>#DIV/0!</v>
      </c>
      <c r="P120" s="15" t="e">
        <f t="shared" si="22"/>
        <v>#DIV/0!</v>
      </c>
      <c r="Q120" s="15" t="e">
        <f t="shared" si="22"/>
        <v>#DIV/0!</v>
      </c>
      <c r="R120" s="15" t="e">
        <f t="shared" si="22"/>
        <v>#DIV/0!</v>
      </c>
      <c r="S120" s="15" t="e">
        <f t="shared" si="22"/>
        <v>#DIV/0!</v>
      </c>
      <c r="T120" s="15" t="e">
        <f t="shared" si="22"/>
        <v>#DIV/0!</v>
      </c>
      <c r="U120" s="15" t="e">
        <f t="shared" si="22"/>
        <v>#DIV/0!</v>
      </c>
      <c r="V120" s="15" t="e">
        <f t="shared" si="22"/>
        <v>#DIV/0!</v>
      </c>
      <c r="W120" s="15" t="e">
        <f t="shared" si="22"/>
        <v>#DIV/0!</v>
      </c>
      <c r="X120" s="15" t="e">
        <f t="shared" si="22"/>
        <v>#DIV/0!</v>
      </c>
      <c r="Y120" s="15" t="e">
        <f t="shared" si="22"/>
        <v>#DIV/0!</v>
      </c>
      <c r="Z120" s="15" t="e">
        <f t="shared" si="22"/>
        <v>#DIV/0!</v>
      </c>
      <c r="AA120" s="15" t="e">
        <f t="shared" si="22"/>
        <v>#DIV/0!</v>
      </c>
      <c r="AB120" s="15" t="e">
        <f t="shared" si="22"/>
        <v>#DIV/0!</v>
      </c>
      <c r="AC120" s="15" t="e">
        <f t="shared" si="22"/>
        <v>#DIV/0!</v>
      </c>
      <c r="AD120" s="15" t="e">
        <f t="shared" si="22"/>
        <v>#DIV/0!</v>
      </c>
      <c r="AE120" s="15" t="e">
        <f t="shared" si="22"/>
        <v>#DIV/0!</v>
      </c>
      <c r="AF120" s="18"/>
      <c r="AG120" s="16" t="str">
        <f>INDEX([2]Local_Authority_District__Decem!$D$2:$D$417,MATCH(B120,[2]Local_Authority_District__Decem!$A$2:$A$417,0))</f>
        <v>UKH35</v>
      </c>
      <c r="AH120" s="369">
        <f>INDEX([2]A4!$R$6:$R$228,MATCH(AG120,[2]A4!$B$6:$B$228,0))</f>
        <v>35.36</v>
      </c>
      <c r="AN120" s="315"/>
      <c r="AO120" s="315"/>
    </row>
    <row r="121" spans="1:41" ht="15.6" x14ac:dyDescent="0.3">
      <c r="A121" s="14" t="s">
        <v>88</v>
      </c>
      <c r="B121" s="14" t="s">
        <v>323</v>
      </c>
      <c r="C121" s="14" t="s">
        <v>324</v>
      </c>
      <c r="D121" s="15">
        <v>2940000</v>
      </c>
      <c r="E121" s="16">
        <f t="shared" si="0"/>
        <v>84000</v>
      </c>
      <c r="F121" s="17" t="e">
        <f>INDEX('Indust Agri by LA '!$J$2:$J$315,MATCH(B121,'Indust Agri by LA '!$B$2:$B$315,0))</f>
        <v>#DIV/0!</v>
      </c>
      <c r="G121" s="17"/>
      <c r="H121" s="15" t="e">
        <f t="shared" si="19"/>
        <v>#DIV/0!</v>
      </c>
      <c r="I121" s="15" t="e">
        <f t="shared" si="21"/>
        <v>#DIV/0!</v>
      </c>
      <c r="J121" s="15" t="e">
        <f t="shared" si="22"/>
        <v>#DIV/0!</v>
      </c>
      <c r="K121" s="15" t="e">
        <f t="shared" si="22"/>
        <v>#DIV/0!</v>
      </c>
      <c r="L121" s="15" t="e">
        <f t="shared" si="22"/>
        <v>#DIV/0!</v>
      </c>
      <c r="M121" s="15" t="e">
        <f t="shared" si="22"/>
        <v>#DIV/0!</v>
      </c>
      <c r="N121" s="15" t="e">
        <f t="shared" si="22"/>
        <v>#DIV/0!</v>
      </c>
      <c r="O121" s="15" t="e">
        <f t="shared" si="22"/>
        <v>#DIV/0!</v>
      </c>
      <c r="P121" s="15" t="e">
        <f t="shared" si="22"/>
        <v>#DIV/0!</v>
      </c>
      <c r="Q121" s="15" t="e">
        <f t="shared" si="22"/>
        <v>#DIV/0!</v>
      </c>
      <c r="R121" s="15" t="e">
        <f t="shared" si="22"/>
        <v>#DIV/0!</v>
      </c>
      <c r="S121" s="15" t="e">
        <f t="shared" si="22"/>
        <v>#DIV/0!</v>
      </c>
      <c r="T121" s="15" t="e">
        <f t="shared" si="22"/>
        <v>#DIV/0!</v>
      </c>
      <c r="U121" s="15" t="e">
        <f t="shared" si="22"/>
        <v>#DIV/0!</v>
      </c>
      <c r="V121" s="15" t="e">
        <f t="shared" si="22"/>
        <v>#DIV/0!</v>
      </c>
      <c r="W121" s="15" t="e">
        <f t="shared" si="22"/>
        <v>#DIV/0!</v>
      </c>
      <c r="X121" s="15" t="e">
        <f t="shared" si="22"/>
        <v>#DIV/0!</v>
      </c>
      <c r="Y121" s="15" t="e">
        <f t="shared" si="22"/>
        <v>#DIV/0!</v>
      </c>
      <c r="Z121" s="15" t="e">
        <f t="shared" si="22"/>
        <v>#DIV/0!</v>
      </c>
      <c r="AA121" s="15" t="e">
        <f t="shared" si="22"/>
        <v>#DIV/0!</v>
      </c>
      <c r="AB121" s="15" t="e">
        <f t="shared" si="22"/>
        <v>#DIV/0!</v>
      </c>
      <c r="AC121" s="15" t="e">
        <f t="shared" si="22"/>
        <v>#DIV/0!</v>
      </c>
      <c r="AD121" s="15" t="e">
        <f t="shared" si="22"/>
        <v>#DIV/0!</v>
      </c>
      <c r="AE121" s="15" t="e">
        <f t="shared" si="22"/>
        <v>#DIV/0!</v>
      </c>
      <c r="AF121" s="18"/>
      <c r="AG121" s="16" t="str">
        <f>INDEX([2]Local_Authority_District__Decem!$D$2:$D$417,MATCH(B121,[2]Local_Authority_District__Decem!$A$2:$A$417,0))</f>
        <v>UKE22</v>
      </c>
      <c r="AH121" s="369">
        <f>INDEX([2]A4!$R$6:$R$228,MATCH(AG121,[2]A4!$B$6:$B$228,0))</f>
        <v>27.21</v>
      </c>
      <c r="AN121" s="315"/>
      <c r="AO121" s="315"/>
    </row>
    <row r="122" spans="1:41" ht="15.6" x14ac:dyDescent="0.3">
      <c r="A122" s="14" t="s">
        <v>72</v>
      </c>
      <c r="B122" s="14" t="s">
        <v>325</v>
      </c>
      <c r="C122" s="14" t="s">
        <v>326</v>
      </c>
      <c r="D122" s="15">
        <v>14540000</v>
      </c>
      <c r="E122" s="16">
        <f t="shared" si="0"/>
        <v>124273.50427350428</v>
      </c>
      <c r="F122" s="17" t="e">
        <f>INDEX('Indust Agri by LA '!$J$2:$J$315,MATCH(B122,'Indust Agri by LA '!$B$2:$B$315,0))</f>
        <v>#DIV/0!</v>
      </c>
      <c r="G122" s="17"/>
      <c r="H122" s="15" t="e">
        <f t="shared" si="19"/>
        <v>#DIV/0!</v>
      </c>
      <c r="I122" s="15" t="e">
        <f t="shared" si="21"/>
        <v>#DIV/0!</v>
      </c>
      <c r="J122" s="15" t="e">
        <f t="shared" si="22"/>
        <v>#DIV/0!</v>
      </c>
      <c r="K122" s="15" t="e">
        <f t="shared" si="22"/>
        <v>#DIV/0!</v>
      </c>
      <c r="L122" s="15" t="e">
        <f t="shared" si="22"/>
        <v>#DIV/0!</v>
      </c>
      <c r="M122" s="15" t="e">
        <f t="shared" si="22"/>
        <v>#DIV/0!</v>
      </c>
      <c r="N122" s="15" t="e">
        <f t="shared" si="22"/>
        <v>#DIV/0!</v>
      </c>
      <c r="O122" s="15" t="e">
        <f t="shared" si="22"/>
        <v>#DIV/0!</v>
      </c>
      <c r="P122" s="15" t="e">
        <f t="shared" si="22"/>
        <v>#DIV/0!</v>
      </c>
      <c r="Q122" s="15" t="e">
        <f t="shared" si="22"/>
        <v>#DIV/0!</v>
      </c>
      <c r="R122" s="15" t="e">
        <f t="shared" si="22"/>
        <v>#DIV/0!</v>
      </c>
      <c r="S122" s="15" t="e">
        <f t="shared" si="22"/>
        <v>#DIV/0!</v>
      </c>
      <c r="T122" s="15" t="e">
        <f t="shared" si="22"/>
        <v>#DIV/0!</v>
      </c>
      <c r="U122" s="15" t="e">
        <f t="shared" si="22"/>
        <v>#DIV/0!</v>
      </c>
      <c r="V122" s="15" t="e">
        <f t="shared" si="22"/>
        <v>#DIV/0!</v>
      </c>
      <c r="W122" s="15" t="e">
        <f t="shared" si="22"/>
        <v>#DIV/0!</v>
      </c>
      <c r="X122" s="15" t="e">
        <f t="shared" si="22"/>
        <v>#DIV/0!</v>
      </c>
      <c r="Y122" s="15" t="e">
        <f t="shared" si="22"/>
        <v>#DIV/0!</v>
      </c>
      <c r="Z122" s="15" t="e">
        <f t="shared" si="22"/>
        <v>#DIV/0!</v>
      </c>
      <c r="AA122" s="15" t="e">
        <f t="shared" si="22"/>
        <v>#DIV/0!</v>
      </c>
      <c r="AB122" s="15" t="e">
        <f t="shared" si="22"/>
        <v>#DIV/0!</v>
      </c>
      <c r="AC122" s="15" t="e">
        <f t="shared" si="22"/>
        <v>#DIV/0!</v>
      </c>
      <c r="AD122" s="15" t="e">
        <f t="shared" si="22"/>
        <v>#DIV/0!</v>
      </c>
      <c r="AE122" s="15" t="e">
        <f t="shared" si="22"/>
        <v>#DIV/0!</v>
      </c>
      <c r="AF122" s="18"/>
      <c r="AG122" s="16" t="str">
        <f>INDEX([2]Local_Authority_District__Decem!$D$2:$D$417,MATCH(B122,[2]Local_Authority_District__Decem!$A$2:$A$417,0))</f>
        <v>UKI74</v>
      </c>
      <c r="AH122" s="369">
        <f>INDEX([2]A4!$R$6:$R$228,MATCH(AG122,[2]A4!$B$6:$B$228,0))</f>
        <v>42.24</v>
      </c>
      <c r="AN122" s="315"/>
      <c r="AO122" s="315"/>
    </row>
    <row r="123" spans="1:41" ht="15.6" x14ac:dyDescent="0.3">
      <c r="A123" s="14" t="s">
        <v>62</v>
      </c>
      <c r="B123" s="14" t="s">
        <v>327</v>
      </c>
      <c r="C123" s="14" t="s">
        <v>328</v>
      </c>
      <c r="D123" s="15">
        <v>5730000</v>
      </c>
      <c r="E123" s="16">
        <f t="shared" si="0"/>
        <v>163714.28571428571</v>
      </c>
      <c r="F123" s="17" t="e">
        <f>INDEX('Indust Agri by LA '!$J$2:$J$315,MATCH(B123,'Indust Agri by LA '!$B$2:$B$315,0))</f>
        <v>#DIV/0!</v>
      </c>
      <c r="G123" s="17"/>
      <c r="H123" s="15" t="e">
        <f t="shared" si="19"/>
        <v>#DIV/0!</v>
      </c>
      <c r="I123" s="15" t="e">
        <f t="shared" si="21"/>
        <v>#DIV/0!</v>
      </c>
      <c r="J123" s="15" t="e">
        <f t="shared" si="22"/>
        <v>#DIV/0!</v>
      </c>
      <c r="K123" s="15" t="e">
        <f t="shared" si="22"/>
        <v>#DIV/0!</v>
      </c>
      <c r="L123" s="15" t="e">
        <f t="shared" si="22"/>
        <v>#DIV/0!</v>
      </c>
      <c r="M123" s="15" t="e">
        <f t="shared" si="22"/>
        <v>#DIV/0!</v>
      </c>
      <c r="N123" s="15" t="e">
        <f t="shared" si="22"/>
        <v>#DIV/0!</v>
      </c>
      <c r="O123" s="15" t="e">
        <f t="shared" si="22"/>
        <v>#DIV/0!</v>
      </c>
      <c r="P123" s="15" t="e">
        <f t="shared" si="22"/>
        <v>#DIV/0!</v>
      </c>
      <c r="Q123" s="15" t="e">
        <f t="shared" si="22"/>
        <v>#DIV/0!</v>
      </c>
      <c r="R123" s="15" t="e">
        <f t="shared" si="22"/>
        <v>#DIV/0!</v>
      </c>
      <c r="S123" s="15" t="e">
        <f t="shared" si="22"/>
        <v>#DIV/0!</v>
      </c>
      <c r="T123" s="15" t="e">
        <f t="shared" si="22"/>
        <v>#DIV/0!</v>
      </c>
      <c r="U123" s="15" t="e">
        <f t="shared" si="22"/>
        <v>#DIV/0!</v>
      </c>
      <c r="V123" s="15" t="e">
        <f t="shared" si="22"/>
        <v>#DIV/0!</v>
      </c>
      <c r="W123" s="15" t="e">
        <f t="shared" si="22"/>
        <v>#DIV/0!</v>
      </c>
      <c r="X123" s="15" t="e">
        <f t="shared" si="22"/>
        <v>#DIV/0!</v>
      </c>
      <c r="Y123" s="15" t="e">
        <f t="shared" si="22"/>
        <v>#DIV/0!</v>
      </c>
      <c r="Z123" s="15" t="e">
        <f t="shared" si="22"/>
        <v>#DIV/0!</v>
      </c>
      <c r="AA123" s="15" t="e">
        <f t="shared" si="22"/>
        <v>#DIV/0!</v>
      </c>
      <c r="AB123" s="15" t="e">
        <f t="shared" si="22"/>
        <v>#DIV/0!</v>
      </c>
      <c r="AC123" s="15" t="e">
        <f t="shared" si="22"/>
        <v>#DIV/0!</v>
      </c>
      <c r="AD123" s="15" t="e">
        <f t="shared" si="22"/>
        <v>#DIV/0!</v>
      </c>
      <c r="AE123" s="15" t="e">
        <f t="shared" si="22"/>
        <v>#DIV/0!</v>
      </c>
      <c r="AF123" s="18"/>
      <c r="AG123" s="16" t="str">
        <f>INDEX([2]Local_Authority_District__Decem!$D$2:$D$417,MATCH(B123,[2]Local_Authority_District__Decem!$A$2:$A$417,0))</f>
        <v>UKJ37</v>
      </c>
      <c r="AH123" s="369">
        <f>INDEX([2]A4!$R$6:$R$228,MATCH(AG123,[2]A4!$B$6:$B$228,0))</f>
        <v>50.35</v>
      </c>
      <c r="AN123" s="315"/>
      <c r="AO123" s="315"/>
    </row>
    <row r="124" spans="1:41" ht="15.6" x14ac:dyDescent="0.3">
      <c r="A124" s="14" t="s">
        <v>75</v>
      </c>
      <c r="B124" s="14" t="s">
        <v>329</v>
      </c>
      <c r="C124" s="14" t="s">
        <v>330</v>
      </c>
      <c r="D124" s="15">
        <v>615000</v>
      </c>
      <c r="E124" s="16">
        <f t="shared" si="0"/>
        <v>17571.428571428572</v>
      </c>
      <c r="F124" s="17" t="e">
        <f>INDEX('Indust Agri by LA '!$J$2:$J$315,MATCH(B124,'Indust Agri by LA '!$B$2:$B$315,0))</f>
        <v>#DIV/0!</v>
      </c>
      <c r="G124" s="17"/>
      <c r="H124" s="15" t="e">
        <f t="shared" si="19"/>
        <v>#DIV/0!</v>
      </c>
      <c r="I124" s="15" t="e">
        <f t="shared" si="21"/>
        <v>#DIV/0!</v>
      </c>
      <c r="J124" s="15" t="e">
        <f t="shared" si="22"/>
        <v>#DIV/0!</v>
      </c>
      <c r="K124" s="15" t="e">
        <f t="shared" si="22"/>
        <v>#DIV/0!</v>
      </c>
      <c r="L124" s="15" t="e">
        <f t="shared" si="22"/>
        <v>#DIV/0!</v>
      </c>
      <c r="M124" s="15" t="e">
        <f t="shared" si="22"/>
        <v>#DIV/0!</v>
      </c>
      <c r="N124" s="15" t="e">
        <f t="shared" si="22"/>
        <v>#DIV/0!</v>
      </c>
      <c r="O124" s="15" t="e">
        <f t="shared" si="22"/>
        <v>#DIV/0!</v>
      </c>
      <c r="P124" s="15" t="e">
        <f t="shared" si="22"/>
        <v>#DIV/0!</v>
      </c>
      <c r="Q124" s="15" t="e">
        <f t="shared" si="22"/>
        <v>#DIV/0!</v>
      </c>
      <c r="R124" s="15" t="e">
        <f t="shared" si="22"/>
        <v>#DIV/0!</v>
      </c>
      <c r="S124" s="15" t="e">
        <f t="shared" si="22"/>
        <v>#DIV/0!</v>
      </c>
      <c r="T124" s="15" t="e">
        <f t="shared" si="22"/>
        <v>#DIV/0!</v>
      </c>
      <c r="U124" s="15" t="e">
        <f t="shared" si="22"/>
        <v>#DIV/0!</v>
      </c>
      <c r="V124" s="15" t="e">
        <f t="shared" si="22"/>
        <v>#DIV/0!</v>
      </c>
      <c r="W124" s="15" t="e">
        <f t="shared" si="22"/>
        <v>#DIV/0!</v>
      </c>
      <c r="X124" s="15" t="e">
        <f t="shared" si="22"/>
        <v>#DIV/0!</v>
      </c>
      <c r="Y124" s="15" t="e">
        <f t="shared" si="22"/>
        <v>#DIV/0!</v>
      </c>
      <c r="Z124" s="15" t="e">
        <f t="shared" si="22"/>
        <v>#DIV/0!</v>
      </c>
      <c r="AA124" s="15" t="e">
        <f t="shared" si="22"/>
        <v>#DIV/0!</v>
      </c>
      <c r="AB124" s="15" t="e">
        <f t="shared" si="22"/>
        <v>#DIV/0!</v>
      </c>
      <c r="AC124" s="15" t="e">
        <f t="shared" si="22"/>
        <v>#DIV/0!</v>
      </c>
      <c r="AD124" s="15" t="e">
        <f t="shared" si="22"/>
        <v>#DIV/0!</v>
      </c>
      <c r="AE124" s="15" t="e">
        <f t="shared" si="22"/>
        <v>#DIV/0!</v>
      </c>
      <c r="AF124" s="18"/>
      <c r="AG124" s="16" t="str">
        <f>INDEX([2]Local_Authority_District__Decem!$D$2:$D$417,MATCH(B124,[2]Local_Authority_District__Decem!$A$2:$A$417,0))</f>
        <v>UKC11</v>
      </c>
      <c r="AH124" s="369">
        <f>INDEX([2]A4!$R$6:$R$228,MATCH(AG124,[2]A4!$B$6:$B$228,0))</f>
        <v>32.869999999999997</v>
      </c>
      <c r="AN124" s="315"/>
      <c r="AO124" s="315"/>
    </row>
    <row r="125" spans="1:41" ht="15.6" x14ac:dyDescent="0.3">
      <c r="A125" s="14" t="s">
        <v>62</v>
      </c>
      <c r="B125" s="14" t="s">
        <v>331</v>
      </c>
      <c r="C125" s="14" t="s">
        <v>332</v>
      </c>
      <c r="D125" s="15">
        <v>2360000</v>
      </c>
      <c r="E125" s="16">
        <f t="shared" si="0"/>
        <v>67428.571428571435</v>
      </c>
      <c r="F125" s="17" t="e">
        <f>INDEX('Indust Agri by LA '!$J$2:$J$315,MATCH(B125,'Indust Agri by LA '!$B$2:$B$315,0))</f>
        <v>#DIV/0!</v>
      </c>
      <c r="G125" s="17"/>
      <c r="H125" s="15" t="e">
        <f t="shared" si="19"/>
        <v>#DIV/0!</v>
      </c>
      <c r="I125" s="15" t="e">
        <f t="shared" si="21"/>
        <v>#DIV/0!</v>
      </c>
      <c r="J125" s="15" t="e">
        <f t="shared" si="22"/>
        <v>#DIV/0!</v>
      </c>
      <c r="K125" s="15" t="e">
        <f t="shared" si="22"/>
        <v>#DIV/0!</v>
      </c>
      <c r="L125" s="15" t="e">
        <f t="shared" si="22"/>
        <v>#DIV/0!</v>
      </c>
      <c r="M125" s="15" t="e">
        <f t="shared" si="22"/>
        <v>#DIV/0!</v>
      </c>
      <c r="N125" s="15" t="e">
        <f t="shared" si="22"/>
        <v>#DIV/0!</v>
      </c>
      <c r="O125" s="15" t="e">
        <f t="shared" si="22"/>
        <v>#DIV/0!</v>
      </c>
      <c r="P125" s="15" t="e">
        <f t="shared" si="22"/>
        <v>#DIV/0!</v>
      </c>
      <c r="Q125" s="15" t="e">
        <f t="shared" si="22"/>
        <v>#DIV/0!</v>
      </c>
      <c r="R125" s="15" t="e">
        <f t="shared" si="22"/>
        <v>#DIV/0!</v>
      </c>
      <c r="S125" s="15" t="e">
        <f t="shared" si="22"/>
        <v>#DIV/0!</v>
      </c>
      <c r="T125" s="15" t="e">
        <f t="shared" si="22"/>
        <v>#DIV/0!</v>
      </c>
      <c r="U125" s="15" t="e">
        <f t="shared" si="22"/>
        <v>#DIV/0!</v>
      </c>
      <c r="V125" s="15" t="e">
        <f t="shared" si="22"/>
        <v>#DIV/0!</v>
      </c>
      <c r="W125" s="15" t="e">
        <f t="shared" si="22"/>
        <v>#DIV/0!</v>
      </c>
      <c r="X125" s="15" t="e">
        <f t="shared" si="22"/>
        <v>#DIV/0!</v>
      </c>
      <c r="Y125" s="15" t="e">
        <f t="shared" si="22"/>
        <v>#DIV/0!</v>
      </c>
      <c r="Z125" s="15" t="e">
        <f t="shared" si="22"/>
        <v>#DIV/0!</v>
      </c>
      <c r="AA125" s="15" t="e">
        <f t="shared" si="22"/>
        <v>#DIV/0!</v>
      </c>
      <c r="AB125" s="15" t="e">
        <f t="shared" si="22"/>
        <v>#DIV/0!</v>
      </c>
      <c r="AC125" s="15" t="e">
        <f t="shared" si="22"/>
        <v>#DIV/0!</v>
      </c>
      <c r="AD125" s="15" t="e">
        <f t="shared" si="22"/>
        <v>#DIV/0!</v>
      </c>
      <c r="AE125" s="15" t="e">
        <f t="shared" si="22"/>
        <v>#DIV/0!</v>
      </c>
      <c r="AF125" s="18"/>
      <c r="AG125" s="16" t="str">
        <f>INDEX([2]Local_Authority_District__Decem!$D$2:$D$417,MATCH(B125,[2]Local_Authority_District__Decem!$A$2:$A$417,0))</f>
        <v>UKJ22</v>
      </c>
      <c r="AH125" s="369">
        <f>INDEX([2]A4!$R$6:$R$228,MATCH(AG125,[2]A4!$B$6:$B$228,0))</f>
        <v>25.55</v>
      </c>
      <c r="AN125" s="315"/>
      <c r="AO125" s="315"/>
    </row>
    <row r="126" spans="1:41" ht="15.6" x14ac:dyDescent="0.3">
      <c r="A126" s="14" t="s">
        <v>62</v>
      </c>
      <c r="B126" s="14" t="s">
        <v>333</v>
      </c>
      <c r="C126" s="14" t="s">
        <v>334</v>
      </c>
      <c r="D126" s="15">
        <v>3910000</v>
      </c>
      <c r="E126" s="16">
        <f t="shared" si="0"/>
        <v>111714.28571428571</v>
      </c>
      <c r="F126" s="17" t="e">
        <f>INDEX('Indust Agri by LA '!$J$2:$J$315,MATCH(B126,'Indust Agri by LA '!$B$2:$B$315,0))</f>
        <v>#DIV/0!</v>
      </c>
      <c r="G126" s="17"/>
      <c r="H126" s="15" t="e">
        <f t="shared" si="19"/>
        <v>#DIV/0!</v>
      </c>
      <c r="I126" s="15" t="e">
        <f t="shared" si="21"/>
        <v>#DIV/0!</v>
      </c>
      <c r="J126" s="15" t="e">
        <f t="shared" si="22"/>
        <v>#DIV/0!</v>
      </c>
      <c r="K126" s="15" t="e">
        <f t="shared" si="22"/>
        <v>#DIV/0!</v>
      </c>
      <c r="L126" s="15" t="e">
        <f t="shared" si="22"/>
        <v>#DIV/0!</v>
      </c>
      <c r="M126" s="15" t="e">
        <f t="shared" si="22"/>
        <v>#DIV/0!</v>
      </c>
      <c r="N126" s="15" t="e">
        <f t="shared" si="22"/>
        <v>#DIV/0!</v>
      </c>
      <c r="O126" s="15" t="e">
        <f t="shared" si="22"/>
        <v>#DIV/0!</v>
      </c>
      <c r="P126" s="15" t="e">
        <f t="shared" si="22"/>
        <v>#DIV/0!</v>
      </c>
      <c r="Q126" s="15" t="e">
        <f t="shared" si="22"/>
        <v>#DIV/0!</v>
      </c>
      <c r="R126" s="15" t="e">
        <f t="shared" si="22"/>
        <v>#DIV/0!</v>
      </c>
      <c r="S126" s="15" t="e">
        <f t="shared" si="22"/>
        <v>#DIV/0!</v>
      </c>
      <c r="T126" s="15" t="e">
        <f t="shared" si="22"/>
        <v>#DIV/0!</v>
      </c>
      <c r="U126" s="15" t="e">
        <f t="shared" si="22"/>
        <v>#DIV/0!</v>
      </c>
      <c r="V126" s="15" t="e">
        <f t="shared" si="22"/>
        <v>#DIV/0!</v>
      </c>
      <c r="W126" s="15" t="e">
        <f t="shared" si="22"/>
        <v>#DIV/0!</v>
      </c>
      <c r="X126" s="15" t="e">
        <f t="shared" si="22"/>
        <v>#DIV/0!</v>
      </c>
      <c r="Y126" s="15" t="e">
        <f t="shared" si="22"/>
        <v>#DIV/0!</v>
      </c>
      <c r="Z126" s="15" t="e">
        <f t="shared" si="22"/>
        <v>#DIV/0!</v>
      </c>
      <c r="AA126" s="15" t="e">
        <f t="shared" si="22"/>
        <v>#DIV/0!</v>
      </c>
      <c r="AB126" s="15" t="e">
        <f t="shared" si="22"/>
        <v>#DIV/0!</v>
      </c>
      <c r="AC126" s="15" t="e">
        <f t="shared" si="22"/>
        <v>#DIV/0!</v>
      </c>
      <c r="AD126" s="15" t="e">
        <f t="shared" si="22"/>
        <v>#DIV/0!</v>
      </c>
      <c r="AE126" s="15" t="e">
        <f t="shared" si="22"/>
        <v>#DIV/0!</v>
      </c>
      <c r="AF126" s="18"/>
      <c r="AG126" s="16" t="str">
        <f>INDEX([2]Local_Authority_District__Decem!$D$2:$D$417,MATCH(B126,[2]Local_Authority_District__Decem!$A$2:$A$417,0))</f>
        <v>UKJ35</v>
      </c>
      <c r="AH126" s="369">
        <f>INDEX([2]A4!$R$6:$R$228,MATCH(AG126,[2]A4!$B$6:$B$228,0))</f>
        <v>38.61</v>
      </c>
      <c r="AN126" s="315"/>
      <c r="AO126" s="315"/>
    </row>
    <row r="127" spans="1:41" ht="15.6" x14ac:dyDescent="0.3">
      <c r="A127" s="14" t="s">
        <v>72</v>
      </c>
      <c r="B127" s="14" t="s">
        <v>335</v>
      </c>
      <c r="C127" s="14" t="s">
        <v>336</v>
      </c>
      <c r="D127" s="15">
        <v>7610000</v>
      </c>
      <c r="E127" s="16">
        <f t="shared" si="0"/>
        <v>65042.735042735039</v>
      </c>
      <c r="F127" s="17" t="e">
        <f>INDEX('Indust Agri by LA '!$J$2:$J$315,MATCH(B127,'Indust Agri by LA '!$B$2:$B$315,0))</f>
        <v>#DIV/0!</v>
      </c>
      <c r="G127" s="17"/>
      <c r="H127" s="15" t="e">
        <f t="shared" si="19"/>
        <v>#DIV/0!</v>
      </c>
      <c r="I127" s="15" t="e">
        <f t="shared" si="21"/>
        <v>#DIV/0!</v>
      </c>
      <c r="J127" s="15" t="e">
        <f t="shared" si="22"/>
        <v>#DIV/0!</v>
      </c>
      <c r="K127" s="15" t="e">
        <f t="shared" si="22"/>
        <v>#DIV/0!</v>
      </c>
      <c r="L127" s="15" t="e">
        <f t="shared" si="22"/>
        <v>#DIV/0!</v>
      </c>
      <c r="M127" s="15" t="e">
        <f t="shared" si="22"/>
        <v>#DIV/0!</v>
      </c>
      <c r="N127" s="15" t="e">
        <f t="shared" si="22"/>
        <v>#DIV/0!</v>
      </c>
      <c r="O127" s="15" t="e">
        <f t="shared" si="22"/>
        <v>#DIV/0!</v>
      </c>
      <c r="P127" s="15" t="e">
        <f t="shared" si="22"/>
        <v>#DIV/0!</v>
      </c>
      <c r="Q127" s="15" t="e">
        <f t="shared" si="22"/>
        <v>#DIV/0!</v>
      </c>
      <c r="R127" s="15" t="e">
        <f t="shared" si="22"/>
        <v>#DIV/0!</v>
      </c>
      <c r="S127" s="15" t="e">
        <f t="shared" si="22"/>
        <v>#DIV/0!</v>
      </c>
      <c r="T127" s="15" t="e">
        <f t="shared" si="22"/>
        <v>#DIV/0!</v>
      </c>
      <c r="U127" s="15" t="e">
        <f t="shared" si="22"/>
        <v>#DIV/0!</v>
      </c>
      <c r="V127" s="15" t="e">
        <f t="shared" si="22"/>
        <v>#DIV/0!</v>
      </c>
      <c r="W127" s="15" t="e">
        <f t="shared" si="22"/>
        <v>#DIV/0!</v>
      </c>
      <c r="X127" s="15" t="e">
        <f t="shared" si="22"/>
        <v>#DIV/0!</v>
      </c>
      <c r="Y127" s="15" t="e">
        <f t="shared" si="22"/>
        <v>#DIV/0!</v>
      </c>
      <c r="Z127" s="15" t="e">
        <f t="shared" si="22"/>
        <v>#DIV/0!</v>
      </c>
      <c r="AA127" s="15" t="e">
        <f t="shared" si="22"/>
        <v>#DIV/0!</v>
      </c>
      <c r="AB127" s="15" t="e">
        <f t="shared" si="22"/>
        <v>#DIV/0!</v>
      </c>
      <c r="AC127" s="15" t="e">
        <f t="shared" si="22"/>
        <v>#DIV/0!</v>
      </c>
      <c r="AD127" s="15" t="e">
        <f t="shared" si="22"/>
        <v>#DIV/0!</v>
      </c>
      <c r="AE127" s="15" t="e">
        <f t="shared" si="22"/>
        <v>#DIV/0!</v>
      </c>
      <c r="AF127" s="18"/>
      <c r="AG127" s="16" t="str">
        <f>INDEX([2]Local_Authority_District__Decem!$D$2:$D$417,MATCH(B127,[2]Local_Authority_District__Decem!$A$2:$A$417,0))</f>
        <v>UKI52</v>
      </c>
      <c r="AH127" s="369">
        <f>INDEX([2]A4!$R$6:$R$228,MATCH(AG127,[2]A4!$B$6:$B$228,0))</f>
        <v>35.53</v>
      </c>
      <c r="AN127" s="315"/>
      <c r="AO127" s="315"/>
    </row>
    <row r="128" spans="1:41" ht="15.6" x14ac:dyDescent="0.3">
      <c r="A128" s="14" t="s">
        <v>85</v>
      </c>
      <c r="B128" s="14" t="s">
        <v>337</v>
      </c>
      <c r="C128" s="14" t="s">
        <v>338</v>
      </c>
      <c r="D128" s="15">
        <v>2300000</v>
      </c>
      <c r="E128" s="16">
        <f t="shared" si="0"/>
        <v>65714.28571428571</v>
      </c>
      <c r="F128" s="17" t="e">
        <f>INDEX('Indust Agri by LA '!$J$2:$J$315,MATCH(B128,'Indust Agri by LA '!$B$2:$B$315,0))</f>
        <v>#DIV/0!</v>
      </c>
      <c r="G128" s="17"/>
      <c r="H128" s="15" t="e">
        <f t="shared" si="19"/>
        <v>#DIV/0!</v>
      </c>
      <c r="I128" s="15" t="e">
        <f t="shared" si="21"/>
        <v>#DIV/0!</v>
      </c>
      <c r="J128" s="15" t="e">
        <f t="shared" si="22"/>
        <v>#DIV/0!</v>
      </c>
      <c r="K128" s="15" t="e">
        <f t="shared" si="22"/>
        <v>#DIV/0!</v>
      </c>
      <c r="L128" s="15" t="e">
        <f t="shared" si="22"/>
        <v>#DIV/0!</v>
      </c>
      <c r="M128" s="15" t="e">
        <f t="shared" si="22"/>
        <v>#DIV/0!</v>
      </c>
      <c r="N128" s="15" t="e">
        <f t="shared" si="22"/>
        <v>#DIV/0!</v>
      </c>
      <c r="O128" s="15" t="e">
        <f t="shared" si="22"/>
        <v>#DIV/0!</v>
      </c>
      <c r="P128" s="15" t="e">
        <f t="shared" si="22"/>
        <v>#DIV/0!</v>
      </c>
      <c r="Q128" s="15" t="e">
        <f t="shared" si="22"/>
        <v>#DIV/0!</v>
      </c>
      <c r="R128" s="15" t="e">
        <f t="shared" si="22"/>
        <v>#DIV/0!</v>
      </c>
      <c r="S128" s="15" t="e">
        <f t="shared" si="22"/>
        <v>#DIV/0!</v>
      </c>
      <c r="T128" s="15" t="e">
        <f t="shared" si="22"/>
        <v>#DIV/0!</v>
      </c>
      <c r="U128" s="15" t="e">
        <f t="shared" si="22"/>
        <v>#DIV/0!</v>
      </c>
      <c r="V128" s="15" t="e">
        <f t="shared" si="22"/>
        <v>#DIV/0!</v>
      </c>
      <c r="W128" s="15" t="e">
        <f t="shared" si="22"/>
        <v>#DIV/0!</v>
      </c>
      <c r="X128" s="15" t="e">
        <f t="shared" si="22"/>
        <v>#DIV/0!</v>
      </c>
      <c r="Y128" s="15" t="e">
        <f t="shared" si="22"/>
        <v>#DIV/0!</v>
      </c>
      <c r="Z128" s="15" t="e">
        <f t="shared" si="22"/>
        <v>#DIV/0!</v>
      </c>
      <c r="AA128" s="15" t="e">
        <f t="shared" si="22"/>
        <v>#DIV/0!</v>
      </c>
      <c r="AB128" s="15" t="e">
        <f t="shared" si="22"/>
        <v>#DIV/0!</v>
      </c>
      <c r="AC128" s="15" t="e">
        <f t="shared" si="22"/>
        <v>#DIV/0!</v>
      </c>
      <c r="AD128" s="15" t="e">
        <f t="shared" si="22"/>
        <v>#DIV/0!</v>
      </c>
      <c r="AE128" s="15" t="e">
        <f t="shared" si="22"/>
        <v>#DIV/0!</v>
      </c>
      <c r="AF128" s="18"/>
      <c r="AG128" s="16" t="str">
        <f>INDEX([2]Local_Authority_District__Decem!$D$2:$D$417,MATCH(B128,[2]Local_Authority_District__Decem!$A$2:$A$417,0))</f>
        <v>UKG11</v>
      </c>
      <c r="AH128" s="369">
        <f>INDEX([2]A4!$R$6:$R$228,MATCH(AG128,[2]A4!$B$6:$B$228,0))</f>
        <v>23.57</v>
      </c>
      <c r="AN128" s="315"/>
      <c r="AO128" s="315"/>
    </row>
    <row r="129" spans="1:41" ht="15.6" x14ac:dyDescent="0.3">
      <c r="A129" s="14" t="s">
        <v>65</v>
      </c>
      <c r="B129" s="14" t="s">
        <v>339</v>
      </c>
      <c r="C129" s="14" t="s">
        <v>340</v>
      </c>
      <c r="D129" s="15">
        <v>7100000</v>
      </c>
      <c r="E129" s="16">
        <f t="shared" si="0"/>
        <v>202857.14285714287</v>
      </c>
      <c r="F129" s="17" t="e">
        <f>INDEX('Indust Agri by LA '!$J$2:$J$315,MATCH(B129,'Indust Agri by LA '!$B$2:$B$315,0))</f>
        <v>#DIV/0!</v>
      </c>
      <c r="G129" s="17"/>
      <c r="H129" s="15" t="e">
        <f t="shared" si="19"/>
        <v>#DIV/0!</v>
      </c>
      <c r="I129" s="15" t="e">
        <f t="shared" si="21"/>
        <v>#DIV/0!</v>
      </c>
      <c r="J129" s="15" t="e">
        <f t="shared" si="22"/>
        <v>#DIV/0!</v>
      </c>
      <c r="K129" s="15" t="e">
        <f t="shared" si="22"/>
        <v>#DIV/0!</v>
      </c>
      <c r="L129" s="15" t="e">
        <f t="shared" si="22"/>
        <v>#DIV/0!</v>
      </c>
      <c r="M129" s="15" t="e">
        <f t="shared" si="22"/>
        <v>#DIV/0!</v>
      </c>
      <c r="N129" s="15" t="e">
        <f t="shared" si="22"/>
        <v>#DIV/0!</v>
      </c>
      <c r="O129" s="15" t="e">
        <f t="shared" si="22"/>
        <v>#DIV/0!</v>
      </c>
      <c r="P129" s="15" t="e">
        <f t="shared" si="22"/>
        <v>#DIV/0!</v>
      </c>
      <c r="Q129" s="15" t="e">
        <f t="shared" si="22"/>
        <v>#DIV/0!</v>
      </c>
      <c r="R129" s="15" t="e">
        <f t="shared" si="22"/>
        <v>#DIV/0!</v>
      </c>
      <c r="S129" s="15" t="e">
        <f t="shared" si="22"/>
        <v>#DIV/0!</v>
      </c>
      <c r="T129" s="15" t="e">
        <f t="shared" si="22"/>
        <v>#DIV/0!</v>
      </c>
      <c r="U129" s="15" t="e">
        <f t="shared" si="22"/>
        <v>#DIV/0!</v>
      </c>
      <c r="V129" s="15" t="e">
        <f t="shared" si="22"/>
        <v>#DIV/0!</v>
      </c>
      <c r="W129" s="15" t="e">
        <f t="shared" si="22"/>
        <v>#DIV/0!</v>
      </c>
      <c r="X129" s="15" t="e">
        <f t="shared" si="22"/>
        <v>#DIV/0!</v>
      </c>
      <c r="Y129" s="15" t="e">
        <f t="shared" si="22"/>
        <v>#DIV/0!</v>
      </c>
      <c r="Z129" s="15" t="e">
        <f t="shared" si="22"/>
        <v>#DIV/0!</v>
      </c>
      <c r="AA129" s="15" t="e">
        <f t="shared" si="22"/>
        <v>#DIV/0!</v>
      </c>
      <c r="AB129" s="15" t="e">
        <f t="shared" si="22"/>
        <v>#DIV/0!</v>
      </c>
      <c r="AC129" s="15" t="e">
        <f t="shared" si="22"/>
        <v>#DIV/0!</v>
      </c>
      <c r="AD129" s="15" t="e">
        <f t="shared" si="22"/>
        <v>#DIV/0!</v>
      </c>
      <c r="AE129" s="15" t="e">
        <f t="shared" si="22"/>
        <v>#DIV/0!</v>
      </c>
      <c r="AF129" s="18"/>
      <c r="AG129" s="16" t="str">
        <f>INDEX([2]Local_Authority_District__Decem!$D$2:$D$417,MATCH(B129,[2]Local_Authority_District__Decem!$A$2:$A$417,0))</f>
        <v>UKH23</v>
      </c>
      <c r="AH129" s="369">
        <f>INDEX([2]A4!$R$6:$R$228,MATCH(AG129,[2]A4!$B$6:$B$228,0))</f>
        <v>34.840000000000003</v>
      </c>
      <c r="AN129" s="315"/>
      <c r="AO129" s="315"/>
    </row>
    <row r="130" spans="1:41" ht="15.6" x14ac:dyDescent="0.3">
      <c r="A130" s="14" t="s">
        <v>69</v>
      </c>
      <c r="B130" s="14" t="s">
        <v>341</v>
      </c>
      <c r="C130" s="14" t="s">
        <v>342</v>
      </c>
      <c r="D130" s="15">
        <v>1100000</v>
      </c>
      <c r="E130" s="16">
        <f t="shared" si="0"/>
        <v>31428.571428571428</v>
      </c>
      <c r="F130" s="17" t="e">
        <f>INDEX('Indust Agri by LA '!$J$2:$J$315,MATCH(B130,'Indust Agri by LA '!$B$2:$B$315,0))</f>
        <v>#DIV/0!</v>
      </c>
      <c r="G130" s="17"/>
      <c r="H130" s="15" t="e">
        <f t="shared" si="19"/>
        <v>#DIV/0!</v>
      </c>
      <c r="I130" s="15" t="e">
        <f t="shared" si="21"/>
        <v>#DIV/0!</v>
      </c>
      <c r="J130" s="15" t="e">
        <f t="shared" si="22"/>
        <v>#DIV/0!</v>
      </c>
      <c r="K130" s="15" t="e">
        <f t="shared" si="22"/>
        <v>#DIV/0!</v>
      </c>
      <c r="L130" s="15" t="e">
        <f t="shared" si="22"/>
        <v>#DIV/0!</v>
      </c>
      <c r="M130" s="15" t="e">
        <f t="shared" si="22"/>
        <v>#DIV/0!</v>
      </c>
      <c r="N130" s="15" t="e">
        <f t="shared" si="22"/>
        <v>#DIV/0!</v>
      </c>
      <c r="O130" s="15" t="e">
        <f t="shared" si="22"/>
        <v>#DIV/0!</v>
      </c>
      <c r="P130" s="15" t="e">
        <f t="shared" si="22"/>
        <v>#DIV/0!</v>
      </c>
      <c r="Q130" s="15" t="e">
        <f t="shared" si="22"/>
        <v>#DIV/0!</v>
      </c>
      <c r="R130" s="15" t="e">
        <f t="shared" si="22"/>
        <v>#DIV/0!</v>
      </c>
      <c r="S130" s="15" t="e">
        <f t="shared" si="22"/>
        <v>#DIV/0!</v>
      </c>
      <c r="T130" s="15" t="e">
        <f t="shared" si="22"/>
        <v>#DIV/0!</v>
      </c>
      <c r="U130" s="15" t="e">
        <f t="shared" si="22"/>
        <v>#DIV/0!</v>
      </c>
      <c r="V130" s="15" t="e">
        <f t="shared" si="22"/>
        <v>#DIV/0!</v>
      </c>
      <c r="W130" s="15" t="e">
        <f t="shared" si="22"/>
        <v>#DIV/0!</v>
      </c>
      <c r="X130" s="15" t="e">
        <f t="shared" si="22"/>
        <v>#DIV/0!</v>
      </c>
      <c r="Y130" s="15" t="e">
        <f t="shared" si="22"/>
        <v>#DIV/0!</v>
      </c>
      <c r="Z130" s="15" t="e">
        <f t="shared" si="22"/>
        <v>#DIV/0!</v>
      </c>
      <c r="AA130" s="15" t="e">
        <f t="shared" si="22"/>
        <v>#DIV/0!</v>
      </c>
      <c r="AB130" s="15" t="e">
        <f t="shared" si="22"/>
        <v>#DIV/0!</v>
      </c>
      <c r="AC130" s="15" t="e">
        <f t="shared" si="22"/>
        <v>#DIV/0!</v>
      </c>
      <c r="AD130" s="15" t="e">
        <f t="shared" si="22"/>
        <v>#DIV/0!</v>
      </c>
      <c r="AE130" s="15" t="e">
        <f t="shared" si="22"/>
        <v>#DIV/0!</v>
      </c>
      <c r="AF130" s="18"/>
      <c r="AG130" s="16" t="str">
        <f>INDEX([2]Local_Authority_District__Decem!$D$2:$D$417,MATCH(B130,[2]Local_Authority_District__Decem!$A$2:$A$417,0))</f>
        <v>UKF13</v>
      </c>
      <c r="AH130" s="369">
        <f>INDEX([2]A4!$R$6:$R$228,MATCH(AG130,[2]A4!$B$6:$B$228,0))</f>
        <v>28.15</v>
      </c>
      <c r="AN130" s="315"/>
      <c r="AO130" s="315"/>
    </row>
    <row r="131" spans="1:41" ht="15.6" x14ac:dyDescent="0.3">
      <c r="A131" s="14" t="s">
        <v>72</v>
      </c>
      <c r="B131" s="14" t="s">
        <v>343</v>
      </c>
      <c r="C131" s="14" t="s">
        <v>344</v>
      </c>
      <c r="D131" s="15">
        <v>11650000</v>
      </c>
      <c r="E131" s="16">
        <f t="shared" si="0"/>
        <v>99572.649572649578</v>
      </c>
      <c r="F131" s="17" t="e">
        <f>INDEX('Indust Agri by LA '!$J$2:$J$315,MATCH(B131,'Indust Agri by LA '!$B$2:$B$315,0))</f>
        <v>#DIV/0!</v>
      </c>
      <c r="G131" s="17"/>
      <c r="H131" s="15" t="e">
        <f t="shared" si="19"/>
        <v>#DIV/0!</v>
      </c>
      <c r="I131" s="15" t="e">
        <f t="shared" si="21"/>
        <v>#DIV/0!</v>
      </c>
      <c r="J131" s="15" t="e">
        <f t="shared" si="22"/>
        <v>#DIV/0!</v>
      </c>
      <c r="K131" s="15" t="e">
        <f t="shared" si="22"/>
        <v>#DIV/0!</v>
      </c>
      <c r="L131" s="15" t="e">
        <f t="shared" si="22"/>
        <v>#DIV/0!</v>
      </c>
      <c r="M131" s="15" t="e">
        <f t="shared" si="22"/>
        <v>#DIV/0!</v>
      </c>
      <c r="N131" s="15" t="e">
        <f t="shared" si="22"/>
        <v>#DIV/0!</v>
      </c>
      <c r="O131" s="15" t="e">
        <f t="shared" si="22"/>
        <v>#DIV/0!</v>
      </c>
      <c r="P131" s="15" t="e">
        <f t="shared" ref="J131:AE139" si="23">O131*1.047</f>
        <v>#DIV/0!</v>
      </c>
      <c r="Q131" s="15" t="e">
        <f t="shared" si="23"/>
        <v>#DIV/0!</v>
      </c>
      <c r="R131" s="15" t="e">
        <f t="shared" si="23"/>
        <v>#DIV/0!</v>
      </c>
      <c r="S131" s="15" t="e">
        <f t="shared" si="23"/>
        <v>#DIV/0!</v>
      </c>
      <c r="T131" s="15" t="e">
        <f t="shared" si="23"/>
        <v>#DIV/0!</v>
      </c>
      <c r="U131" s="15" t="e">
        <f t="shared" si="23"/>
        <v>#DIV/0!</v>
      </c>
      <c r="V131" s="15" t="e">
        <f t="shared" si="23"/>
        <v>#DIV/0!</v>
      </c>
      <c r="W131" s="15" t="e">
        <f t="shared" si="23"/>
        <v>#DIV/0!</v>
      </c>
      <c r="X131" s="15" t="e">
        <f t="shared" si="23"/>
        <v>#DIV/0!</v>
      </c>
      <c r="Y131" s="15" t="e">
        <f t="shared" si="23"/>
        <v>#DIV/0!</v>
      </c>
      <c r="Z131" s="15" t="e">
        <f t="shared" si="23"/>
        <v>#DIV/0!</v>
      </c>
      <c r="AA131" s="15" t="e">
        <f t="shared" si="23"/>
        <v>#DIV/0!</v>
      </c>
      <c r="AB131" s="15" t="e">
        <f t="shared" si="23"/>
        <v>#DIV/0!</v>
      </c>
      <c r="AC131" s="15" t="e">
        <f t="shared" si="23"/>
        <v>#DIV/0!</v>
      </c>
      <c r="AD131" s="15" t="e">
        <f t="shared" si="23"/>
        <v>#DIV/0!</v>
      </c>
      <c r="AE131" s="15" t="e">
        <f t="shared" si="23"/>
        <v>#DIV/0!</v>
      </c>
      <c r="AF131" s="18"/>
      <c r="AG131" s="16" t="str">
        <f>INDEX([2]Local_Authority_District__Decem!$D$2:$D$417,MATCH(B131,[2]Local_Authority_District__Decem!$A$2:$A$417,0))</f>
        <v>UKI74</v>
      </c>
      <c r="AH131" s="369">
        <f>INDEX([2]A4!$R$6:$R$228,MATCH(AG131,[2]A4!$B$6:$B$228,0))</f>
        <v>42.24</v>
      </c>
      <c r="AN131" s="315"/>
      <c r="AO131" s="315"/>
    </row>
    <row r="132" spans="1:41" ht="15.6" x14ac:dyDescent="0.3">
      <c r="A132" s="14" t="s">
        <v>69</v>
      </c>
      <c r="B132" s="14" t="s">
        <v>345</v>
      </c>
      <c r="C132" s="14" t="s">
        <v>346</v>
      </c>
      <c r="D132" s="15">
        <v>1530000</v>
      </c>
      <c r="E132" s="16">
        <f t="shared" si="0"/>
        <v>43714.285714285717</v>
      </c>
      <c r="F132" s="17" t="e">
        <f>INDEX('Indust Agri by LA '!$J$2:$J$315,MATCH(B132,'Indust Agri by LA '!$B$2:$B$315,0))</f>
        <v>#DIV/0!</v>
      </c>
      <c r="G132" s="17"/>
      <c r="H132" s="15" t="e">
        <f t="shared" si="19"/>
        <v>#DIV/0!</v>
      </c>
      <c r="I132" s="15" t="e">
        <f t="shared" si="21"/>
        <v>#DIV/0!</v>
      </c>
      <c r="J132" s="15" t="e">
        <f t="shared" si="23"/>
        <v>#DIV/0!</v>
      </c>
      <c r="K132" s="15" t="e">
        <f t="shared" si="23"/>
        <v>#DIV/0!</v>
      </c>
      <c r="L132" s="15" t="e">
        <f t="shared" si="23"/>
        <v>#DIV/0!</v>
      </c>
      <c r="M132" s="15" t="e">
        <f t="shared" si="23"/>
        <v>#DIV/0!</v>
      </c>
      <c r="N132" s="15" t="e">
        <f t="shared" si="23"/>
        <v>#DIV/0!</v>
      </c>
      <c r="O132" s="15" t="e">
        <f t="shared" si="23"/>
        <v>#DIV/0!</v>
      </c>
      <c r="P132" s="15" t="e">
        <f t="shared" si="23"/>
        <v>#DIV/0!</v>
      </c>
      <c r="Q132" s="15" t="e">
        <f t="shared" si="23"/>
        <v>#DIV/0!</v>
      </c>
      <c r="R132" s="15" t="e">
        <f t="shared" si="23"/>
        <v>#DIV/0!</v>
      </c>
      <c r="S132" s="15" t="e">
        <f t="shared" si="23"/>
        <v>#DIV/0!</v>
      </c>
      <c r="T132" s="15" t="e">
        <f t="shared" si="23"/>
        <v>#DIV/0!</v>
      </c>
      <c r="U132" s="15" t="e">
        <f t="shared" si="23"/>
        <v>#DIV/0!</v>
      </c>
      <c r="V132" s="15" t="e">
        <f t="shared" si="23"/>
        <v>#DIV/0!</v>
      </c>
      <c r="W132" s="15" t="e">
        <f t="shared" si="23"/>
        <v>#DIV/0!</v>
      </c>
      <c r="X132" s="15" t="e">
        <f t="shared" si="23"/>
        <v>#DIV/0!</v>
      </c>
      <c r="Y132" s="15" t="e">
        <f t="shared" si="23"/>
        <v>#DIV/0!</v>
      </c>
      <c r="Z132" s="15" t="e">
        <f t="shared" si="23"/>
        <v>#DIV/0!</v>
      </c>
      <c r="AA132" s="15" t="e">
        <f t="shared" si="23"/>
        <v>#DIV/0!</v>
      </c>
      <c r="AB132" s="15" t="e">
        <f t="shared" si="23"/>
        <v>#DIV/0!</v>
      </c>
      <c r="AC132" s="15" t="e">
        <f t="shared" si="23"/>
        <v>#DIV/0!</v>
      </c>
      <c r="AD132" s="15" t="e">
        <f t="shared" si="23"/>
        <v>#DIV/0!</v>
      </c>
      <c r="AE132" s="15" t="e">
        <f t="shared" si="23"/>
        <v>#DIV/0!</v>
      </c>
      <c r="AF132" s="18"/>
      <c r="AG132" s="16" t="str">
        <f>INDEX([2]Local_Authority_District__Decem!$D$2:$D$417,MATCH(B132,[2]Local_Authority_District__Decem!$A$2:$A$417,0))</f>
        <v>UKF22</v>
      </c>
      <c r="AH132" s="369">
        <f>INDEX([2]A4!$R$6:$R$228,MATCH(AG132,[2]A4!$B$6:$B$228,0))</f>
        <v>32.479999999999997</v>
      </c>
      <c r="AN132" s="315"/>
      <c r="AO132" s="315"/>
    </row>
    <row r="133" spans="1:41" ht="15.6" x14ac:dyDescent="0.3">
      <c r="A133" s="14" t="s">
        <v>62</v>
      </c>
      <c r="B133" s="14" t="s">
        <v>347</v>
      </c>
      <c r="C133" s="14" t="s">
        <v>348</v>
      </c>
      <c r="D133" s="15">
        <v>5330000</v>
      </c>
      <c r="E133" s="16">
        <f t="shared" si="0"/>
        <v>152285.71428571429</v>
      </c>
      <c r="F133" s="17" t="e">
        <f>INDEX('Indust Agri by LA '!$J$2:$J$315,MATCH(B133,'Indust Agri by LA '!$B$2:$B$315,0))</f>
        <v>#DIV/0!</v>
      </c>
      <c r="G133" s="17"/>
      <c r="H133" s="15" t="e">
        <f t="shared" si="19"/>
        <v>#DIV/0!</v>
      </c>
      <c r="I133" s="15" t="e">
        <f t="shared" si="21"/>
        <v>#DIV/0!</v>
      </c>
      <c r="J133" s="15" t="e">
        <f t="shared" si="23"/>
        <v>#DIV/0!</v>
      </c>
      <c r="K133" s="15" t="e">
        <f t="shared" si="23"/>
        <v>#DIV/0!</v>
      </c>
      <c r="L133" s="15" t="e">
        <f t="shared" si="23"/>
        <v>#DIV/0!</v>
      </c>
      <c r="M133" s="15" t="e">
        <f t="shared" si="23"/>
        <v>#DIV/0!</v>
      </c>
      <c r="N133" s="15" t="e">
        <f t="shared" si="23"/>
        <v>#DIV/0!</v>
      </c>
      <c r="O133" s="15" t="e">
        <f t="shared" si="23"/>
        <v>#DIV/0!</v>
      </c>
      <c r="P133" s="15" t="e">
        <f t="shared" si="23"/>
        <v>#DIV/0!</v>
      </c>
      <c r="Q133" s="15" t="e">
        <f t="shared" si="23"/>
        <v>#DIV/0!</v>
      </c>
      <c r="R133" s="15" t="e">
        <f t="shared" si="23"/>
        <v>#DIV/0!</v>
      </c>
      <c r="S133" s="15" t="e">
        <f t="shared" si="23"/>
        <v>#DIV/0!</v>
      </c>
      <c r="T133" s="15" t="e">
        <f t="shared" si="23"/>
        <v>#DIV/0!</v>
      </c>
      <c r="U133" s="15" t="e">
        <f t="shared" si="23"/>
        <v>#DIV/0!</v>
      </c>
      <c r="V133" s="15" t="e">
        <f t="shared" si="23"/>
        <v>#DIV/0!</v>
      </c>
      <c r="W133" s="15" t="e">
        <f t="shared" si="23"/>
        <v>#DIV/0!</v>
      </c>
      <c r="X133" s="15" t="e">
        <f t="shared" si="23"/>
        <v>#DIV/0!</v>
      </c>
      <c r="Y133" s="15" t="e">
        <f t="shared" si="23"/>
        <v>#DIV/0!</v>
      </c>
      <c r="Z133" s="15" t="e">
        <f t="shared" si="23"/>
        <v>#DIV/0!</v>
      </c>
      <c r="AA133" s="15" t="e">
        <f t="shared" si="23"/>
        <v>#DIV/0!</v>
      </c>
      <c r="AB133" s="15" t="e">
        <f t="shared" si="23"/>
        <v>#DIV/0!</v>
      </c>
      <c r="AC133" s="15" t="e">
        <f t="shared" si="23"/>
        <v>#DIV/0!</v>
      </c>
      <c r="AD133" s="15" t="e">
        <f t="shared" si="23"/>
        <v>#DIV/0!</v>
      </c>
      <c r="AE133" s="15" t="e">
        <f t="shared" si="23"/>
        <v>#DIV/0!</v>
      </c>
      <c r="AF133" s="18"/>
      <c r="AG133" s="16" t="str">
        <f>INDEX([2]Local_Authority_District__Decem!$D$2:$D$417,MATCH(B133,[2]Local_Authority_District__Decem!$A$2:$A$417,0))</f>
        <v>UKJ28</v>
      </c>
      <c r="AH133" s="369">
        <f>INDEX([2]A4!$R$6:$R$228,MATCH(AG133,[2]A4!$B$6:$B$228,0))</f>
        <v>34.020000000000003</v>
      </c>
      <c r="AN133" s="315"/>
      <c r="AO133" s="315"/>
    </row>
    <row r="134" spans="1:41" ht="15.6" x14ac:dyDescent="0.3">
      <c r="A134" s="14" t="s">
        <v>72</v>
      </c>
      <c r="B134" s="14" t="s">
        <v>349</v>
      </c>
      <c r="C134" s="14" t="s">
        <v>350</v>
      </c>
      <c r="D134" s="15">
        <v>16365000</v>
      </c>
      <c r="E134" s="16">
        <f t="shared" si="0"/>
        <v>139871.79487179487</v>
      </c>
      <c r="F134" s="17" t="e">
        <f>INDEX('Indust Agri by LA '!$J$2:$J$315,MATCH(B134,'Indust Agri by LA '!$B$2:$B$315,0))</f>
        <v>#DIV/0!</v>
      </c>
      <c r="G134" s="17"/>
      <c r="H134" s="15" t="e">
        <f t="shared" si="19"/>
        <v>#DIV/0!</v>
      </c>
      <c r="I134" s="15" t="e">
        <f t="shared" si="21"/>
        <v>#DIV/0!</v>
      </c>
      <c r="J134" s="15" t="e">
        <f t="shared" si="23"/>
        <v>#DIV/0!</v>
      </c>
      <c r="K134" s="15" t="e">
        <f t="shared" si="23"/>
        <v>#DIV/0!</v>
      </c>
      <c r="L134" s="15" t="e">
        <f t="shared" si="23"/>
        <v>#DIV/0!</v>
      </c>
      <c r="M134" s="15" t="e">
        <f t="shared" si="23"/>
        <v>#DIV/0!</v>
      </c>
      <c r="N134" s="15" t="e">
        <f t="shared" si="23"/>
        <v>#DIV/0!</v>
      </c>
      <c r="O134" s="15" t="e">
        <f t="shared" si="23"/>
        <v>#DIV/0!</v>
      </c>
      <c r="P134" s="15" t="e">
        <f t="shared" si="23"/>
        <v>#DIV/0!</v>
      </c>
      <c r="Q134" s="15" t="e">
        <f t="shared" si="23"/>
        <v>#DIV/0!</v>
      </c>
      <c r="R134" s="15" t="e">
        <f t="shared" si="23"/>
        <v>#DIV/0!</v>
      </c>
      <c r="S134" s="15" t="e">
        <f t="shared" si="23"/>
        <v>#DIV/0!</v>
      </c>
      <c r="T134" s="15" t="e">
        <f t="shared" si="23"/>
        <v>#DIV/0!</v>
      </c>
      <c r="U134" s="15" t="e">
        <f t="shared" si="23"/>
        <v>#DIV/0!</v>
      </c>
      <c r="V134" s="15" t="e">
        <f t="shared" si="23"/>
        <v>#DIV/0!</v>
      </c>
      <c r="W134" s="15" t="e">
        <f t="shared" si="23"/>
        <v>#DIV/0!</v>
      </c>
      <c r="X134" s="15" t="e">
        <f t="shared" si="23"/>
        <v>#DIV/0!</v>
      </c>
      <c r="Y134" s="15" t="e">
        <f t="shared" si="23"/>
        <v>#DIV/0!</v>
      </c>
      <c r="Z134" s="15" t="e">
        <f t="shared" si="23"/>
        <v>#DIV/0!</v>
      </c>
      <c r="AA134" s="15" t="e">
        <f t="shared" si="23"/>
        <v>#DIV/0!</v>
      </c>
      <c r="AB134" s="15" t="e">
        <f t="shared" si="23"/>
        <v>#DIV/0!</v>
      </c>
      <c r="AC134" s="15" t="e">
        <f t="shared" si="23"/>
        <v>#DIV/0!</v>
      </c>
      <c r="AD134" s="15" t="e">
        <f t="shared" si="23"/>
        <v>#DIV/0!</v>
      </c>
      <c r="AE134" s="15" t="e">
        <f t="shared" si="23"/>
        <v>#DIV/0!</v>
      </c>
      <c r="AF134" s="18"/>
      <c r="AG134" s="16" t="str">
        <f>INDEX([2]Local_Authority_District__Decem!$D$2:$D$417,MATCH(B134,[2]Local_Authority_District__Decem!$A$2:$A$417,0))</f>
        <v>UKI75</v>
      </c>
      <c r="AH134" s="369">
        <f>INDEX([2]A4!$R$6:$R$228,MATCH(AG134,[2]A4!$B$6:$B$228,0))</f>
        <v>59.2</v>
      </c>
      <c r="AN134" s="315"/>
      <c r="AO134" s="315"/>
    </row>
    <row r="135" spans="1:41" ht="15.6" x14ac:dyDescent="0.3">
      <c r="A135" s="14" t="s">
        <v>65</v>
      </c>
      <c r="B135" s="14" t="s">
        <v>351</v>
      </c>
      <c r="C135" s="14" t="s">
        <v>352</v>
      </c>
      <c r="D135" s="15">
        <v>2700000</v>
      </c>
      <c r="E135" s="16">
        <f t="shared" si="0"/>
        <v>77142.857142857145</v>
      </c>
      <c r="F135" s="17" t="e">
        <f>INDEX('Indust Agri by LA '!$J$2:$J$315,MATCH(B135,'Indust Agri by LA '!$B$2:$B$315,0))</f>
        <v>#DIV/0!</v>
      </c>
      <c r="G135" s="17"/>
      <c r="H135" s="15" t="e">
        <f t="shared" si="19"/>
        <v>#DIV/0!</v>
      </c>
      <c r="I135" s="15" t="e">
        <f t="shared" si="21"/>
        <v>#DIV/0!</v>
      </c>
      <c r="J135" s="15" t="e">
        <f t="shared" si="23"/>
        <v>#DIV/0!</v>
      </c>
      <c r="K135" s="15" t="e">
        <f t="shared" si="23"/>
        <v>#DIV/0!</v>
      </c>
      <c r="L135" s="15" t="e">
        <f t="shared" si="23"/>
        <v>#DIV/0!</v>
      </c>
      <c r="M135" s="15" t="e">
        <f t="shared" si="23"/>
        <v>#DIV/0!</v>
      </c>
      <c r="N135" s="15" t="e">
        <f t="shared" si="23"/>
        <v>#DIV/0!</v>
      </c>
      <c r="O135" s="15" t="e">
        <f t="shared" si="23"/>
        <v>#DIV/0!</v>
      </c>
      <c r="P135" s="15" t="e">
        <f t="shared" si="23"/>
        <v>#DIV/0!</v>
      </c>
      <c r="Q135" s="15" t="e">
        <f t="shared" si="23"/>
        <v>#DIV/0!</v>
      </c>
      <c r="R135" s="15" t="e">
        <f t="shared" si="23"/>
        <v>#DIV/0!</v>
      </c>
      <c r="S135" s="15" t="e">
        <f t="shared" si="23"/>
        <v>#DIV/0!</v>
      </c>
      <c r="T135" s="15" t="e">
        <f t="shared" si="23"/>
        <v>#DIV/0!</v>
      </c>
      <c r="U135" s="15" t="e">
        <f t="shared" si="23"/>
        <v>#DIV/0!</v>
      </c>
      <c r="V135" s="15" t="e">
        <f t="shared" si="23"/>
        <v>#DIV/0!</v>
      </c>
      <c r="W135" s="15" t="e">
        <f t="shared" si="23"/>
        <v>#DIV/0!</v>
      </c>
      <c r="X135" s="15" t="e">
        <f t="shared" si="23"/>
        <v>#DIV/0!</v>
      </c>
      <c r="Y135" s="15" t="e">
        <f t="shared" si="23"/>
        <v>#DIV/0!</v>
      </c>
      <c r="Z135" s="15" t="e">
        <f t="shared" si="23"/>
        <v>#DIV/0!</v>
      </c>
      <c r="AA135" s="15" t="e">
        <f t="shared" si="23"/>
        <v>#DIV/0!</v>
      </c>
      <c r="AB135" s="15" t="e">
        <f t="shared" si="23"/>
        <v>#DIV/0!</v>
      </c>
      <c r="AC135" s="15" t="e">
        <f t="shared" si="23"/>
        <v>#DIV/0!</v>
      </c>
      <c r="AD135" s="15" t="e">
        <f t="shared" si="23"/>
        <v>#DIV/0!</v>
      </c>
      <c r="AE135" s="15" t="e">
        <f t="shared" si="23"/>
        <v>#DIV/0!</v>
      </c>
      <c r="AF135" s="18"/>
      <c r="AG135" s="16" t="str">
        <f>INDEX([2]Local_Authority_District__Decem!$D$2:$D$417,MATCH(B135,[2]Local_Authority_District__Decem!$A$2:$A$417,0))</f>
        <v>UKH12</v>
      </c>
      <c r="AH135" s="369">
        <f>INDEX([2]A4!$R$6:$R$228,MATCH(AG135,[2]A4!$B$6:$B$228,0))</f>
        <v>33.86</v>
      </c>
      <c r="AN135" s="315"/>
      <c r="AO135" s="315"/>
    </row>
    <row r="136" spans="1:41" ht="15.6" x14ac:dyDescent="0.3">
      <c r="A136" s="14" t="s">
        <v>66</v>
      </c>
      <c r="B136" s="14" t="s">
        <v>353</v>
      </c>
      <c r="C136" s="14" t="s">
        <v>354</v>
      </c>
      <c r="D136" s="15">
        <v>1100000</v>
      </c>
      <c r="E136" s="16">
        <f t="shared" si="0"/>
        <v>31428.571428571428</v>
      </c>
      <c r="F136" s="17" t="e">
        <f>INDEX('Indust Agri by LA '!$J$2:$J$315,MATCH(B136,'Indust Agri by LA '!$B$2:$B$315,0))</f>
        <v>#DIV/0!</v>
      </c>
      <c r="G136" s="17"/>
      <c r="H136" s="15" t="e">
        <f t="shared" si="19"/>
        <v>#DIV/0!</v>
      </c>
      <c r="I136" s="15" t="e">
        <f t="shared" si="21"/>
        <v>#DIV/0!</v>
      </c>
      <c r="J136" s="15" t="e">
        <f t="shared" si="23"/>
        <v>#DIV/0!</v>
      </c>
      <c r="K136" s="15" t="e">
        <f t="shared" si="23"/>
        <v>#DIV/0!</v>
      </c>
      <c r="L136" s="15" t="e">
        <f t="shared" si="23"/>
        <v>#DIV/0!</v>
      </c>
      <c r="M136" s="15" t="e">
        <f t="shared" si="23"/>
        <v>#DIV/0!</v>
      </c>
      <c r="N136" s="15" t="e">
        <f t="shared" si="23"/>
        <v>#DIV/0!</v>
      </c>
      <c r="O136" s="15" t="e">
        <f t="shared" si="23"/>
        <v>#DIV/0!</v>
      </c>
      <c r="P136" s="15" t="e">
        <f t="shared" si="23"/>
        <v>#DIV/0!</v>
      </c>
      <c r="Q136" s="15" t="e">
        <f t="shared" si="23"/>
        <v>#DIV/0!</v>
      </c>
      <c r="R136" s="15" t="e">
        <f t="shared" si="23"/>
        <v>#DIV/0!</v>
      </c>
      <c r="S136" s="15" t="e">
        <f t="shared" si="23"/>
        <v>#DIV/0!</v>
      </c>
      <c r="T136" s="15" t="e">
        <f t="shared" si="23"/>
        <v>#DIV/0!</v>
      </c>
      <c r="U136" s="15" t="e">
        <f t="shared" si="23"/>
        <v>#DIV/0!</v>
      </c>
      <c r="V136" s="15" t="e">
        <f t="shared" si="23"/>
        <v>#DIV/0!</v>
      </c>
      <c r="W136" s="15" t="e">
        <f t="shared" si="23"/>
        <v>#DIV/0!</v>
      </c>
      <c r="X136" s="15" t="e">
        <f t="shared" si="23"/>
        <v>#DIV/0!</v>
      </c>
      <c r="Y136" s="15" t="e">
        <f t="shared" si="23"/>
        <v>#DIV/0!</v>
      </c>
      <c r="Z136" s="15" t="e">
        <f t="shared" si="23"/>
        <v>#DIV/0!</v>
      </c>
      <c r="AA136" s="15" t="e">
        <f t="shared" si="23"/>
        <v>#DIV/0!</v>
      </c>
      <c r="AB136" s="15" t="e">
        <f t="shared" si="23"/>
        <v>#DIV/0!</v>
      </c>
      <c r="AC136" s="15" t="e">
        <f t="shared" si="23"/>
        <v>#DIV/0!</v>
      </c>
      <c r="AD136" s="15" t="e">
        <f t="shared" si="23"/>
        <v>#DIV/0!</v>
      </c>
      <c r="AE136" s="15" t="e">
        <f t="shared" si="23"/>
        <v>#DIV/0!</v>
      </c>
      <c r="AF136" s="18"/>
      <c r="AG136" s="16" t="str">
        <f>INDEX([2]Local_Authority_District__Decem!$D$2:$D$417,MATCH(B136,[2]Local_Authority_District__Decem!$A$2:$A$417,0))</f>
        <v>UKD46</v>
      </c>
      <c r="AH136" s="369">
        <f>INDEX([2]A4!$R$6:$R$228,MATCH(AG136,[2]A4!$B$6:$B$228,0))</f>
        <v>33.43</v>
      </c>
      <c r="AN136" s="315"/>
      <c r="AO136" s="315"/>
    </row>
    <row r="137" spans="1:41" ht="15.6" x14ac:dyDescent="0.3">
      <c r="A137" s="14" t="s">
        <v>65</v>
      </c>
      <c r="B137" s="14" t="s">
        <v>355</v>
      </c>
      <c r="C137" s="14" t="s">
        <v>356</v>
      </c>
      <c r="D137" s="15">
        <v>2350000</v>
      </c>
      <c r="E137" s="16">
        <f t="shared" si="0"/>
        <v>67142.857142857145</v>
      </c>
      <c r="F137" s="17" t="e">
        <f>INDEX('Indust Agri by LA '!$J$2:$J$315,MATCH(B137,'Indust Agri by LA '!$B$2:$B$315,0))</f>
        <v>#DIV/0!</v>
      </c>
      <c r="G137" s="17"/>
      <c r="H137" s="15" t="e">
        <f t="shared" si="19"/>
        <v>#DIV/0!</v>
      </c>
      <c r="I137" s="15" t="e">
        <f t="shared" si="21"/>
        <v>#DIV/0!</v>
      </c>
      <c r="J137" s="15" t="e">
        <f t="shared" si="23"/>
        <v>#DIV/0!</v>
      </c>
      <c r="K137" s="15" t="e">
        <f t="shared" si="23"/>
        <v>#DIV/0!</v>
      </c>
      <c r="L137" s="15" t="e">
        <f t="shared" si="23"/>
        <v>#DIV/0!</v>
      </c>
      <c r="M137" s="15" t="e">
        <f t="shared" si="23"/>
        <v>#DIV/0!</v>
      </c>
      <c r="N137" s="15" t="e">
        <f t="shared" si="23"/>
        <v>#DIV/0!</v>
      </c>
      <c r="O137" s="15" t="e">
        <f t="shared" si="23"/>
        <v>#DIV/0!</v>
      </c>
      <c r="P137" s="15" t="e">
        <f t="shared" si="23"/>
        <v>#DIV/0!</v>
      </c>
      <c r="Q137" s="15" t="e">
        <f t="shared" si="23"/>
        <v>#DIV/0!</v>
      </c>
      <c r="R137" s="15" t="e">
        <f t="shared" si="23"/>
        <v>#DIV/0!</v>
      </c>
      <c r="S137" s="15" t="e">
        <f t="shared" si="23"/>
        <v>#DIV/0!</v>
      </c>
      <c r="T137" s="15" t="e">
        <f t="shared" si="23"/>
        <v>#DIV/0!</v>
      </c>
      <c r="U137" s="15" t="e">
        <f t="shared" si="23"/>
        <v>#DIV/0!</v>
      </c>
      <c r="V137" s="15" t="e">
        <f t="shared" si="23"/>
        <v>#DIV/0!</v>
      </c>
      <c r="W137" s="15" t="e">
        <f t="shared" si="23"/>
        <v>#DIV/0!</v>
      </c>
      <c r="X137" s="15" t="e">
        <f t="shared" si="23"/>
        <v>#DIV/0!</v>
      </c>
      <c r="Y137" s="15" t="e">
        <f t="shared" si="23"/>
        <v>#DIV/0!</v>
      </c>
      <c r="Z137" s="15" t="e">
        <f t="shared" si="23"/>
        <v>#DIV/0!</v>
      </c>
      <c r="AA137" s="15" t="e">
        <f t="shared" si="23"/>
        <v>#DIV/0!</v>
      </c>
      <c r="AB137" s="15" t="e">
        <f t="shared" si="23"/>
        <v>#DIV/0!</v>
      </c>
      <c r="AC137" s="15" t="e">
        <f t="shared" si="23"/>
        <v>#DIV/0!</v>
      </c>
      <c r="AD137" s="15" t="e">
        <f t="shared" si="23"/>
        <v>#DIV/0!</v>
      </c>
      <c r="AE137" s="15" t="e">
        <f t="shared" si="23"/>
        <v>#DIV/0!</v>
      </c>
      <c r="AF137" s="18"/>
      <c r="AG137" s="16" t="str">
        <f>INDEX([2]Local_Authority_District__Decem!$D$2:$D$417,MATCH(B137,[2]Local_Authority_District__Decem!$A$2:$A$417,0))</f>
        <v>UKH14</v>
      </c>
      <c r="AH137" s="369">
        <f>INDEX([2]A4!$R$6:$R$228,MATCH(AG137,[2]A4!$B$6:$B$228,0))</f>
        <v>32.85</v>
      </c>
      <c r="AN137" s="315"/>
      <c r="AO137" s="315"/>
    </row>
    <row r="138" spans="1:41" ht="15.6" x14ac:dyDescent="0.3">
      <c r="A138" s="14" t="s">
        <v>62</v>
      </c>
      <c r="B138" s="14" t="s">
        <v>357</v>
      </c>
      <c r="C138" s="14" t="s">
        <v>358</v>
      </c>
      <c r="D138" s="15">
        <v>1600000</v>
      </c>
      <c r="E138" s="16">
        <f t="shared" si="0"/>
        <v>45714.285714285717</v>
      </c>
      <c r="F138" s="17" t="e">
        <f>INDEX('Indust Agri by LA '!$J$2:$J$315,MATCH(B138,'Indust Agri by LA '!$B$2:$B$315,0))</f>
        <v>#DIV/0!</v>
      </c>
      <c r="G138" s="17"/>
      <c r="H138" s="15" t="e">
        <f t="shared" si="19"/>
        <v>#DIV/0!</v>
      </c>
      <c r="I138" s="15" t="e">
        <f t="shared" si="21"/>
        <v>#DIV/0!</v>
      </c>
      <c r="J138" s="15" t="e">
        <f t="shared" si="23"/>
        <v>#DIV/0!</v>
      </c>
      <c r="K138" s="15" t="e">
        <f t="shared" si="23"/>
        <v>#DIV/0!</v>
      </c>
      <c r="L138" s="15" t="e">
        <f t="shared" si="23"/>
        <v>#DIV/0!</v>
      </c>
      <c r="M138" s="15" t="e">
        <f t="shared" si="23"/>
        <v>#DIV/0!</v>
      </c>
      <c r="N138" s="15" t="e">
        <f t="shared" si="23"/>
        <v>#DIV/0!</v>
      </c>
      <c r="O138" s="15" t="e">
        <f t="shared" si="23"/>
        <v>#DIV/0!</v>
      </c>
      <c r="P138" s="15" t="e">
        <f t="shared" si="23"/>
        <v>#DIV/0!</v>
      </c>
      <c r="Q138" s="15" t="e">
        <f t="shared" si="23"/>
        <v>#DIV/0!</v>
      </c>
      <c r="R138" s="15" t="e">
        <f t="shared" si="23"/>
        <v>#DIV/0!</v>
      </c>
      <c r="S138" s="15" t="e">
        <f t="shared" si="23"/>
        <v>#DIV/0!</v>
      </c>
      <c r="T138" s="15" t="e">
        <f t="shared" si="23"/>
        <v>#DIV/0!</v>
      </c>
      <c r="U138" s="15" t="e">
        <f t="shared" si="23"/>
        <v>#DIV/0!</v>
      </c>
      <c r="V138" s="15" t="e">
        <f t="shared" si="23"/>
        <v>#DIV/0!</v>
      </c>
      <c r="W138" s="15" t="e">
        <f t="shared" si="23"/>
        <v>#DIV/0!</v>
      </c>
      <c r="X138" s="15" t="e">
        <f t="shared" si="23"/>
        <v>#DIV/0!</v>
      </c>
      <c r="Y138" s="15" t="e">
        <f t="shared" si="23"/>
        <v>#DIV/0!</v>
      </c>
      <c r="Z138" s="15" t="e">
        <f t="shared" si="23"/>
        <v>#DIV/0!</v>
      </c>
      <c r="AA138" s="15" t="e">
        <f t="shared" si="23"/>
        <v>#DIV/0!</v>
      </c>
      <c r="AB138" s="15" t="e">
        <f t="shared" si="23"/>
        <v>#DIV/0!</v>
      </c>
      <c r="AC138" s="15" t="e">
        <f t="shared" si="23"/>
        <v>#DIV/0!</v>
      </c>
      <c r="AD138" s="15" t="e">
        <f t="shared" si="23"/>
        <v>#DIV/0!</v>
      </c>
      <c r="AE138" s="15" t="e">
        <f t="shared" si="23"/>
        <v>#DIV/0!</v>
      </c>
      <c r="AF138" s="18"/>
      <c r="AG138" s="16" t="str">
        <f>INDEX([2]Local_Authority_District__Decem!$D$2:$D$417,MATCH(B138,[2]Local_Authority_District__Decem!$A$2:$A$417,0))</f>
        <v>UKJ34</v>
      </c>
      <c r="AH138" s="369">
        <f>INDEX([2]A4!$R$6:$R$228,MATCH(AG138,[2]A4!$B$6:$B$228,0))</f>
        <v>27.42</v>
      </c>
      <c r="AN138" s="315"/>
      <c r="AO138" s="315"/>
    </row>
    <row r="139" spans="1:41" ht="15.6" x14ac:dyDescent="0.3">
      <c r="A139" s="14" t="s">
        <v>82</v>
      </c>
      <c r="B139" s="14" t="s">
        <v>359</v>
      </c>
      <c r="C139" s="14" t="s">
        <v>360</v>
      </c>
      <c r="D139" s="15">
        <v>3480000</v>
      </c>
      <c r="E139" s="16">
        <f t="shared" si="0"/>
        <v>99428.571428571435</v>
      </c>
      <c r="F139" s="17" t="e">
        <f>INDEX('Indust Agri by LA '!$J$2:$J$315,MATCH(B139,'Indust Agri by LA '!$B$2:$B$315,0))</f>
        <v>#DIV/0!</v>
      </c>
      <c r="G139" s="17"/>
      <c r="H139" s="15" t="e">
        <f t="shared" si="19"/>
        <v>#DIV/0!</v>
      </c>
      <c r="I139" s="15" t="e">
        <f t="shared" si="21"/>
        <v>#DIV/0!</v>
      </c>
      <c r="J139" s="15" t="e">
        <f t="shared" si="23"/>
        <v>#DIV/0!</v>
      </c>
      <c r="K139" s="15" t="e">
        <f t="shared" si="23"/>
        <v>#DIV/0!</v>
      </c>
      <c r="L139" s="15" t="e">
        <f t="shared" si="23"/>
        <v>#DIV/0!</v>
      </c>
      <c r="M139" s="15" t="e">
        <f t="shared" si="23"/>
        <v>#DIV/0!</v>
      </c>
      <c r="N139" s="15" t="e">
        <f t="shared" si="23"/>
        <v>#DIV/0!</v>
      </c>
      <c r="O139" s="15" t="e">
        <f t="shared" si="23"/>
        <v>#DIV/0!</v>
      </c>
      <c r="P139" s="15" t="e">
        <f t="shared" si="23"/>
        <v>#DIV/0!</v>
      </c>
      <c r="Q139" s="15" t="e">
        <f t="shared" si="23"/>
        <v>#DIV/0!</v>
      </c>
      <c r="R139" s="15" t="e">
        <f t="shared" si="23"/>
        <v>#DIV/0!</v>
      </c>
      <c r="S139" s="15" t="e">
        <f t="shared" si="23"/>
        <v>#DIV/0!</v>
      </c>
      <c r="T139" s="15" t="e">
        <f t="shared" si="23"/>
        <v>#DIV/0!</v>
      </c>
      <c r="U139" s="15" t="e">
        <f t="shared" si="23"/>
        <v>#DIV/0!</v>
      </c>
      <c r="V139" s="15" t="e">
        <f t="shared" si="23"/>
        <v>#DIV/0!</v>
      </c>
      <c r="W139" s="15" t="e">
        <f t="shared" si="23"/>
        <v>#DIV/0!</v>
      </c>
      <c r="X139" s="15" t="e">
        <f t="shared" si="23"/>
        <v>#DIV/0!</v>
      </c>
      <c r="Y139" s="15" t="e">
        <f t="shared" si="23"/>
        <v>#DIV/0!</v>
      </c>
      <c r="Z139" s="15" t="e">
        <f t="shared" si="23"/>
        <v>#DIV/0!</v>
      </c>
      <c r="AA139" s="15" t="e">
        <f t="shared" si="23"/>
        <v>#DIV/0!</v>
      </c>
      <c r="AB139" s="15" t="e">
        <f t="shared" si="23"/>
        <v>#DIV/0!</v>
      </c>
      <c r="AC139" s="15" t="e">
        <f t="shared" ref="J139:AE149" si="24">AB139*1.047</f>
        <v>#DIV/0!</v>
      </c>
      <c r="AD139" s="15" t="e">
        <f t="shared" si="24"/>
        <v>#DIV/0!</v>
      </c>
      <c r="AE139" s="15" t="e">
        <f t="shared" si="24"/>
        <v>#DIV/0!</v>
      </c>
      <c r="AF139" s="18"/>
      <c r="AG139" s="16" t="str">
        <f>INDEX([2]Local_Authority_District__Decem!$D$2:$D$417,MATCH(B139,[2]Local_Authority_District__Decem!$A$2:$A$417,0))</f>
        <v>UKK30</v>
      </c>
      <c r="AH139" s="369">
        <f>INDEX([2]A4!$R$6:$R$228,MATCH(AG139,[2]A4!$B$6:$B$228,0))</f>
        <v>26.61</v>
      </c>
      <c r="AN139" s="315"/>
      <c r="AO139" s="315"/>
    </row>
    <row r="140" spans="1:41" ht="15.6" x14ac:dyDescent="0.3">
      <c r="A140" s="14" t="s">
        <v>72</v>
      </c>
      <c r="B140" s="14" t="s">
        <v>361</v>
      </c>
      <c r="C140" s="14" t="s">
        <v>362</v>
      </c>
      <c r="D140" s="15">
        <v>53025000</v>
      </c>
      <c r="E140" s="16">
        <f t="shared" si="0"/>
        <v>453205.12820512819</v>
      </c>
      <c r="F140" s="17" t="e">
        <f>INDEX('Indust Agri by LA '!$J$2:$J$315,MATCH(B140,'Indust Agri by LA '!$B$2:$B$315,0))</f>
        <v>#DIV/0!</v>
      </c>
      <c r="G140" s="17"/>
      <c r="H140" s="15" t="e">
        <f t="shared" si="19"/>
        <v>#DIV/0!</v>
      </c>
      <c r="I140" s="15" t="e">
        <f t="shared" si="21"/>
        <v>#DIV/0!</v>
      </c>
      <c r="J140" s="15" t="e">
        <f t="shared" si="24"/>
        <v>#DIV/0!</v>
      </c>
      <c r="K140" s="15" t="e">
        <f t="shared" si="24"/>
        <v>#DIV/0!</v>
      </c>
      <c r="L140" s="15" t="e">
        <f t="shared" si="24"/>
        <v>#DIV/0!</v>
      </c>
      <c r="M140" s="15" t="e">
        <f t="shared" si="24"/>
        <v>#DIV/0!</v>
      </c>
      <c r="N140" s="15" t="e">
        <f t="shared" si="24"/>
        <v>#DIV/0!</v>
      </c>
      <c r="O140" s="15" t="e">
        <f t="shared" si="24"/>
        <v>#DIV/0!</v>
      </c>
      <c r="P140" s="15" t="e">
        <f t="shared" si="24"/>
        <v>#DIV/0!</v>
      </c>
      <c r="Q140" s="15" t="e">
        <f t="shared" si="24"/>
        <v>#DIV/0!</v>
      </c>
      <c r="R140" s="15" t="e">
        <f t="shared" si="24"/>
        <v>#DIV/0!</v>
      </c>
      <c r="S140" s="15" t="e">
        <f t="shared" si="24"/>
        <v>#DIV/0!</v>
      </c>
      <c r="T140" s="15" t="e">
        <f t="shared" si="24"/>
        <v>#DIV/0!</v>
      </c>
      <c r="U140" s="15" t="e">
        <f t="shared" si="24"/>
        <v>#DIV/0!</v>
      </c>
      <c r="V140" s="15" t="e">
        <f t="shared" si="24"/>
        <v>#DIV/0!</v>
      </c>
      <c r="W140" s="15" t="e">
        <f t="shared" si="24"/>
        <v>#DIV/0!</v>
      </c>
      <c r="X140" s="15" t="e">
        <f t="shared" si="24"/>
        <v>#DIV/0!</v>
      </c>
      <c r="Y140" s="15" t="e">
        <f t="shared" si="24"/>
        <v>#DIV/0!</v>
      </c>
      <c r="Z140" s="15" t="e">
        <f t="shared" si="24"/>
        <v>#DIV/0!</v>
      </c>
      <c r="AA140" s="15" t="e">
        <f t="shared" si="24"/>
        <v>#DIV/0!</v>
      </c>
      <c r="AB140" s="15" t="e">
        <f t="shared" si="24"/>
        <v>#DIV/0!</v>
      </c>
      <c r="AC140" s="15" t="e">
        <f t="shared" si="24"/>
        <v>#DIV/0!</v>
      </c>
      <c r="AD140" s="15" t="e">
        <f t="shared" si="24"/>
        <v>#DIV/0!</v>
      </c>
      <c r="AE140" s="15" t="e">
        <f t="shared" si="24"/>
        <v>#DIV/0!</v>
      </c>
      <c r="AF140" s="18"/>
      <c r="AG140" s="16" t="str">
        <f>INDEX([2]Local_Authority_District__Decem!$D$2:$D$417,MATCH(B140,[2]Local_Authority_District__Decem!$A$2:$A$417,0))</f>
        <v>UKI43</v>
      </c>
      <c r="AH140" s="369">
        <f>INDEX([2]A4!$R$6:$R$228,MATCH(AG140,[2]A4!$B$6:$B$228,0))</f>
        <v>41.54</v>
      </c>
      <c r="AN140" s="315"/>
      <c r="AO140" s="315"/>
    </row>
    <row r="141" spans="1:41" ht="15.6" x14ac:dyDescent="0.3">
      <c r="A141" s="14" t="s">
        <v>72</v>
      </c>
      <c r="B141" s="14" t="s">
        <v>363</v>
      </c>
      <c r="C141" s="14" t="s">
        <v>364</v>
      </c>
      <c r="D141" s="15">
        <v>161475000</v>
      </c>
      <c r="E141" s="16">
        <f t="shared" si="0"/>
        <v>1380128.2051282052</v>
      </c>
      <c r="F141" s="17" t="e">
        <f>INDEX('Indust Agri by LA '!$J$2:$J$315,MATCH(B141,'Indust Agri by LA '!$B$2:$B$315,0))</f>
        <v>#DIV/0!</v>
      </c>
      <c r="G141" s="17"/>
      <c r="H141" s="15" t="e">
        <f t="shared" si="19"/>
        <v>#DIV/0!</v>
      </c>
      <c r="I141" s="15" t="e">
        <f t="shared" si="21"/>
        <v>#DIV/0!</v>
      </c>
      <c r="J141" s="15" t="e">
        <f t="shared" si="24"/>
        <v>#DIV/0!</v>
      </c>
      <c r="K141" s="15" t="e">
        <f t="shared" si="24"/>
        <v>#DIV/0!</v>
      </c>
      <c r="L141" s="15" t="e">
        <f t="shared" si="24"/>
        <v>#DIV/0!</v>
      </c>
      <c r="M141" s="15" t="e">
        <f t="shared" si="24"/>
        <v>#DIV/0!</v>
      </c>
      <c r="N141" s="15" t="e">
        <f t="shared" si="24"/>
        <v>#DIV/0!</v>
      </c>
      <c r="O141" s="15" t="e">
        <f t="shared" si="24"/>
        <v>#DIV/0!</v>
      </c>
      <c r="P141" s="15" t="e">
        <f t="shared" si="24"/>
        <v>#DIV/0!</v>
      </c>
      <c r="Q141" s="15" t="e">
        <f t="shared" si="24"/>
        <v>#DIV/0!</v>
      </c>
      <c r="R141" s="15" t="e">
        <f t="shared" si="24"/>
        <v>#DIV/0!</v>
      </c>
      <c r="S141" s="15" t="e">
        <f t="shared" si="24"/>
        <v>#DIV/0!</v>
      </c>
      <c r="T141" s="15" t="e">
        <f t="shared" si="24"/>
        <v>#DIV/0!</v>
      </c>
      <c r="U141" s="15" t="e">
        <f t="shared" si="24"/>
        <v>#DIV/0!</v>
      </c>
      <c r="V141" s="15" t="e">
        <f t="shared" si="24"/>
        <v>#DIV/0!</v>
      </c>
      <c r="W141" s="15" t="e">
        <f t="shared" si="24"/>
        <v>#DIV/0!</v>
      </c>
      <c r="X141" s="15" t="e">
        <f t="shared" si="24"/>
        <v>#DIV/0!</v>
      </c>
      <c r="Y141" s="15" t="e">
        <f t="shared" si="24"/>
        <v>#DIV/0!</v>
      </c>
      <c r="Z141" s="15" t="e">
        <f t="shared" si="24"/>
        <v>#DIV/0!</v>
      </c>
      <c r="AA141" s="15" t="e">
        <f t="shared" si="24"/>
        <v>#DIV/0!</v>
      </c>
      <c r="AB141" s="15" t="e">
        <f t="shared" si="24"/>
        <v>#DIV/0!</v>
      </c>
      <c r="AC141" s="15" t="e">
        <f t="shared" si="24"/>
        <v>#DIV/0!</v>
      </c>
      <c r="AD141" s="15" t="e">
        <f t="shared" si="24"/>
        <v>#DIV/0!</v>
      </c>
      <c r="AE141" s="15" t="e">
        <f t="shared" si="24"/>
        <v>#DIV/0!</v>
      </c>
      <c r="AF141" s="18"/>
      <c r="AG141" s="16" t="str">
        <f>INDEX([2]Local_Authority_District__Decem!$D$2:$D$417,MATCH(B141,[2]Local_Authority_District__Decem!$A$2:$A$417,0))</f>
        <v>UKI33</v>
      </c>
      <c r="AH141" s="369">
        <f>INDEX([2]A4!$R$6:$R$228,MATCH(AG141,[2]A4!$B$6:$B$228,0))</f>
        <v>42.36</v>
      </c>
      <c r="AN141" s="315"/>
      <c r="AO141" s="315"/>
    </row>
    <row r="142" spans="1:41" ht="15.6" x14ac:dyDescent="0.3">
      <c r="A142" s="14" t="s">
        <v>69</v>
      </c>
      <c r="B142" s="14" t="s">
        <v>365</v>
      </c>
      <c r="C142" s="14" t="s">
        <v>366</v>
      </c>
      <c r="D142" s="15">
        <v>1350000</v>
      </c>
      <c r="E142" s="16">
        <f t="shared" si="0"/>
        <v>38571.428571428572</v>
      </c>
      <c r="F142" s="17" t="e">
        <f>INDEX('Indust Agri by LA '!$J$2:$J$315,MATCH(B142,'Indust Agri by LA '!$B$2:$B$315,0))</f>
        <v>#DIV/0!</v>
      </c>
      <c r="G142" s="17"/>
      <c r="H142" s="15" t="e">
        <f t="shared" si="19"/>
        <v>#DIV/0!</v>
      </c>
      <c r="I142" s="15" t="e">
        <f t="shared" si="21"/>
        <v>#DIV/0!</v>
      </c>
      <c r="J142" s="15" t="e">
        <f t="shared" si="24"/>
        <v>#DIV/0!</v>
      </c>
      <c r="K142" s="15" t="e">
        <f t="shared" si="24"/>
        <v>#DIV/0!</v>
      </c>
      <c r="L142" s="15" t="e">
        <f t="shared" si="24"/>
        <v>#DIV/0!</v>
      </c>
      <c r="M142" s="15" t="e">
        <f t="shared" si="24"/>
        <v>#DIV/0!</v>
      </c>
      <c r="N142" s="15" t="e">
        <f t="shared" si="24"/>
        <v>#DIV/0!</v>
      </c>
      <c r="O142" s="15" t="e">
        <f t="shared" si="24"/>
        <v>#DIV/0!</v>
      </c>
      <c r="P142" s="15" t="e">
        <f t="shared" si="24"/>
        <v>#DIV/0!</v>
      </c>
      <c r="Q142" s="15" t="e">
        <f t="shared" si="24"/>
        <v>#DIV/0!</v>
      </c>
      <c r="R142" s="15" t="e">
        <f t="shared" si="24"/>
        <v>#DIV/0!</v>
      </c>
      <c r="S142" s="15" t="e">
        <f t="shared" si="24"/>
        <v>#DIV/0!</v>
      </c>
      <c r="T142" s="15" t="e">
        <f t="shared" si="24"/>
        <v>#DIV/0!</v>
      </c>
      <c r="U142" s="15" t="e">
        <f t="shared" si="24"/>
        <v>#DIV/0!</v>
      </c>
      <c r="V142" s="15" t="e">
        <f t="shared" si="24"/>
        <v>#DIV/0!</v>
      </c>
      <c r="W142" s="15" t="e">
        <f t="shared" si="24"/>
        <v>#DIV/0!</v>
      </c>
      <c r="X142" s="15" t="e">
        <f t="shared" si="24"/>
        <v>#DIV/0!</v>
      </c>
      <c r="Y142" s="15" t="e">
        <f t="shared" si="24"/>
        <v>#DIV/0!</v>
      </c>
      <c r="Z142" s="15" t="e">
        <f t="shared" si="24"/>
        <v>#DIV/0!</v>
      </c>
      <c r="AA142" s="15" t="e">
        <f t="shared" si="24"/>
        <v>#DIV/0!</v>
      </c>
      <c r="AB142" s="15" t="e">
        <f t="shared" si="24"/>
        <v>#DIV/0!</v>
      </c>
      <c r="AC142" s="15" t="e">
        <f t="shared" si="24"/>
        <v>#DIV/0!</v>
      </c>
      <c r="AD142" s="15" t="e">
        <f t="shared" si="24"/>
        <v>#DIV/0!</v>
      </c>
      <c r="AE142" s="15" t="e">
        <f t="shared" si="24"/>
        <v>#DIV/0!</v>
      </c>
      <c r="AF142" s="18"/>
      <c r="AG142" s="16" t="str">
        <f>INDEX([2]Local_Authority_District__Decem!$D$2:$D$417,MATCH(B142,[2]Local_Authority_District__Decem!$A$2:$A$417,0))</f>
        <v>UKF25</v>
      </c>
      <c r="AH142" s="369">
        <f>INDEX([2]A4!$R$6:$R$228,MATCH(AG142,[2]A4!$B$6:$B$228,0))</f>
        <v>26.53</v>
      </c>
      <c r="AN142" s="315"/>
      <c r="AO142" s="315"/>
    </row>
    <row r="143" spans="1:41" ht="15.6" x14ac:dyDescent="0.3">
      <c r="A143" s="14" t="s">
        <v>65</v>
      </c>
      <c r="B143" s="14" t="s">
        <v>367</v>
      </c>
      <c r="C143" s="14" t="s">
        <v>2140</v>
      </c>
      <c r="D143" s="15">
        <v>1150000</v>
      </c>
      <c r="E143" s="16">
        <f t="shared" si="0"/>
        <v>32857.142857142855</v>
      </c>
      <c r="F143" s="17" t="e">
        <f>INDEX('Indust Agri by LA '!$J$2:$J$315,MATCH(B143,'Indust Agri by LA '!$B$2:$B$315,0))</f>
        <v>#DIV/0!</v>
      </c>
      <c r="G143" s="17"/>
      <c r="H143" s="15" t="e">
        <f t="shared" si="19"/>
        <v>#DIV/0!</v>
      </c>
      <c r="I143" s="15" t="e">
        <f t="shared" si="21"/>
        <v>#DIV/0!</v>
      </c>
      <c r="J143" s="15" t="e">
        <f t="shared" si="24"/>
        <v>#DIV/0!</v>
      </c>
      <c r="K143" s="15" t="e">
        <f t="shared" si="24"/>
        <v>#DIV/0!</v>
      </c>
      <c r="L143" s="15" t="e">
        <f t="shared" si="24"/>
        <v>#DIV/0!</v>
      </c>
      <c r="M143" s="15" t="e">
        <f t="shared" si="24"/>
        <v>#DIV/0!</v>
      </c>
      <c r="N143" s="15" t="e">
        <f t="shared" si="24"/>
        <v>#DIV/0!</v>
      </c>
      <c r="O143" s="15" t="e">
        <f t="shared" si="24"/>
        <v>#DIV/0!</v>
      </c>
      <c r="P143" s="15" t="e">
        <f t="shared" si="24"/>
        <v>#DIV/0!</v>
      </c>
      <c r="Q143" s="15" t="e">
        <f t="shared" si="24"/>
        <v>#DIV/0!</v>
      </c>
      <c r="R143" s="15" t="e">
        <f t="shared" si="24"/>
        <v>#DIV/0!</v>
      </c>
      <c r="S143" s="15" t="e">
        <f t="shared" si="24"/>
        <v>#DIV/0!</v>
      </c>
      <c r="T143" s="15" t="e">
        <f t="shared" si="24"/>
        <v>#DIV/0!</v>
      </c>
      <c r="U143" s="15" t="e">
        <f t="shared" si="24"/>
        <v>#DIV/0!</v>
      </c>
      <c r="V143" s="15" t="e">
        <f t="shared" si="24"/>
        <v>#DIV/0!</v>
      </c>
      <c r="W143" s="15" t="e">
        <f t="shared" si="24"/>
        <v>#DIV/0!</v>
      </c>
      <c r="X143" s="15" t="e">
        <f t="shared" si="24"/>
        <v>#DIV/0!</v>
      </c>
      <c r="Y143" s="15" t="e">
        <f t="shared" si="24"/>
        <v>#DIV/0!</v>
      </c>
      <c r="Z143" s="15" t="e">
        <f t="shared" si="24"/>
        <v>#DIV/0!</v>
      </c>
      <c r="AA143" s="15" t="e">
        <f t="shared" si="24"/>
        <v>#DIV/0!</v>
      </c>
      <c r="AB143" s="15" t="e">
        <f t="shared" si="24"/>
        <v>#DIV/0!</v>
      </c>
      <c r="AC143" s="15" t="e">
        <f t="shared" si="24"/>
        <v>#DIV/0!</v>
      </c>
      <c r="AD143" s="15" t="e">
        <f t="shared" si="24"/>
        <v>#DIV/0!</v>
      </c>
      <c r="AE143" s="15" t="e">
        <f t="shared" si="24"/>
        <v>#DIV/0!</v>
      </c>
      <c r="AF143" s="18"/>
      <c r="AG143" s="16" t="str">
        <f>INDEX([2]Local_Authority_District__Decem!$D$2:$D$417,MATCH(B143,[2]Local_Authority_District__Decem!$A$2:$A$417,0))</f>
        <v>UKH16</v>
      </c>
      <c r="AH143" s="369">
        <f>INDEX([2]A4!$R$6:$R$228,MATCH(AG143,[2]A4!$B$6:$B$228,0))</f>
        <v>29.84</v>
      </c>
      <c r="AN143" s="315"/>
      <c r="AO143" s="315"/>
    </row>
    <row r="144" spans="1:41" ht="15.6" x14ac:dyDescent="0.3">
      <c r="A144" s="14" t="s">
        <v>88</v>
      </c>
      <c r="B144" s="14" t="s">
        <v>369</v>
      </c>
      <c r="C144" s="14" t="s">
        <v>370</v>
      </c>
      <c r="D144" s="15">
        <v>550000</v>
      </c>
      <c r="E144" s="16">
        <f t="shared" si="0"/>
        <v>15714.285714285714</v>
      </c>
      <c r="F144" s="17" t="e">
        <f>INDEX('Indust Agri by LA '!$J$2:$J$315,MATCH(B144,'Indust Agri by LA '!$B$2:$B$315,0))</f>
        <v>#DIV/0!</v>
      </c>
      <c r="G144" s="17"/>
      <c r="H144" s="15" t="e">
        <f t="shared" si="19"/>
        <v>#DIV/0!</v>
      </c>
      <c r="I144" s="15" t="e">
        <f t="shared" si="21"/>
        <v>#DIV/0!</v>
      </c>
      <c r="J144" s="15" t="e">
        <f t="shared" si="24"/>
        <v>#DIV/0!</v>
      </c>
      <c r="K144" s="15" t="e">
        <f t="shared" si="24"/>
        <v>#DIV/0!</v>
      </c>
      <c r="L144" s="15" t="e">
        <f t="shared" si="24"/>
        <v>#DIV/0!</v>
      </c>
      <c r="M144" s="15" t="e">
        <f t="shared" si="24"/>
        <v>#DIV/0!</v>
      </c>
      <c r="N144" s="15" t="e">
        <f t="shared" si="24"/>
        <v>#DIV/0!</v>
      </c>
      <c r="O144" s="15" t="e">
        <f t="shared" si="24"/>
        <v>#DIV/0!</v>
      </c>
      <c r="P144" s="15" t="e">
        <f t="shared" si="24"/>
        <v>#DIV/0!</v>
      </c>
      <c r="Q144" s="15" t="e">
        <f t="shared" si="24"/>
        <v>#DIV/0!</v>
      </c>
      <c r="R144" s="15" t="e">
        <f t="shared" si="24"/>
        <v>#DIV/0!</v>
      </c>
      <c r="S144" s="15" t="e">
        <f t="shared" si="24"/>
        <v>#DIV/0!</v>
      </c>
      <c r="T144" s="15" t="e">
        <f t="shared" si="24"/>
        <v>#DIV/0!</v>
      </c>
      <c r="U144" s="15" t="e">
        <f t="shared" si="24"/>
        <v>#DIV/0!</v>
      </c>
      <c r="V144" s="15" t="e">
        <f t="shared" si="24"/>
        <v>#DIV/0!</v>
      </c>
      <c r="W144" s="15" t="e">
        <f t="shared" si="24"/>
        <v>#DIV/0!</v>
      </c>
      <c r="X144" s="15" t="e">
        <f t="shared" si="24"/>
        <v>#DIV/0!</v>
      </c>
      <c r="Y144" s="15" t="e">
        <f t="shared" si="24"/>
        <v>#DIV/0!</v>
      </c>
      <c r="Z144" s="15" t="e">
        <f t="shared" si="24"/>
        <v>#DIV/0!</v>
      </c>
      <c r="AA144" s="15" t="e">
        <f t="shared" si="24"/>
        <v>#DIV/0!</v>
      </c>
      <c r="AB144" s="15" t="e">
        <f t="shared" si="24"/>
        <v>#DIV/0!</v>
      </c>
      <c r="AC144" s="15" t="e">
        <f t="shared" si="24"/>
        <v>#DIV/0!</v>
      </c>
      <c r="AD144" s="15" t="e">
        <f t="shared" si="24"/>
        <v>#DIV/0!</v>
      </c>
      <c r="AE144" s="15" t="e">
        <f t="shared" si="24"/>
        <v>#DIV/0!</v>
      </c>
      <c r="AF144" s="18"/>
      <c r="AG144" s="16" t="str">
        <f>INDEX([2]Local_Authority_District__Decem!$D$2:$D$417,MATCH(B144,[2]Local_Authority_District__Decem!$A$2:$A$417,0))</f>
        <v>UKE11</v>
      </c>
      <c r="AH144" s="369">
        <f>INDEX([2]A4!$R$6:$R$228,MATCH(AG144,[2]A4!$B$6:$B$228,0))</f>
        <v>29.24</v>
      </c>
      <c r="AN144" s="315"/>
      <c r="AO144" s="315"/>
    </row>
    <row r="145" spans="1:41" ht="15.6" x14ac:dyDescent="0.3">
      <c r="A145" s="14" t="s">
        <v>72</v>
      </c>
      <c r="B145" s="14" t="s">
        <v>371</v>
      </c>
      <c r="C145" s="14" t="s">
        <v>372</v>
      </c>
      <c r="D145" s="15">
        <v>21235000</v>
      </c>
      <c r="E145" s="16">
        <f t="shared" si="0"/>
        <v>181495.7264957265</v>
      </c>
      <c r="F145" s="17" t="e">
        <f>INDEX('Indust Agri by LA '!$J$2:$J$315,MATCH(B145,'Indust Agri by LA '!$B$2:$B$315,0))</f>
        <v>#DIV/0!</v>
      </c>
      <c r="G145" s="17"/>
      <c r="H145" s="15" t="e">
        <f t="shared" si="19"/>
        <v>#DIV/0!</v>
      </c>
      <c r="I145" s="15" t="e">
        <f t="shared" si="21"/>
        <v>#DIV/0!</v>
      </c>
      <c r="J145" s="15" t="e">
        <f t="shared" si="24"/>
        <v>#DIV/0!</v>
      </c>
      <c r="K145" s="15" t="e">
        <f t="shared" si="24"/>
        <v>#DIV/0!</v>
      </c>
      <c r="L145" s="15" t="e">
        <f t="shared" si="24"/>
        <v>#DIV/0!</v>
      </c>
      <c r="M145" s="15" t="e">
        <f t="shared" si="24"/>
        <v>#DIV/0!</v>
      </c>
      <c r="N145" s="15" t="e">
        <f t="shared" si="24"/>
        <v>#DIV/0!</v>
      </c>
      <c r="O145" s="15" t="e">
        <f t="shared" si="24"/>
        <v>#DIV/0!</v>
      </c>
      <c r="P145" s="15" t="e">
        <f t="shared" si="24"/>
        <v>#DIV/0!</v>
      </c>
      <c r="Q145" s="15" t="e">
        <f t="shared" si="24"/>
        <v>#DIV/0!</v>
      </c>
      <c r="R145" s="15" t="e">
        <f t="shared" si="24"/>
        <v>#DIV/0!</v>
      </c>
      <c r="S145" s="15" t="e">
        <f t="shared" si="24"/>
        <v>#DIV/0!</v>
      </c>
      <c r="T145" s="15" t="e">
        <f t="shared" si="24"/>
        <v>#DIV/0!</v>
      </c>
      <c r="U145" s="15" t="e">
        <f t="shared" si="24"/>
        <v>#DIV/0!</v>
      </c>
      <c r="V145" s="15" t="e">
        <f t="shared" si="24"/>
        <v>#DIV/0!</v>
      </c>
      <c r="W145" s="15" t="e">
        <f t="shared" si="24"/>
        <v>#DIV/0!</v>
      </c>
      <c r="X145" s="15" t="e">
        <f t="shared" si="24"/>
        <v>#DIV/0!</v>
      </c>
      <c r="Y145" s="15" t="e">
        <f t="shared" si="24"/>
        <v>#DIV/0!</v>
      </c>
      <c r="Z145" s="15" t="e">
        <f t="shared" si="24"/>
        <v>#DIV/0!</v>
      </c>
      <c r="AA145" s="15" t="e">
        <f t="shared" si="24"/>
        <v>#DIV/0!</v>
      </c>
      <c r="AB145" s="15" t="e">
        <f t="shared" si="24"/>
        <v>#DIV/0!</v>
      </c>
      <c r="AC145" s="15" t="e">
        <f t="shared" si="24"/>
        <v>#DIV/0!</v>
      </c>
      <c r="AD145" s="15" t="e">
        <f t="shared" si="24"/>
        <v>#DIV/0!</v>
      </c>
      <c r="AE145" s="15" t="e">
        <f t="shared" si="24"/>
        <v>#DIV/0!</v>
      </c>
      <c r="AF145" s="18"/>
      <c r="AG145" s="16" t="str">
        <f>INDEX([2]Local_Authority_District__Decem!$D$2:$D$417,MATCH(B145,[2]Local_Authority_District__Decem!$A$2:$A$417,0))</f>
        <v>UKI63</v>
      </c>
      <c r="AH145" s="369">
        <f>INDEX([2]A4!$R$6:$R$228,MATCH(AG145,[2]A4!$B$6:$B$228,0))</f>
        <v>36.659999999999997</v>
      </c>
      <c r="AN145" s="315"/>
      <c r="AO145" s="315"/>
    </row>
    <row r="146" spans="1:41" ht="15.6" x14ac:dyDescent="0.3">
      <c r="A146" s="14" t="s">
        <v>88</v>
      </c>
      <c r="B146" s="14" t="s">
        <v>373</v>
      </c>
      <c r="C146" s="14" t="s">
        <v>374</v>
      </c>
      <c r="D146" s="15">
        <v>1500000</v>
      </c>
      <c r="E146" s="16">
        <f t="shared" si="0"/>
        <v>42857.142857142855</v>
      </c>
      <c r="F146" s="17" t="e">
        <f>INDEX('Indust Agri by LA '!$J$2:$J$315,MATCH(B146,'Indust Agri by LA '!$B$2:$B$315,0))</f>
        <v>#DIV/0!</v>
      </c>
      <c r="G146" s="17"/>
      <c r="H146" s="15" t="e">
        <f t="shared" si="19"/>
        <v>#DIV/0!</v>
      </c>
      <c r="I146" s="15" t="e">
        <f t="shared" si="21"/>
        <v>#DIV/0!</v>
      </c>
      <c r="J146" s="15" t="e">
        <f t="shared" si="24"/>
        <v>#DIV/0!</v>
      </c>
      <c r="K146" s="15" t="e">
        <f t="shared" si="24"/>
        <v>#DIV/0!</v>
      </c>
      <c r="L146" s="15" t="e">
        <f t="shared" si="24"/>
        <v>#DIV/0!</v>
      </c>
      <c r="M146" s="15" t="e">
        <f t="shared" si="24"/>
        <v>#DIV/0!</v>
      </c>
      <c r="N146" s="15" t="e">
        <f t="shared" si="24"/>
        <v>#DIV/0!</v>
      </c>
      <c r="O146" s="15" t="e">
        <f t="shared" si="24"/>
        <v>#DIV/0!</v>
      </c>
      <c r="P146" s="15" t="e">
        <f t="shared" si="24"/>
        <v>#DIV/0!</v>
      </c>
      <c r="Q146" s="15" t="e">
        <f t="shared" si="24"/>
        <v>#DIV/0!</v>
      </c>
      <c r="R146" s="15" t="e">
        <f t="shared" si="24"/>
        <v>#DIV/0!</v>
      </c>
      <c r="S146" s="15" t="e">
        <f t="shared" si="24"/>
        <v>#DIV/0!</v>
      </c>
      <c r="T146" s="15" t="e">
        <f t="shared" si="24"/>
        <v>#DIV/0!</v>
      </c>
      <c r="U146" s="15" t="e">
        <f t="shared" si="24"/>
        <v>#DIV/0!</v>
      </c>
      <c r="V146" s="15" t="e">
        <f t="shared" si="24"/>
        <v>#DIV/0!</v>
      </c>
      <c r="W146" s="15" t="e">
        <f t="shared" si="24"/>
        <v>#DIV/0!</v>
      </c>
      <c r="X146" s="15" t="e">
        <f t="shared" si="24"/>
        <v>#DIV/0!</v>
      </c>
      <c r="Y146" s="15" t="e">
        <f t="shared" si="24"/>
        <v>#DIV/0!</v>
      </c>
      <c r="Z146" s="15" t="e">
        <f t="shared" si="24"/>
        <v>#DIV/0!</v>
      </c>
      <c r="AA146" s="15" t="e">
        <f t="shared" si="24"/>
        <v>#DIV/0!</v>
      </c>
      <c r="AB146" s="15" t="e">
        <f t="shared" si="24"/>
        <v>#DIV/0!</v>
      </c>
      <c r="AC146" s="15" t="e">
        <f t="shared" si="24"/>
        <v>#DIV/0!</v>
      </c>
      <c r="AD146" s="15" t="e">
        <f t="shared" si="24"/>
        <v>#DIV/0!</v>
      </c>
      <c r="AE146" s="15" t="e">
        <f t="shared" si="24"/>
        <v>#DIV/0!</v>
      </c>
      <c r="AF146" s="18"/>
      <c r="AG146" s="16" t="str">
        <f>INDEX([2]Local_Authority_District__Decem!$D$2:$D$417,MATCH(B146,[2]Local_Authority_District__Decem!$A$2:$A$417,0))</f>
        <v>UKE44</v>
      </c>
      <c r="AH146" s="369">
        <f>INDEX([2]A4!$R$6:$R$228,MATCH(AG146,[2]A4!$B$6:$B$228,0))</f>
        <v>27.59</v>
      </c>
      <c r="AN146" s="315"/>
      <c r="AO146" s="315"/>
    </row>
    <row r="147" spans="1:41" ht="15.6" x14ac:dyDescent="0.3">
      <c r="A147" s="14" t="s">
        <v>66</v>
      </c>
      <c r="B147" s="14" t="s">
        <v>375</v>
      </c>
      <c r="C147" s="14" t="s">
        <v>376</v>
      </c>
      <c r="D147" s="15">
        <v>870000</v>
      </c>
      <c r="E147" s="16">
        <f t="shared" si="0"/>
        <v>24857.142857142859</v>
      </c>
      <c r="F147" s="17" t="e">
        <f>INDEX('Indust Agri by LA '!$J$2:$J$315,MATCH(B147,'Indust Agri by LA '!$B$2:$B$315,0))</f>
        <v>#DIV/0!</v>
      </c>
      <c r="G147" s="17"/>
      <c r="H147" s="15" t="e">
        <f t="shared" si="19"/>
        <v>#DIV/0!</v>
      </c>
      <c r="I147" s="15" t="e">
        <f t="shared" si="21"/>
        <v>#DIV/0!</v>
      </c>
      <c r="J147" s="15" t="e">
        <f t="shared" si="24"/>
        <v>#DIV/0!</v>
      </c>
      <c r="K147" s="15" t="e">
        <f t="shared" si="24"/>
        <v>#DIV/0!</v>
      </c>
      <c r="L147" s="15" t="e">
        <f t="shared" si="24"/>
        <v>#DIV/0!</v>
      </c>
      <c r="M147" s="15" t="e">
        <f t="shared" si="24"/>
        <v>#DIV/0!</v>
      </c>
      <c r="N147" s="15" t="e">
        <f t="shared" si="24"/>
        <v>#DIV/0!</v>
      </c>
      <c r="O147" s="15" t="e">
        <f t="shared" si="24"/>
        <v>#DIV/0!</v>
      </c>
      <c r="P147" s="15" t="e">
        <f t="shared" si="24"/>
        <v>#DIV/0!</v>
      </c>
      <c r="Q147" s="15" t="e">
        <f t="shared" si="24"/>
        <v>#DIV/0!</v>
      </c>
      <c r="R147" s="15" t="e">
        <f t="shared" si="24"/>
        <v>#DIV/0!</v>
      </c>
      <c r="S147" s="15" t="e">
        <f t="shared" si="24"/>
        <v>#DIV/0!</v>
      </c>
      <c r="T147" s="15" t="e">
        <f t="shared" si="24"/>
        <v>#DIV/0!</v>
      </c>
      <c r="U147" s="15" t="e">
        <f t="shared" si="24"/>
        <v>#DIV/0!</v>
      </c>
      <c r="V147" s="15" t="e">
        <f t="shared" si="24"/>
        <v>#DIV/0!</v>
      </c>
      <c r="W147" s="15" t="e">
        <f t="shared" si="24"/>
        <v>#DIV/0!</v>
      </c>
      <c r="X147" s="15" t="e">
        <f t="shared" si="24"/>
        <v>#DIV/0!</v>
      </c>
      <c r="Y147" s="15" t="e">
        <f t="shared" si="24"/>
        <v>#DIV/0!</v>
      </c>
      <c r="Z147" s="15" t="e">
        <f t="shared" si="24"/>
        <v>#DIV/0!</v>
      </c>
      <c r="AA147" s="15" t="e">
        <f t="shared" si="24"/>
        <v>#DIV/0!</v>
      </c>
      <c r="AB147" s="15" t="e">
        <f t="shared" si="24"/>
        <v>#DIV/0!</v>
      </c>
      <c r="AC147" s="15" t="e">
        <f t="shared" si="24"/>
        <v>#DIV/0!</v>
      </c>
      <c r="AD147" s="15" t="e">
        <f t="shared" si="24"/>
        <v>#DIV/0!</v>
      </c>
      <c r="AE147" s="15" t="e">
        <f t="shared" si="24"/>
        <v>#DIV/0!</v>
      </c>
      <c r="AF147" s="18"/>
      <c r="AG147" s="16" t="str">
        <f>INDEX([2]Local_Authority_District__Decem!$D$2:$D$417,MATCH(B147,[2]Local_Authority_District__Decem!$A$2:$A$417,0))</f>
        <v>UKD71</v>
      </c>
      <c r="AH147" s="369">
        <f>INDEX([2]A4!$R$6:$R$228,MATCH(AG147,[2]A4!$B$6:$B$228,0))</f>
        <v>34.18</v>
      </c>
      <c r="AN147" s="315"/>
      <c r="AO147" s="315"/>
    </row>
    <row r="148" spans="1:41" ht="15.6" x14ac:dyDescent="0.3">
      <c r="A148" s="14" t="s">
        <v>72</v>
      </c>
      <c r="B148" s="14" t="s">
        <v>377</v>
      </c>
      <c r="C148" s="14" t="s">
        <v>378</v>
      </c>
      <c r="D148" s="15">
        <v>36295000</v>
      </c>
      <c r="E148" s="16">
        <f t="shared" si="0"/>
        <v>310213.67521367519</v>
      </c>
      <c r="F148" s="17" t="e">
        <f>INDEX('Indust Agri by LA '!$J$2:$J$315,MATCH(B148,'Indust Agri by LA '!$B$2:$B$315,0))</f>
        <v>#DIV/0!</v>
      </c>
      <c r="G148" s="17"/>
      <c r="H148" s="15" t="e">
        <f t="shared" si="19"/>
        <v>#DIV/0!</v>
      </c>
      <c r="I148" s="15" t="e">
        <f t="shared" si="21"/>
        <v>#DIV/0!</v>
      </c>
      <c r="J148" s="15" t="e">
        <f t="shared" si="24"/>
        <v>#DIV/0!</v>
      </c>
      <c r="K148" s="15" t="e">
        <f t="shared" si="24"/>
        <v>#DIV/0!</v>
      </c>
      <c r="L148" s="15" t="e">
        <f t="shared" si="24"/>
        <v>#DIV/0!</v>
      </c>
      <c r="M148" s="15" t="e">
        <f t="shared" si="24"/>
        <v>#DIV/0!</v>
      </c>
      <c r="N148" s="15" t="e">
        <f t="shared" si="24"/>
        <v>#DIV/0!</v>
      </c>
      <c r="O148" s="15" t="e">
        <f t="shared" si="24"/>
        <v>#DIV/0!</v>
      </c>
      <c r="P148" s="15" t="e">
        <f t="shared" si="24"/>
        <v>#DIV/0!</v>
      </c>
      <c r="Q148" s="15" t="e">
        <f t="shared" si="24"/>
        <v>#DIV/0!</v>
      </c>
      <c r="R148" s="15" t="e">
        <f t="shared" si="24"/>
        <v>#DIV/0!</v>
      </c>
      <c r="S148" s="15" t="e">
        <f t="shared" si="24"/>
        <v>#DIV/0!</v>
      </c>
      <c r="T148" s="15" t="e">
        <f t="shared" si="24"/>
        <v>#DIV/0!</v>
      </c>
      <c r="U148" s="15" t="e">
        <f t="shared" si="24"/>
        <v>#DIV/0!</v>
      </c>
      <c r="V148" s="15" t="e">
        <f t="shared" si="24"/>
        <v>#DIV/0!</v>
      </c>
      <c r="W148" s="15" t="e">
        <f t="shared" si="24"/>
        <v>#DIV/0!</v>
      </c>
      <c r="X148" s="15" t="e">
        <f t="shared" si="24"/>
        <v>#DIV/0!</v>
      </c>
      <c r="Y148" s="15" t="e">
        <f t="shared" si="24"/>
        <v>#DIV/0!</v>
      </c>
      <c r="Z148" s="15" t="e">
        <f t="shared" si="24"/>
        <v>#DIV/0!</v>
      </c>
      <c r="AA148" s="15" t="e">
        <f t="shared" si="24"/>
        <v>#DIV/0!</v>
      </c>
      <c r="AB148" s="15" t="e">
        <f t="shared" si="24"/>
        <v>#DIV/0!</v>
      </c>
      <c r="AC148" s="15" t="e">
        <f t="shared" si="24"/>
        <v>#DIV/0!</v>
      </c>
      <c r="AD148" s="15" t="e">
        <f t="shared" si="24"/>
        <v>#DIV/0!</v>
      </c>
      <c r="AE148" s="15" t="e">
        <f t="shared" si="24"/>
        <v>#DIV/0!</v>
      </c>
      <c r="AF148" s="18"/>
      <c r="AG148" s="16" t="str">
        <f>INDEX([2]Local_Authority_District__Decem!$D$2:$D$417,MATCH(B148,[2]Local_Authority_District__Decem!$A$2:$A$417,0))</f>
        <v>UKI45</v>
      </c>
      <c r="AH148" s="369">
        <f>INDEX([2]A4!$R$6:$R$228,MATCH(AG148,[2]A4!$B$6:$B$228,0))</f>
        <v>45.43</v>
      </c>
      <c r="AN148" s="315"/>
      <c r="AO148" s="315"/>
    </row>
    <row r="149" spans="1:41" ht="15.6" x14ac:dyDescent="0.3">
      <c r="A149" s="14" t="s">
        <v>66</v>
      </c>
      <c r="B149" s="14" t="s">
        <v>379</v>
      </c>
      <c r="C149" s="14" t="s">
        <v>380</v>
      </c>
      <c r="D149" s="15">
        <v>1650000</v>
      </c>
      <c r="E149" s="16">
        <f t="shared" si="0"/>
        <v>47142.857142857145</v>
      </c>
      <c r="F149" s="17" t="e">
        <f>INDEX('Indust Agri by LA '!$J$2:$J$315,MATCH(B149,'Indust Agri by LA '!$B$2:$B$315,0))</f>
        <v>#DIV/0!</v>
      </c>
      <c r="G149" s="17"/>
      <c r="H149" s="15" t="e">
        <f t="shared" si="19"/>
        <v>#DIV/0!</v>
      </c>
      <c r="I149" s="15" t="e">
        <f t="shared" si="21"/>
        <v>#DIV/0!</v>
      </c>
      <c r="J149" s="15" t="e">
        <f t="shared" si="24"/>
        <v>#DIV/0!</v>
      </c>
      <c r="K149" s="15" t="e">
        <f t="shared" si="24"/>
        <v>#DIV/0!</v>
      </c>
      <c r="L149" s="15" t="e">
        <f t="shared" si="24"/>
        <v>#DIV/0!</v>
      </c>
      <c r="M149" s="15" t="e">
        <f t="shared" si="24"/>
        <v>#DIV/0!</v>
      </c>
      <c r="N149" s="15" t="e">
        <f t="shared" si="24"/>
        <v>#DIV/0!</v>
      </c>
      <c r="O149" s="15" t="e">
        <f t="shared" si="24"/>
        <v>#DIV/0!</v>
      </c>
      <c r="P149" s="15" t="e">
        <f t="shared" si="24"/>
        <v>#DIV/0!</v>
      </c>
      <c r="Q149" s="15" t="e">
        <f t="shared" si="24"/>
        <v>#DIV/0!</v>
      </c>
      <c r="R149" s="15" t="e">
        <f t="shared" si="24"/>
        <v>#DIV/0!</v>
      </c>
      <c r="S149" s="15" t="e">
        <f t="shared" si="24"/>
        <v>#DIV/0!</v>
      </c>
      <c r="T149" s="15" t="e">
        <f t="shared" ref="J149:AE159" si="25">S149*1.047</f>
        <v>#DIV/0!</v>
      </c>
      <c r="U149" s="15" t="e">
        <f t="shared" si="25"/>
        <v>#DIV/0!</v>
      </c>
      <c r="V149" s="15" t="e">
        <f t="shared" si="25"/>
        <v>#DIV/0!</v>
      </c>
      <c r="W149" s="15" t="e">
        <f t="shared" si="25"/>
        <v>#DIV/0!</v>
      </c>
      <c r="X149" s="15" t="e">
        <f t="shared" si="25"/>
        <v>#DIV/0!</v>
      </c>
      <c r="Y149" s="15" t="e">
        <f t="shared" si="25"/>
        <v>#DIV/0!</v>
      </c>
      <c r="Z149" s="15" t="e">
        <f t="shared" si="25"/>
        <v>#DIV/0!</v>
      </c>
      <c r="AA149" s="15" t="e">
        <f t="shared" si="25"/>
        <v>#DIV/0!</v>
      </c>
      <c r="AB149" s="15" t="e">
        <f t="shared" si="25"/>
        <v>#DIV/0!</v>
      </c>
      <c r="AC149" s="15" t="e">
        <f t="shared" si="25"/>
        <v>#DIV/0!</v>
      </c>
      <c r="AD149" s="15" t="e">
        <f t="shared" si="25"/>
        <v>#DIV/0!</v>
      </c>
      <c r="AE149" s="15" t="e">
        <f t="shared" si="25"/>
        <v>#DIV/0!</v>
      </c>
      <c r="AF149" s="18"/>
      <c r="AG149" s="16" t="str">
        <f>INDEX([2]Local_Authority_District__Decem!$D$2:$D$417,MATCH(B149,[2]Local_Authority_District__Decem!$A$2:$A$417,0))</f>
        <v>UKD44</v>
      </c>
      <c r="AH149" s="369">
        <f>INDEX([2]A4!$R$6:$R$228,MATCH(AG149,[2]A4!$B$6:$B$228,0))</f>
        <v>29.93</v>
      </c>
      <c r="AN149" s="315"/>
      <c r="AO149" s="315"/>
    </row>
    <row r="150" spans="1:41" ht="15.6" x14ac:dyDescent="0.3">
      <c r="A150" s="14" t="s">
        <v>88</v>
      </c>
      <c r="B150" s="14" t="s">
        <v>381</v>
      </c>
      <c r="C150" s="14" t="s">
        <v>382</v>
      </c>
      <c r="D150" s="15">
        <v>2150000</v>
      </c>
      <c r="E150" s="16">
        <f t="shared" si="0"/>
        <v>61428.571428571428</v>
      </c>
      <c r="F150" s="17" t="e">
        <f>INDEX('Indust Agri by LA '!$J$2:$J$315,MATCH(B150,'Indust Agri by LA '!$B$2:$B$315,0))</f>
        <v>#DIV/0!</v>
      </c>
      <c r="G150" s="17"/>
      <c r="H150" s="15" t="e">
        <f t="shared" si="19"/>
        <v>#DIV/0!</v>
      </c>
      <c r="I150" s="15" t="e">
        <f t="shared" si="21"/>
        <v>#DIV/0!</v>
      </c>
      <c r="J150" s="15" t="e">
        <f t="shared" si="25"/>
        <v>#DIV/0!</v>
      </c>
      <c r="K150" s="15" t="e">
        <f t="shared" si="25"/>
        <v>#DIV/0!</v>
      </c>
      <c r="L150" s="15" t="e">
        <f t="shared" si="25"/>
        <v>#DIV/0!</v>
      </c>
      <c r="M150" s="15" t="e">
        <f t="shared" si="25"/>
        <v>#DIV/0!</v>
      </c>
      <c r="N150" s="15" t="e">
        <f t="shared" si="25"/>
        <v>#DIV/0!</v>
      </c>
      <c r="O150" s="15" t="e">
        <f t="shared" si="25"/>
        <v>#DIV/0!</v>
      </c>
      <c r="P150" s="15" t="e">
        <f t="shared" si="25"/>
        <v>#DIV/0!</v>
      </c>
      <c r="Q150" s="15" t="e">
        <f t="shared" si="25"/>
        <v>#DIV/0!</v>
      </c>
      <c r="R150" s="15" t="e">
        <f t="shared" si="25"/>
        <v>#DIV/0!</v>
      </c>
      <c r="S150" s="15" t="e">
        <f t="shared" si="25"/>
        <v>#DIV/0!</v>
      </c>
      <c r="T150" s="15" t="e">
        <f t="shared" si="25"/>
        <v>#DIV/0!</v>
      </c>
      <c r="U150" s="15" t="e">
        <f t="shared" si="25"/>
        <v>#DIV/0!</v>
      </c>
      <c r="V150" s="15" t="e">
        <f t="shared" si="25"/>
        <v>#DIV/0!</v>
      </c>
      <c r="W150" s="15" t="e">
        <f t="shared" si="25"/>
        <v>#DIV/0!</v>
      </c>
      <c r="X150" s="15" t="e">
        <f t="shared" si="25"/>
        <v>#DIV/0!</v>
      </c>
      <c r="Y150" s="15" t="e">
        <f t="shared" si="25"/>
        <v>#DIV/0!</v>
      </c>
      <c r="Z150" s="15" t="e">
        <f t="shared" si="25"/>
        <v>#DIV/0!</v>
      </c>
      <c r="AA150" s="15" t="e">
        <f t="shared" si="25"/>
        <v>#DIV/0!</v>
      </c>
      <c r="AB150" s="15" t="e">
        <f t="shared" si="25"/>
        <v>#DIV/0!</v>
      </c>
      <c r="AC150" s="15" t="e">
        <f t="shared" si="25"/>
        <v>#DIV/0!</v>
      </c>
      <c r="AD150" s="15" t="e">
        <f t="shared" si="25"/>
        <v>#DIV/0!</v>
      </c>
      <c r="AE150" s="15" t="e">
        <f t="shared" si="25"/>
        <v>#DIV/0!</v>
      </c>
      <c r="AF150" s="18"/>
      <c r="AG150" s="16" t="str">
        <f>INDEX([2]Local_Authority_District__Decem!$D$2:$D$417,MATCH(B150,[2]Local_Authority_District__Decem!$A$2:$A$417,0))</f>
        <v>UKE42</v>
      </c>
      <c r="AH150" s="369">
        <f>INDEX([2]A4!$R$6:$R$228,MATCH(AG150,[2]A4!$B$6:$B$228,0))</f>
        <v>33.159999999999997</v>
      </c>
      <c r="AN150" s="315"/>
      <c r="AO150" s="315"/>
    </row>
    <row r="151" spans="1:41" ht="15.6" x14ac:dyDescent="0.3">
      <c r="A151" s="14" t="s">
        <v>69</v>
      </c>
      <c r="B151" s="14" t="s">
        <v>383</v>
      </c>
      <c r="C151" s="14" t="s">
        <v>384</v>
      </c>
      <c r="D151" s="15">
        <v>1460000</v>
      </c>
      <c r="E151" s="16">
        <f t="shared" si="0"/>
        <v>41714.285714285717</v>
      </c>
      <c r="F151" s="17" t="e">
        <f>INDEX('Indust Agri by LA '!$J$2:$J$315,MATCH(B151,'Indust Agri by LA '!$B$2:$B$315,0))</f>
        <v>#DIV/0!</v>
      </c>
      <c r="G151" s="17"/>
      <c r="H151" s="15" t="e">
        <f t="shared" si="19"/>
        <v>#DIV/0!</v>
      </c>
      <c r="I151" s="15" t="e">
        <f t="shared" si="21"/>
        <v>#DIV/0!</v>
      </c>
      <c r="J151" s="15" t="e">
        <f t="shared" si="25"/>
        <v>#DIV/0!</v>
      </c>
      <c r="K151" s="15" t="e">
        <f t="shared" si="25"/>
        <v>#DIV/0!</v>
      </c>
      <c r="L151" s="15" t="e">
        <f t="shared" si="25"/>
        <v>#DIV/0!</v>
      </c>
      <c r="M151" s="15" t="e">
        <f t="shared" si="25"/>
        <v>#DIV/0!</v>
      </c>
      <c r="N151" s="15" t="e">
        <f t="shared" si="25"/>
        <v>#DIV/0!</v>
      </c>
      <c r="O151" s="15" t="e">
        <f t="shared" si="25"/>
        <v>#DIV/0!</v>
      </c>
      <c r="P151" s="15" t="e">
        <f t="shared" si="25"/>
        <v>#DIV/0!</v>
      </c>
      <c r="Q151" s="15" t="e">
        <f t="shared" si="25"/>
        <v>#DIV/0!</v>
      </c>
      <c r="R151" s="15" t="e">
        <f t="shared" si="25"/>
        <v>#DIV/0!</v>
      </c>
      <c r="S151" s="15" t="e">
        <f t="shared" si="25"/>
        <v>#DIV/0!</v>
      </c>
      <c r="T151" s="15" t="e">
        <f t="shared" si="25"/>
        <v>#DIV/0!</v>
      </c>
      <c r="U151" s="15" t="e">
        <f t="shared" si="25"/>
        <v>#DIV/0!</v>
      </c>
      <c r="V151" s="15" t="e">
        <f t="shared" si="25"/>
        <v>#DIV/0!</v>
      </c>
      <c r="W151" s="15" t="e">
        <f t="shared" si="25"/>
        <v>#DIV/0!</v>
      </c>
      <c r="X151" s="15" t="e">
        <f t="shared" si="25"/>
        <v>#DIV/0!</v>
      </c>
      <c r="Y151" s="15" t="e">
        <f t="shared" si="25"/>
        <v>#DIV/0!</v>
      </c>
      <c r="Z151" s="15" t="e">
        <f t="shared" si="25"/>
        <v>#DIV/0!</v>
      </c>
      <c r="AA151" s="15" t="e">
        <f t="shared" si="25"/>
        <v>#DIV/0!</v>
      </c>
      <c r="AB151" s="15" t="e">
        <f t="shared" si="25"/>
        <v>#DIV/0!</v>
      </c>
      <c r="AC151" s="15" t="e">
        <f t="shared" si="25"/>
        <v>#DIV/0!</v>
      </c>
      <c r="AD151" s="15" t="e">
        <f t="shared" si="25"/>
        <v>#DIV/0!</v>
      </c>
      <c r="AE151" s="15" t="e">
        <f t="shared" si="25"/>
        <v>#DIV/0!</v>
      </c>
      <c r="AF151" s="18"/>
      <c r="AG151" s="16" t="str">
        <f>INDEX([2]Local_Authority_District__Decem!$D$2:$D$417,MATCH(B151,[2]Local_Authority_District__Decem!$A$2:$A$417,0))</f>
        <v>UKF21</v>
      </c>
      <c r="AH151" s="369">
        <f>INDEX([2]A4!$R$6:$R$228,MATCH(AG151,[2]A4!$B$6:$B$228,0))</f>
        <v>30.46</v>
      </c>
      <c r="AN151" s="315"/>
      <c r="AO151" s="315"/>
    </row>
    <row r="152" spans="1:41" ht="15.6" x14ac:dyDescent="0.3">
      <c r="A152" s="14" t="s">
        <v>62</v>
      </c>
      <c r="B152" s="14" t="s">
        <v>385</v>
      </c>
      <c r="C152" s="14" t="s">
        <v>386</v>
      </c>
      <c r="D152" s="15">
        <v>4450000</v>
      </c>
      <c r="E152" s="16">
        <f t="shared" si="0"/>
        <v>127142.85714285714</v>
      </c>
      <c r="F152" s="17" t="e">
        <f>INDEX('Indust Agri by LA '!$J$2:$J$315,MATCH(B152,'Indust Agri by LA '!$B$2:$B$315,0))</f>
        <v>#DIV/0!</v>
      </c>
      <c r="G152" s="17"/>
      <c r="H152" s="15" t="e">
        <f t="shared" si="19"/>
        <v>#DIV/0!</v>
      </c>
      <c r="I152" s="15" t="e">
        <f t="shared" si="21"/>
        <v>#DIV/0!</v>
      </c>
      <c r="J152" s="15" t="e">
        <f t="shared" si="25"/>
        <v>#DIV/0!</v>
      </c>
      <c r="K152" s="15" t="e">
        <f t="shared" si="25"/>
        <v>#DIV/0!</v>
      </c>
      <c r="L152" s="15" t="e">
        <f t="shared" si="25"/>
        <v>#DIV/0!</v>
      </c>
      <c r="M152" s="15" t="e">
        <f t="shared" si="25"/>
        <v>#DIV/0!</v>
      </c>
      <c r="N152" s="15" t="e">
        <f t="shared" si="25"/>
        <v>#DIV/0!</v>
      </c>
      <c r="O152" s="15" t="e">
        <f t="shared" si="25"/>
        <v>#DIV/0!</v>
      </c>
      <c r="P152" s="15" t="e">
        <f t="shared" si="25"/>
        <v>#DIV/0!</v>
      </c>
      <c r="Q152" s="15" t="e">
        <f t="shared" si="25"/>
        <v>#DIV/0!</v>
      </c>
      <c r="R152" s="15" t="e">
        <f t="shared" si="25"/>
        <v>#DIV/0!</v>
      </c>
      <c r="S152" s="15" t="e">
        <f t="shared" si="25"/>
        <v>#DIV/0!</v>
      </c>
      <c r="T152" s="15" t="e">
        <f t="shared" si="25"/>
        <v>#DIV/0!</v>
      </c>
      <c r="U152" s="15" t="e">
        <f t="shared" si="25"/>
        <v>#DIV/0!</v>
      </c>
      <c r="V152" s="15" t="e">
        <f t="shared" si="25"/>
        <v>#DIV/0!</v>
      </c>
      <c r="W152" s="15" t="e">
        <f t="shared" si="25"/>
        <v>#DIV/0!</v>
      </c>
      <c r="X152" s="15" t="e">
        <f t="shared" si="25"/>
        <v>#DIV/0!</v>
      </c>
      <c r="Y152" s="15" t="e">
        <f t="shared" si="25"/>
        <v>#DIV/0!</v>
      </c>
      <c r="Z152" s="15" t="e">
        <f t="shared" si="25"/>
        <v>#DIV/0!</v>
      </c>
      <c r="AA152" s="15" t="e">
        <f t="shared" si="25"/>
        <v>#DIV/0!</v>
      </c>
      <c r="AB152" s="15" t="e">
        <f t="shared" si="25"/>
        <v>#DIV/0!</v>
      </c>
      <c r="AC152" s="15" t="e">
        <f t="shared" si="25"/>
        <v>#DIV/0!</v>
      </c>
      <c r="AD152" s="15" t="e">
        <f t="shared" si="25"/>
        <v>#DIV/0!</v>
      </c>
      <c r="AE152" s="15" t="e">
        <f t="shared" si="25"/>
        <v>#DIV/0!</v>
      </c>
      <c r="AF152" s="18"/>
      <c r="AG152" s="16" t="str">
        <f>INDEX([2]Local_Authority_District__Decem!$D$2:$D$417,MATCH(B152,[2]Local_Authority_District__Decem!$A$2:$A$417,0))</f>
        <v>UKJ22</v>
      </c>
      <c r="AH152" s="369">
        <f>INDEX([2]A4!$R$6:$R$228,MATCH(AG152,[2]A4!$B$6:$B$228,0))</f>
        <v>25.55</v>
      </c>
      <c r="AN152" s="315"/>
      <c r="AO152" s="315"/>
    </row>
    <row r="153" spans="1:41" ht="15.6" x14ac:dyDescent="0.3">
      <c r="A153" s="14" t="s">
        <v>72</v>
      </c>
      <c r="B153" s="14" t="s">
        <v>387</v>
      </c>
      <c r="C153" s="14" t="s">
        <v>388</v>
      </c>
      <c r="D153" s="15">
        <v>32800000</v>
      </c>
      <c r="E153" s="16">
        <f t="shared" si="0"/>
        <v>280341.88034188031</v>
      </c>
      <c r="F153" s="17" t="e">
        <f>INDEX('Indust Agri by LA '!$J$2:$J$315,MATCH(B153,'Indust Agri by LA '!$B$2:$B$315,0))</f>
        <v>#DIV/0!</v>
      </c>
      <c r="G153" s="17"/>
      <c r="H153" s="15" t="e">
        <f t="shared" si="19"/>
        <v>#DIV/0!</v>
      </c>
      <c r="I153" s="15" t="e">
        <f t="shared" si="21"/>
        <v>#DIV/0!</v>
      </c>
      <c r="J153" s="15" t="e">
        <f t="shared" si="25"/>
        <v>#DIV/0!</v>
      </c>
      <c r="K153" s="15" t="e">
        <f t="shared" si="25"/>
        <v>#DIV/0!</v>
      </c>
      <c r="L153" s="15" t="e">
        <f t="shared" si="25"/>
        <v>#DIV/0!</v>
      </c>
      <c r="M153" s="15" t="e">
        <f t="shared" si="25"/>
        <v>#DIV/0!</v>
      </c>
      <c r="N153" s="15" t="e">
        <f t="shared" si="25"/>
        <v>#DIV/0!</v>
      </c>
      <c r="O153" s="15" t="e">
        <f t="shared" si="25"/>
        <v>#DIV/0!</v>
      </c>
      <c r="P153" s="15" t="e">
        <f t="shared" si="25"/>
        <v>#DIV/0!</v>
      </c>
      <c r="Q153" s="15" t="e">
        <f t="shared" si="25"/>
        <v>#DIV/0!</v>
      </c>
      <c r="R153" s="15" t="e">
        <f t="shared" si="25"/>
        <v>#DIV/0!</v>
      </c>
      <c r="S153" s="15" t="e">
        <f t="shared" si="25"/>
        <v>#DIV/0!</v>
      </c>
      <c r="T153" s="15" t="e">
        <f t="shared" si="25"/>
        <v>#DIV/0!</v>
      </c>
      <c r="U153" s="15" t="e">
        <f t="shared" si="25"/>
        <v>#DIV/0!</v>
      </c>
      <c r="V153" s="15" t="e">
        <f t="shared" si="25"/>
        <v>#DIV/0!</v>
      </c>
      <c r="W153" s="15" t="e">
        <f t="shared" si="25"/>
        <v>#DIV/0!</v>
      </c>
      <c r="X153" s="15" t="e">
        <f t="shared" si="25"/>
        <v>#DIV/0!</v>
      </c>
      <c r="Y153" s="15" t="e">
        <f t="shared" si="25"/>
        <v>#DIV/0!</v>
      </c>
      <c r="Z153" s="15" t="e">
        <f t="shared" si="25"/>
        <v>#DIV/0!</v>
      </c>
      <c r="AA153" s="15" t="e">
        <f t="shared" si="25"/>
        <v>#DIV/0!</v>
      </c>
      <c r="AB153" s="15" t="e">
        <f t="shared" si="25"/>
        <v>#DIV/0!</v>
      </c>
      <c r="AC153" s="15" t="e">
        <f t="shared" si="25"/>
        <v>#DIV/0!</v>
      </c>
      <c r="AD153" s="15" t="e">
        <f t="shared" si="25"/>
        <v>#DIV/0!</v>
      </c>
      <c r="AE153" s="15" t="e">
        <f t="shared" si="25"/>
        <v>#DIV/0!</v>
      </c>
      <c r="AF153" s="18"/>
      <c r="AG153" s="16" t="str">
        <f>INDEX([2]Local_Authority_District__Decem!$D$2:$D$417,MATCH(B153,[2]Local_Authority_District__Decem!$A$2:$A$417,0))</f>
        <v>UKI44</v>
      </c>
      <c r="AH153" s="369">
        <f>INDEX([2]A4!$R$6:$R$228,MATCH(AG153,[2]A4!$B$6:$B$228,0))</f>
        <v>33.950000000000003</v>
      </c>
      <c r="AN153" s="315"/>
      <c r="AO153" s="315"/>
    </row>
    <row r="154" spans="1:41" ht="15.6" x14ac:dyDescent="0.3">
      <c r="A154" s="14" t="s">
        <v>85</v>
      </c>
      <c r="B154" s="14" t="s">
        <v>389</v>
      </c>
      <c r="C154" s="14" t="s">
        <v>390</v>
      </c>
      <c r="D154" s="15">
        <v>2650000</v>
      </c>
      <c r="E154" s="16">
        <f t="shared" si="0"/>
        <v>75714.28571428571</v>
      </c>
      <c r="F154" s="17" t="e">
        <f>INDEX('Indust Agri by LA '!$J$2:$J$315,MATCH(B154,'Indust Agri by LA '!$B$2:$B$315,0))</f>
        <v>#DIV/0!</v>
      </c>
      <c r="G154" s="17"/>
      <c r="H154" s="15" t="e">
        <f t="shared" si="19"/>
        <v>#DIV/0!</v>
      </c>
      <c r="I154" s="15" t="e">
        <f t="shared" si="21"/>
        <v>#DIV/0!</v>
      </c>
      <c r="J154" s="15" t="e">
        <f t="shared" si="25"/>
        <v>#DIV/0!</v>
      </c>
      <c r="K154" s="15" t="e">
        <f t="shared" si="25"/>
        <v>#DIV/0!</v>
      </c>
      <c r="L154" s="15" t="e">
        <f t="shared" si="25"/>
        <v>#DIV/0!</v>
      </c>
      <c r="M154" s="15" t="e">
        <f t="shared" si="25"/>
        <v>#DIV/0!</v>
      </c>
      <c r="N154" s="15" t="e">
        <f t="shared" si="25"/>
        <v>#DIV/0!</v>
      </c>
      <c r="O154" s="15" t="e">
        <f t="shared" si="25"/>
        <v>#DIV/0!</v>
      </c>
      <c r="P154" s="15" t="e">
        <f t="shared" si="25"/>
        <v>#DIV/0!</v>
      </c>
      <c r="Q154" s="15" t="e">
        <f t="shared" si="25"/>
        <v>#DIV/0!</v>
      </c>
      <c r="R154" s="15" t="e">
        <f t="shared" si="25"/>
        <v>#DIV/0!</v>
      </c>
      <c r="S154" s="15" t="e">
        <f t="shared" si="25"/>
        <v>#DIV/0!</v>
      </c>
      <c r="T154" s="15" t="e">
        <f t="shared" si="25"/>
        <v>#DIV/0!</v>
      </c>
      <c r="U154" s="15" t="e">
        <f t="shared" si="25"/>
        <v>#DIV/0!</v>
      </c>
      <c r="V154" s="15" t="e">
        <f t="shared" si="25"/>
        <v>#DIV/0!</v>
      </c>
      <c r="W154" s="15" t="e">
        <f t="shared" si="25"/>
        <v>#DIV/0!</v>
      </c>
      <c r="X154" s="15" t="e">
        <f t="shared" si="25"/>
        <v>#DIV/0!</v>
      </c>
      <c r="Y154" s="15" t="e">
        <f t="shared" si="25"/>
        <v>#DIV/0!</v>
      </c>
      <c r="Z154" s="15" t="e">
        <f t="shared" si="25"/>
        <v>#DIV/0!</v>
      </c>
      <c r="AA154" s="15" t="e">
        <f t="shared" si="25"/>
        <v>#DIV/0!</v>
      </c>
      <c r="AB154" s="15" t="e">
        <f t="shared" si="25"/>
        <v>#DIV/0!</v>
      </c>
      <c r="AC154" s="15" t="e">
        <f t="shared" si="25"/>
        <v>#DIV/0!</v>
      </c>
      <c r="AD154" s="15" t="e">
        <f t="shared" si="25"/>
        <v>#DIV/0!</v>
      </c>
      <c r="AE154" s="15" t="e">
        <f t="shared" si="25"/>
        <v>#DIV/0!</v>
      </c>
      <c r="AF154" s="18"/>
      <c r="AG154" s="16" t="str">
        <f>INDEX([2]Local_Authority_District__Decem!$D$2:$D$417,MATCH(B154,[2]Local_Authority_District__Decem!$A$2:$A$417,0))</f>
        <v>UKG24</v>
      </c>
      <c r="AH154" s="369">
        <f>INDEX([2]A4!$R$6:$R$228,MATCH(AG154,[2]A4!$B$6:$B$228,0))</f>
        <v>28.82</v>
      </c>
      <c r="AN154" s="315"/>
      <c r="AO154" s="315"/>
    </row>
    <row r="155" spans="1:41" ht="15.6" x14ac:dyDescent="0.3">
      <c r="A155" s="14" t="s">
        <v>69</v>
      </c>
      <c r="B155" s="14" t="s">
        <v>391</v>
      </c>
      <c r="C155" s="14" t="s">
        <v>392</v>
      </c>
      <c r="D155" s="15">
        <v>1200000</v>
      </c>
      <c r="E155" s="16">
        <f t="shared" si="0"/>
        <v>34285.714285714283</v>
      </c>
      <c r="F155" s="17" t="e">
        <f>INDEX('Indust Agri by LA '!$J$2:$J$315,MATCH(B155,'Indust Agri by LA '!$B$2:$B$315,0))</f>
        <v>#DIV/0!</v>
      </c>
      <c r="G155" s="17"/>
      <c r="H155" s="15" t="e">
        <f t="shared" si="19"/>
        <v>#DIV/0!</v>
      </c>
      <c r="I155" s="15" t="e">
        <f t="shared" si="21"/>
        <v>#DIV/0!</v>
      </c>
      <c r="J155" s="15" t="e">
        <f t="shared" si="25"/>
        <v>#DIV/0!</v>
      </c>
      <c r="K155" s="15" t="e">
        <f t="shared" si="25"/>
        <v>#DIV/0!</v>
      </c>
      <c r="L155" s="15" t="e">
        <f t="shared" si="25"/>
        <v>#DIV/0!</v>
      </c>
      <c r="M155" s="15" t="e">
        <f t="shared" si="25"/>
        <v>#DIV/0!</v>
      </c>
      <c r="N155" s="15" t="e">
        <f t="shared" si="25"/>
        <v>#DIV/0!</v>
      </c>
      <c r="O155" s="15" t="e">
        <f t="shared" si="25"/>
        <v>#DIV/0!</v>
      </c>
      <c r="P155" s="15" t="e">
        <f t="shared" si="25"/>
        <v>#DIV/0!</v>
      </c>
      <c r="Q155" s="15" t="e">
        <f t="shared" si="25"/>
        <v>#DIV/0!</v>
      </c>
      <c r="R155" s="15" t="e">
        <f t="shared" si="25"/>
        <v>#DIV/0!</v>
      </c>
      <c r="S155" s="15" t="e">
        <f t="shared" si="25"/>
        <v>#DIV/0!</v>
      </c>
      <c r="T155" s="15" t="e">
        <f t="shared" si="25"/>
        <v>#DIV/0!</v>
      </c>
      <c r="U155" s="15" t="e">
        <f t="shared" si="25"/>
        <v>#DIV/0!</v>
      </c>
      <c r="V155" s="15" t="e">
        <f t="shared" si="25"/>
        <v>#DIV/0!</v>
      </c>
      <c r="W155" s="15" t="e">
        <f t="shared" si="25"/>
        <v>#DIV/0!</v>
      </c>
      <c r="X155" s="15" t="e">
        <f t="shared" si="25"/>
        <v>#DIV/0!</v>
      </c>
      <c r="Y155" s="15" t="e">
        <f t="shared" si="25"/>
        <v>#DIV/0!</v>
      </c>
      <c r="Z155" s="15" t="e">
        <f t="shared" si="25"/>
        <v>#DIV/0!</v>
      </c>
      <c r="AA155" s="15" t="e">
        <f t="shared" si="25"/>
        <v>#DIV/0!</v>
      </c>
      <c r="AB155" s="15" t="e">
        <f t="shared" si="25"/>
        <v>#DIV/0!</v>
      </c>
      <c r="AC155" s="15" t="e">
        <f t="shared" si="25"/>
        <v>#DIV/0!</v>
      </c>
      <c r="AD155" s="15" t="e">
        <f t="shared" si="25"/>
        <v>#DIV/0!</v>
      </c>
      <c r="AE155" s="15" t="e">
        <f t="shared" si="25"/>
        <v>#DIV/0!</v>
      </c>
      <c r="AF155" s="18"/>
      <c r="AG155" s="16" t="str">
        <f>INDEX([2]Local_Authority_District__Decem!$D$2:$D$417,MATCH(B155,[2]Local_Authority_District__Decem!$A$2:$A$417,0))</f>
        <v>UKF30</v>
      </c>
      <c r="AH155" s="369">
        <f>INDEX([2]A4!$R$6:$R$228,MATCH(AG155,[2]A4!$B$6:$B$228,0))</f>
        <v>28.82</v>
      </c>
      <c r="AN155" s="315"/>
      <c r="AO155" s="315"/>
    </row>
    <row r="156" spans="1:41" ht="15.6" x14ac:dyDescent="0.3">
      <c r="A156" s="14" t="s">
        <v>66</v>
      </c>
      <c r="B156" s="14" t="s">
        <v>393</v>
      </c>
      <c r="C156" s="14" t="s">
        <v>394</v>
      </c>
      <c r="D156" s="15">
        <v>815000</v>
      </c>
      <c r="E156" s="16">
        <f t="shared" si="0"/>
        <v>23285.714285714286</v>
      </c>
      <c r="F156" s="17" t="e">
        <f>INDEX('Indust Agri by LA '!$J$2:$J$315,MATCH(B156,'Indust Agri by LA '!$B$2:$B$315,0))</f>
        <v>#DIV/0!</v>
      </c>
      <c r="G156" s="17"/>
      <c r="H156" s="15" t="e">
        <f t="shared" si="19"/>
        <v>#DIV/0!</v>
      </c>
      <c r="I156" s="15" t="e">
        <f t="shared" si="21"/>
        <v>#DIV/0!</v>
      </c>
      <c r="J156" s="15" t="e">
        <f t="shared" si="25"/>
        <v>#DIV/0!</v>
      </c>
      <c r="K156" s="15" t="e">
        <f t="shared" si="25"/>
        <v>#DIV/0!</v>
      </c>
      <c r="L156" s="15" t="e">
        <f t="shared" si="25"/>
        <v>#DIV/0!</v>
      </c>
      <c r="M156" s="15" t="e">
        <f t="shared" si="25"/>
        <v>#DIV/0!</v>
      </c>
      <c r="N156" s="15" t="e">
        <f t="shared" si="25"/>
        <v>#DIV/0!</v>
      </c>
      <c r="O156" s="15" t="e">
        <f t="shared" si="25"/>
        <v>#DIV/0!</v>
      </c>
      <c r="P156" s="15" t="e">
        <f t="shared" si="25"/>
        <v>#DIV/0!</v>
      </c>
      <c r="Q156" s="15" t="e">
        <f t="shared" si="25"/>
        <v>#DIV/0!</v>
      </c>
      <c r="R156" s="15" t="e">
        <f t="shared" si="25"/>
        <v>#DIV/0!</v>
      </c>
      <c r="S156" s="15" t="e">
        <f t="shared" si="25"/>
        <v>#DIV/0!</v>
      </c>
      <c r="T156" s="15" t="e">
        <f t="shared" si="25"/>
        <v>#DIV/0!</v>
      </c>
      <c r="U156" s="15" t="e">
        <f t="shared" si="25"/>
        <v>#DIV/0!</v>
      </c>
      <c r="V156" s="15" t="e">
        <f t="shared" si="25"/>
        <v>#DIV/0!</v>
      </c>
      <c r="W156" s="15" t="e">
        <f t="shared" si="25"/>
        <v>#DIV/0!</v>
      </c>
      <c r="X156" s="15" t="e">
        <f t="shared" si="25"/>
        <v>#DIV/0!</v>
      </c>
      <c r="Y156" s="15" t="e">
        <f t="shared" si="25"/>
        <v>#DIV/0!</v>
      </c>
      <c r="Z156" s="15" t="e">
        <f t="shared" si="25"/>
        <v>#DIV/0!</v>
      </c>
      <c r="AA156" s="15" t="e">
        <f t="shared" si="25"/>
        <v>#DIV/0!</v>
      </c>
      <c r="AB156" s="15" t="e">
        <f t="shared" si="25"/>
        <v>#DIV/0!</v>
      </c>
      <c r="AC156" s="15" t="e">
        <f t="shared" si="25"/>
        <v>#DIV/0!</v>
      </c>
      <c r="AD156" s="15" t="e">
        <f t="shared" si="25"/>
        <v>#DIV/0!</v>
      </c>
      <c r="AE156" s="15" t="e">
        <f t="shared" si="25"/>
        <v>#DIV/0!</v>
      </c>
      <c r="AF156" s="18"/>
      <c r="AG156" s="16" t="str">
        <f>INDEX([2]Local_Authority_District__Decem!$D$2:$D$417,MATCH(B156,[2]Local_Authority_District__Decem!$A$2:$A$417,0))</f>
        <v>UKD72</v>
      </c>
      <c r="AH156" s="369">
        <f>INDEX([2]A4!$R$6:$R$228,MATCH(AG156,[2]A4!$B$6:$B$228,0))</f>
        <v>31.93</v>
      </c>
      <c r="AN156" s="315"/>
      <c r="AO156" s="315"/>
    </row>
    <row r="157" spans="1:41" ht="15.6" x14ac:dyDescent="0.3">
      <c r="A157" s="14" t="s">
        <v>72</v>
      </c>
      <c r="B157" s="14" t="s">
        <v>395</v>
      </c>
      <c r="C157" s="14" t="s">
        <v>72</v>
      </c>
      <c r="D157" s="15">
        <v>128050000</v>
      </c>
      <c r="E157" s="16">
        <f t="shared" si="0"/>
        <v>1094444.4444444445</v>
      </c>
      <c r="F157" s="17" t="e">
        <f>INDEX('Indust Agri by LA '!$J$2:$J$315,MATCH(B157,'Indust Agri by LA '!$B$2:$B$315,0))</f>
        <v>#DIV/0!</v>
      </c>
      <c r="G157" s="17"/>
      <c r="H157" s="15" t="e">
        <f t="shared" si="19"/>
        <v>#DIV/0!</v>
      </c>
      <c r="I157" s="15" t="e">
        <f t="shared" si="21"/>
        <v>#DIV/0!</v>
      </c>
      <c r="J157" s="15" t="e">
        <f t="shared" si="25"/>
        <v>#DIV/0!</v>
      </c>
      <c r="K157" s="15" t="e">
        <f t="shared" si="25"/>
        <v>#DIV/0!</v>
      </c>
      <c r="L157" s="15" t="e">
        <f t="shared" si="25"/>
        <v>#DIV/0!</v>
      </c>
      <c r="M157" s="15" t="e">
        <f t="shared" si="25"/>
        <v>#DIV/0!</v>
      </c>
      <c r="N157" s="15" t="e">
        <f t="shared" si="25"/>
        <v>#DIV/0!</v>
      </c>
      <c r="O157" s="15" t="e">
        <f t="shared" si="25"/>
        <v>#DIV/0!</v>
      </c>
      <c r="P157" s="15" t="e">
        <f t="shared" si="25"/>
        <v>#DIV/0!</v>
      </c>
      <c r="Q157" s="15" t="e">
        <f t="shared" si="25"/>
        <v>#DIV/0!</v>
      </c>
      <c r="R157" s="15" t="e">
        <f t="shared" si="25"/>
        <v>#DIV/0!</v>
      </c>
      <c r="S157" s="15" t="e">
        <f t="shared" si="25"/>
        <v>#DIV/0!</v>
      </c>
      <c r="T157" s="15" t="e">
        <f t="shared" si="25"/>
        <v>#DIV/0!</v>
      </c>
      <c r="U157" s="15" t="e">
        <f t="shared" si="25"/>
        <v>#DIV/0!</v>
      </c>
      <c r="V157" s="15" t="e">
        <f t="shared" si="25"/>
        <v>#DIV/0!</v>
      </c>
      <c r="W157" s="15" t="e">
        <f t="shared" si="25"/>
        <v>#DIV/0!</v>
      </c>
      <c r="X157" s="15" t="e">
        <f t="shared" si="25"/>
        <v>#DIV/0!</v>
      </c>
      <c r="Y157" s="15" t="e">
        <f t="shared" si="25"/>
        <v>#DIV/0!</v>
      </c>
      <c r="Z157" s="15" t="e">
        <f t="shared" si="25"/>
        <v>#DIV/0!</v>
      </c>
      <c r="AA157" s="15" t="e">
        <f t="shared" si="25"/>
        <v>#DIV/0!</v>
      </c>
      <c r="AB157" s="15" t="e">
        <f t="shared" si="25"/>
        <v>#DIV/0!</v>
      </c>
      <c r="AC157" s="15" t="e">
        <f t="shared" si="25"/>
        <v>#DIV/0!</v>
      </c>
      <c r="AD157" s="15" t="e">
        <f t="shared" si="25"/>
        <v>#DIV/0!</v>
      </c>
      <c r="AE157" s="15" t="e">
        <f t="shared" si="25"/>
        <v>#DIV/0!</v>
      </c>
      <c r="AF157" s="18"/>
      <c r="AG157" s="16" t="str">
        <f>INDEX([2]Local_Authority_District__Decem!$D$2:$D$417,MATCH(B157,[2]Local_Authority_District__Decem!$A$2:$A$417,0))</f>
        <v>UKI31</v>
      </c>
      <c r="AH157" s="369">
        <f>INDEX([2]A4!$R$6:$R$228,MATCH(AG157,[2]A4!$B$6:$B$228,0))</f>
        <v>56.09</v>
      </c>
      <c r="AN157" s="315"/>
      <c r="AO157" s="315"/>
    </row>
    <row r="158" spans="1:41" ht="15.6" x14ac:dyDescent="0.3">
      <c r="A158" s="14" t="s">
        <v>65</v>
      </c>
      <c r="B158" s="14" t="s">
        <v>396</v>
      </c>
      <c r="C158" s="14" t="s">
        <v>397</v>
      </c>
      <c r="D158" s="15">
        <v>3060000</v>
      </c>
      <c r="E158" s="16">
        <f t="shared" si="0"/>
        <v>87428.571428571435</v>
      </c>
      <c r="F158" s="17" t="e">
        <f>INDEX('Indust Agri by LA '!$J$2:$J$315,MATCH(B158,'Indust Agri by LA '!$B$2:$B$315,0))</f>
        <v>#DIV/0!</v>
      </c>
      <c r="G158" s="17"/>
      <c r="H158" s="15" t="e">
        <f t="shared" si="19"/>
        <v>#DIV/0!</v>
      </c>
      <c r="I158" s="15" t="e">
        <f t="shared" si="21"/>
        <v>#DIV/0!</v>
      </c>
      <c r="J158" s="15" t="e">
        <f t="shared" si="25"/>
        <v>#DIV/0!</v>
      </c>
      <c r="K158" s="15" t="e">
        <f t="shared" si="25"/>
        <v>#DIV/0!</v>
      </c>
      <c r="L158" s="15" t="e">
        <f t="shared" si="25"/>
        <v>#DIV/0!</v>
      </c>
      <c r="M158" s="15" t="e">
        <f t="shared" si="25"/>
        <v>#DIV/0!</v>
      </c>
      <c r="N158" s="15" t="e">
        <f t="shared" si="25"/>
        <v>#DIV/0!</v>
      </c>
      <c r="O158" s="15" t="e">
        <f t="shared" si="25"/>
        <v>#DIV/0!</v>
      </c>
      <c r="P158" s="15" t="e">
        <f t="shared" si="25"/>
        <v>#DIV/0!</v>
      </c>
      <c r="Q158" s="15" t="e">
        <f t="shared" si="25"/>
        <v>#DIV/0!</v>
      </c>
      <c r="R158" s="15" t="e">
        <f t="shared" si="25"/>
        <v>#DIV/0!</v>
      </c>
      <c r="S158" s="15" t="e">
        <f t="shared" si="25"/>
        <v>#DIV/0!</v>
      </c>
      <c r="T158" s="15" t="e">
        <f t="shared" si="25"/>
        <v>#DIV/0!</v>
      </c>
      <c r="U158" s="15" t="e">
        <f t="shared" si="25"/>
        <v>#DIV/0!</v>
      </c>
      <c r="V158" s="15" t="e">
        <f t="shared" si="25"/>
        <v>#DIV/0!</v>
      </c>
      <c r="W158" s="15" t="e">
        <f t="shared" si="25"/>
        <v>#DIV/0!</v>
      </c>
      <c r="X158" s="15" t="e">
        <f t="shared" si="25"/>
        <v>#DIV/0!</v>
      </c>
      <c r="Y158" s="15" t="e">
        <f t="shared" si="25"/>
        <v>#DIV/0!</v>
      </c>
      <c r="Z158" s="15" t="e">
        <f t="shared" si="25"/>
        <v>#DIV/0!</v>
      </c>
      <c r="AA158" s="15" t="e">
        <f t="shared" si="25"/>
        <v>#DIV/0!</v>
      </c>
      <c r="AB158" s="15" t="e">
        <f t="shared" si="25"/>
        <v>#DIV/0!</v>
      </c>
      <c r="AC158" s="15" t="e">
        <f t="shared" si="25"/>
        <v>#DIV/0!</v>
      </c>
      <c r="AD158" s="15" t="e">
        <f t="shared" si="25"/>
        <v>#DIV/0!</v>
      </c>
      <c r="AE158" s="15" t="e">
        <f t="shared" si="25"/>
        <v>#DIV/0!</v>
      </c>
      <c r="AF158" s="18"/>
      <c r="AG158" s="16" t="str">
        <f>INDEX([2]Local_Authority_District__Decem!$D$2:$D$417,MATCH(B158,[2]Local_Authority_District__Decem!$A$2:$A$417,0))</f>
        <v>UKH21</v>
      </c>
      <c r="AH158" s="369">
        <f>INDEX([2]A4!$R$6:$R$228,MATCH(AG158,[2]A4!$B$6:$B$228,0))</f>
        <v>36.78</v>
      </c>
      <c r="AN158" s="315"/>
      <c r="AO158" s="315"/>
    </row>
    <row r="159" spans="1:41" ht="15.6" x14ac:dyDescent="0.3">
      <c r="A159" s="14" t="s">
        <v>62</v>
      </c>
      <c r="B159" s="14" t="s">
        <v>398</v>
      </c>
      <c r="C159" s="14" t="s">
        <v>399</v>
      </c>
      <c r="D159" s="15">
        <v>2800000</v>
      </c>
      <c r="E159" s="16">
        <f t="shared" si="0"/>
        <v>80000</v>
      </c>
      <c r="F159" s="17" t="e">
        <f>INDEX('Indust Agri by LA '!$J$2:$J$315,MATCH(B159,'Indust Agri by LA '!$B$2:$B$315,0))</f>
        <v>#DIV/0!</v>
      </c>
      <c r="G159" s="17"/>
      <c r="H159" s="15" t="e">
        <f t="shared" si="19"/>
        <v>#DIV/0!</v>
      </c>
      <c r="I159" s="15" t="e">
        <f t="shared" si="21"/>
        <v>#DIV/0!</v>
      </c>
      <c r="J159" s="15" t="e">
        <f t="shared" si="25"/>
        <v>#DIV/0!</v>
      </c>
      <c r="K159" s="15" t="e">
        <f t="shared" ref="J159:AE168" si="26">J159*1.047</f>
        <v>#DIV/0!</v>
      </c>
      <c r="L159" s="15" t="e">
        <f t="shared" si="26"/>
        <v>#DIV/0!</v>
      </c>
      <c r="M159" s="15" t="e">
        <f t="shared" si="26"/>
        <v>#DIV/0!</v>
      </c>
      <c r="N159" s="15" t="e">
        <f t="shared" si="26"/>
        <v>#DIV/0!</v>
      </c>
      <c r="O159" s="15" t="e">
        <f t="shared" si="26"/>
        <v>#DIV/0!</v>
      </c>
      <c r="P159" s="15" t="e">
        <f t="shared" si="26"/>
        <v>#DIV/0!</v>
      </c>
      <c r="Q159" s="15" t="e">
        <f t="shared" si="26"/>
        <v>#DIV/0!</v>
      </c>
      <c r="R159" s="15" t="e">
        <f t="shared" si="26"/>
        <v>#DIV/0!</v>
      </c>
      <c r="S159" s="15" t="e">
        <f t="shared" si="26"/>
        <v>#DIV/0!</v>
      </c>
      <c r="T159" s="15" t="e">
        <f t="shared" si="26"/>
        <v>#DIV/0!</v>
      </c>
      <c r="U159" s="15" t="e">
        <f t="shared" si="26"/>
        <v>#DIV/0!</v>
      </c>
      <c r="V159" s="15" t="e">
        <f t="shared" si="26"/>
        <v>#DIV/0!</v>
      </c>
      <c r="W159" s="15" t="e">
        <f t="shared" si="26"/>
        <v>#DIV/0!</v>
      </c>
      <c r="X159" s="15" t="e">
        <f t="shared" si="26"/>
        <v>#DIV/0!</v>
      </c>
      <c r="Y159" s="15" t="e">
        <f t="shared" si="26"/>
        <v>#DIV/0!</v>
      </c>
      <c r="Z159" s="15" t="e">
        <f t="shared" si="26"/>
        <v>#DIV/0!</v>
      </c>
      <c r="AA159" s="15" t="e">
        <f t="shared" si="26"/>
        <v>#DIV/0!</v>
      </c>
      <c r="AB159" s="15" t="e">
        <f t="shared" si="26"/>
        <v>#DIV/0!</v>
      </c>
      <c r="AC159" s="15" t="e">
        <f t="shared" si="26"/>
        <v>#DIV/0!</v>
      </c>
      <c r="AD159" s="15" t="e">
        <f t="shared" si="26"/>
        <v>#DIV/0!</v>
      </c>
      <c r="AE159" s="15" t="e">
        <f t="shared" si="26"/>
        <v>#DIV/0!</v>
      </c>
      <c r="AF159" s="18"/>
      <c r="AG159" s="16" t="str">
        <f>INDEX([2]Local_Authority_District__Decem!$D$2:$D$417,MATCH(B159,[2]Local_Authority_District__Decem!$A$2:$A$417,0))</f>
        <v>UKJ45</v>
      </c>
      <c r="AH159" s="369">
        <f>INDEX([2]A4!$R$6:$R$228,MATCH(AG159,[2]A4!$B$6:$B$228,0))</f>
        <v>30.53</v>
      </c>
      <c r="AN159" s="315"/>
      <c r="AO159" s="315"/>
    </row>
    <row r="160" spans="1:41" ht="15.6" x14ac:dyDescent="0.3">
      <c r="A160" s="14" t="s">
        <v>65</v>
      </c>
      <c r="B160" s="14" t="s">
        <v>400</v>
      </c>
      <c r="C160" s="14" t="s">
        <v>401</v>
      </c>
      <c r="D160" s="15">
        <v>3790000</v>
      </c>
      <c r="E160" s="16">
        <f t="shared" si="0"/>
        <v>108285.71428571429</v>
      </c>
      <c r="F160" s="17" t="e">
        <f>INDEX('Indust Agri by LA '!$J$2:$J$315,MATCH(B160,'Indust Agri by LA '!$B$2:$B$315,0))</f>
        <v>#DIV/0!</v>
      </c>
      <c r="G160" s="17"/>
      <c r="H160" s="15" t="e">
        <f t="shared" si="19"/>
        <v>#DIV/0!</v>
      </c>
      <c r="I160" s="15" t="e">
        <f t="shared" si="21"/>
        <v>#DIV/0!</v>
      </c>
      <c r="J160" s="15" t="e">
        <f t="shared" si="26"/>
        <v>#DIV/0!</v>
      </c>
      <c r="K160" s="15" t="e">
        <f t="shared" si="26"/>
        <v>#DIV/0!</v>
      </c>
      <c r="L160" s="15" t="e">
        <f t="shared" si="26"/>
        <v>#DIV/0!</v>
      </c>
      <c r="M160" s="15" t="e">
        <f t="shared" si="26"/>
        <v>#DIV/0!</v>
      </c>
      <c r="N160" s="15" t="e">
        <f t="shared" si="26"/>
        <v>#DIV/0!</v>
      </c>
      <c r="O160" s="15" t="e">
        <f t="shared" si="26"/>
        <v>#DIV/0!</v>
      </c>
      <c r="P160" s="15" t="e">
        <f t="shared" si="26"/>
        <v>#DIV/0!</v>
      </c>
      <c r="Q160" s="15" t="e">
        <f t="shared" si="26"/>
        <v>#DIV/0!</v>
      </c>
      <c r="R160" s="15" t="e">
        <f t="shared" si="26"/>
        <v>#DIV/0!</v>
      </c>
      <c r="S160" s="15" t="e">
        <f t="shared" si="26"/>
        <v>#DIV/0!</v>
      </c>
      <c r="T160" s="15" t="e">
        <f t="shared" si="26"/>
        <v>#DIV/0!</v>
      </c>
      <c r="U160" s="15" t="e">
        <f t="shared" si="26"/>
        <v>#DIV/0!</v>
      </c>
      <c r="V160" s="15" t="e">
        <f t="shared" si="26"/>
        <v>#DIV/0!</v>
      </c>
      <c r="W160" s="15" t="e">
        <f t="shared" si="26"/>
        <v>#DIV/0!</v>
      </c>
      <c r="X160" s="15" t="e">
        <f t="shared" si="26"/>
        <v>#DIV/0!</v>
      </c>
      <c r="Y160" s="15" t="e">
        <f t="shared" si="26"/>
        <v>#DIV/0!</v>
      </c>
      <c r="Z160" s="15" t="e">
        <f t="shared" si="26"/>
        <v>#DIV/0!</v>
      </c>
      <c r="AA160" s="15" t="e">
        <f t="shared" si="26"/>
        <v>#DIV/0!</v>
      </c>
      <c r="AB160" s="15" t="e">
        <f t="shared" si="26"/>
        <v>#DIV/0!</v>
      </c>
      <c r="AC160" s="15" t="e">
        <f t="shared" si="26"/>
        <v>#DIV/0!</v>
      </c>
      <c r="AD160" s="15" t="e">
        <f t="shared" si="26"/>
        <v>#DIV/0!</v>
      </c>
      <c r="AE160" s="15" t="e">
        <f t="shared" si="26"/>
        <v>#DIV/0!</v>
      </c>
      <c r="AF160" s="18"/>
      <c r="AG160" s="16" t="str">
        <f>INDEX([2]Local_Authority_District__Decem!$D$2:$D$417,MATCH(B160,[2]Local_Authority_District__Decem!$A$2:$A$417,0))</f>
        <v>UKH36</v>
      </c>
      <c r="AH160" s="369">
        <f>INDEX([2]A4!$R$6:$R$228,MATCH(AG160,[2]A4!$B$6:$B$228,0))</f>
        <v>35.6</v>
      </c>
      <c r="AN160" s="315"/>
      <c r="AO160" s="315"/>
    </row>
    <row r="161" spans="1:41" ht="15.6" x14ac:dyDescent="0.3">
      <c r="A161" s="14" t="s">
        <v>85</v>
      </c>
      <c r="B161" s="14" t="s">
        <v>402</v>
      </c>
      <c r="C161" s="14" t="s">
        <v>403</v>
      </c>
      <c r="D161" s="15">
        <v>1800000</v>
      </c>
      <c r="E161" s="16">
        <f t="shared" si="0"/>
        <v>51428.571428571428</v>
      </c>
      <c r="F161" s="17" t="e">
        <f>INDEX('Indust Agri by LA '!$J$2:$J$315,MATCH(B161,'Indust Agri by LA '!$B$2:$B$315,0))</f>
        <v>#DIV/0!</v>
      </c>
      <c r="G161" s="17"/>
      <c r="H161" s="15" t="e">
        <f t="shared" si="19"/>
        <v>#DIV/0!</v>
      </c>
      <c r="I161" s="15" t="e">
        <f t="shared" si="21"/>
        <v>#DIV/0!</v>
      </c>
      <c r="J161" s="15" t="e">
        <f t="shared" si="26"/>
        <v>#DIV/0!</v>
      </c>
      <c r="K161" s="15" t="e">
        <f t="shared" si="26"/>
        <v>#DIV/0!</v>
      </c>
      <c r="L161" s="15" t="e">
        <f t="shared" si="26"/>
        <v>#DIV/0!</v>
      </c>
      <c r="M161" s="15" t="e">
        <f t="shared" si="26"/>
        <v>#DIV/0!</v>
      </c>
      <c r="N161" s="15" t="e">
        <f t="shared" si="26"/>
        <v>#DIV/0!</v>
      </c>
      <c r="O161" s="15" t="e">
        <f t="shared" si="26"/>
        <v>#DIV/0!</v>
      </c>
      <c r="P161" s="15" t="e">
        <f t="shared" si="26"/>
        <v>#DIV/0!</v>
      </c>
      <c r="Q161" s="15" t="e">
        <f t="shared" si="26"/>
        <v>#DIV/0!</v>
      </c>
      <c r="R161" s="15" t="e">
        <f t="shared" si="26"/>
        <v>#DIV/0!</v>
      </c>
      <c r="S161" s="15" t="e">
        <f t="shared" si="26"/>
        <v>#DIV/0!</v>
      </c>
      <c r="T161" s="15" t="e">
        <f t="shared" si="26"/>
        <v>#DIV/0!</v>
      </c>
      <c r="U161" s="15" t="e">
        <f t="shared" si="26"/>
        <v>#DIV/0!</v>
      </c>
      <c r="V161" s="15" t="e">
        <f t="shared" si="26"/>
        <v>#DIV/0!</v>
      </c>
      <c r="W161" s="15" t="e">
        <f t="shared" si="26"/>
        <v>#DIV/0!</v>
      </c>
      <c r="X161" s="15" t="e">
        <f t="shared" si="26"/>
        <v>#DIV/0!</v>
      </c>
      <c r="Y161" s="15" t="e">
        <f t="shared" si="26"/>
        <v>#DIV/0!</v>
      </c>
      <c r="Z161" s="15" t="e">
        <f t="shared" si="26"/>
        <v>#DIV/0!</v>
      </c>
      <c r="AA161" s="15" t="e">
        <f t="shared" si="26"/>
        <v>#DIV/0!</v>
      </c>
      <c r="AB161" s="15" t="e">
        <f t="shared" si="26"/>
        <v>#DIV/0!</v>
      </c>
      <c r="AC161" s="15" t="e">
        <f t="shared" si="26"/>
        <v>#DIV/0!</v>
      </c>
      <c r="AD161" s="15" t="e">
        <f t="shared" si="26"/>
        <v>#DIV/0!</v>
      </c>
      <c r="AE161" s="15" t="e">
        <f t="shared" si="26"/>
        <v>#DIV/0!</v>
      </c>
      <c r="AF161" s="18"/>
      <c r="AG161" s="16" t="str">
        <f>INDEX([2]Local_Authority_District__Decem!$D$2:$D$417,MATCH(B161,[2]Local_Authority_District__Decem!$A$2:$A$417,0))</f>
        <v>UKG12</v>
      </c>
      <c r="AH161" s="369">
        <f>INDEX([2]A4!$R$6:$R$228,MATCH(AG161,[2]A4!$B$6:$B$228,0))</f>
        <v>28.97</v>
      </c>
      <c r="AN161" s="315"/>
      <c r="AO161" s="315"/>
    </row>
    <row r="162" spans="1:41" ht="15.6" x14ac:dyDescent="0.3">
      <c r="A162" s="14" t="s">
        <v>66</v>
      </c>
      <c r="B162" s="14" t="s">
        <v>404</v>
      </c>
      <c r="C162" s="14" t="s">
        <v>405</v>
      </c>
      <c r="D162" s="15">
        <v>2130000</v>
      </c>
      <c r="E162" s="16">
        <f t="shared" si="0"/>
        <v>60857.142857142855</v>
      </c>
      <c r="F162" s="17" t="e">
        <f>INDEX('Indust Agri by LA '!$J$2:$J$315,MATCH(B162,'Indust Agri by LA '!$B$2:$B$315,0))</f>
        <v>#DIV/0!</v>
      </c>
      <c r="G162" s="17"/>
      <c r="H162" s="15" t="e">
        <f t="shared" si="19"/>
        <v>#DIV/0!</v>
      </c>
      <c r="I162" s="15" t="e">
        <f t="shared" si="21"/>
        <v>#DIV/0!</v>
      </c>
      <c r="J162" s="15" t="e">
        <f t="shared" si="26"/>
        <v>#DIV/0!</v>
      </c>
      <c r="K162" s="15" t="e">
        <f t="shared" si="26"/>
        <v>#DIV/0!</v>
      </c>
      <c r="L162" s="15" t="e">
        <f t="shared" si="26"/>
        <v>#DIV/0!</v>
      </c>
      <c r="M162" s="15" t="e">
        <f t="shared" si="26"/>
        <v>#DIV/0!</v>
      </c>
      <c r="N162" s="15" t="e">
        <f t="shared" si="26"/>
        <v>#DIV/0!</v>
      </c>
      <c r="O162" s="15" t="e">
        <f t="shared" si="26"/>
        <v>#DIV/0!</v>
      </c>
      <c r="P162" s="15" t="e">
        <f t="shared" si="26"/>
        <v>#DIV/0!</v>
      </c>
      <c r="Q162" s="15" t="e">
        <f t="shared" si="26"/>
        <v>#DIV/0!</v>
      </c>
      <c r="R162" s="15" t="e">
        <f t="shared" si="26"/>
        <v>#DIV/0!</v>
      </c>
      <c r="S162" s="15" t="e">
        <f t="shared" si="26"/>
        <v>#DIV/0!</v>
      </c>
      <c r="T162" s="15" t="e">
        <f t="shared" si="26"/>
        <v>#DIV/0!</v>
      </c>
      <c r="U162" s="15" t="e">
        <f t="shared" si="26"/>
        <v>#DIV/0!</v>
      </c>
      <c r="V162" s="15" t="e">
        <f t="shared" si="26"/>
        <v>#DIV/0!</v>
      </c>
      <c r="W162" s="15" t="e">
        <f t="shared" si="26"/>
        <v>#DIV/0!</v>
      </c>
      <c r="X162" s="15" t="e">
        <f t="shared" si="26"/>
        <v>#DIV/0!</v>
      </c>
      <c r="Y162" s="15" t="e">
        <f t="shared" si="26"/>
        <v>#DIV/0!</v>
      </c>
      <c r="Z162" s="15" t="e">
        <f t="shared" si="26"/>
        <v>#DIV/0!</v>
      </c>
      <c r="AA162" s="15" t="e">
        <f t="shared" si="26"/>
        <v>#DIV/0!</v>
      </c>
      <c r="AB162" s="15" t="e">
        <f t="shared" si="26"/>
        <v>#DIV/0!</v>
      </c>
      <c r="AC162" s="15" t="e">
        <f t="shared" si="26"/>
        <v>#DIV/0!</v>
      </c>
      <c r="AD162" s="15" t="e">
        <f t="shared" si="26"/>
        <v>#DIV/0!</v>
      </c>
      <c r="AE162" s="15" t="e">
        <f t="shared" si="26"/>
        <v>#DIV/0!</v>
      </c>
      <c r="AF162" s="18"/>
      <c r="AG162" s="16" t="str">
        <f>INDEX([2]Local_Authority_District__Decem!$D$2:$D$417,MATCH(B162,[2]Local_Authority_District__Decem!$A$2:$A$417,0))</f>
        <v>UKD33</v>
      </c>
      <c r="AH162" s="369">
        <f>INDEX([2]A4!$R$6:$R$228,MATCH(AG162,[2]A4!$B$6:$B$228,0))</f>
        <v>32.78</v>
      </c>
      <c r="AN162" s="315"/>
      <c r="AO162" s="315"/>
    </row>
    <row r="163" spans="1:41" ht="15.6" x14ac:dyDescent="0.3">
      <c r="A163" s="14" t="s">
        <v>69</v>
      </c>
      <c r="B163" s="14" t="s">
        <v>406</v>
      </c>
      <c r="C163" s="14" t="s">
        <v>407</v>
      </c>
      <c r="D163" s="15">
        <v>1100000</v>
      </c>
      <c r="E163" s="16">
        <f t="shared" si="0"/>
        <v>31428.571428571428</v>
      </c>
      <c r="F163" s="17" t="e">
        <f>INDEX('Indust Agri by LA '!$J$2:$J$315,MATCH(B163,'Indust Agri by LA '!$B$2:$B$315,0))</f>
        <v>#DIV/0!</v>
      </c>
      <c r="G163" s="17"/>
      <c r="H163" s="15" t="e">
        <f t="shared" si="19"/>
        <v>#DIV/0!</v>
      </c>
      <c r="I163" s="15" t="e">
        <f t="shared" si="21"/>
        <v>#DIV/0!</v>
      </c>
      <c r="J163" s="15" t="e">
        <f t="shared" si="26"/>
        <v>#DIV/0!</v>
      </c>
      <c r="K163" s="15" t="e">
        <f t="shared" si="26"/>
        <v>#DIV/0!</v>
      </c>
      <c r="L163" s="15" t="e">
        <f t="shared" si="26"/>
        <v>#DIV/0!</v>
      </c>
      <c r="M163" s="15" t="e">
        <f t="shared" si="26"/>
        <v>#DIV/0!</v>
      </c>
      <c r="N163" s="15" t="e">
        <f t="shared" si="26"/>
        <v>#DIV/0!</v>
      </c>
      <c r="O163" s="15" t="e">
        <f t="shared" si="26"/>
        <v>#DIV/0!</v>
      </c>
      <c r="P163" s="15" t="e">
        <f t="shared" si="26"/>
        <v>#DIV/0!</v>
      </c>
      <c r="Q163" s="15" t="e">
        <f t="shared" si="26"/>
        <v>#DIV/0!</v>
      </c>
      <c r="R163" s="15" t="e">
        <f t="shared" si="26"/>
        <v>#DIV/0!</v>
      </c>
      <c r="S163" s="15" t="e">
        <f t="shared" si="26"/>
        <v>#DIV/0!</v>
      </c>
      <c r="T163" s="15" t="e">
        <f t="shared" si="26"/>
        <v>#DIV/0!</v>
      </c>
      <c r="U163" s="15" t="e">
        <f t="shared" si="26"/>
        <v>#DIV/0!</v>
      </c>
      <c r="V163" s="15" t="e">
        <f t="shared" si="26"/>
        <v>#DIV/0!</v>
      </c>
      <c r="W163" s="15" t="e">
        <f t="shared" si="26"/>
        <v>#DIV/0!</v>
      </c>
      <c r="X163" s="15" t="e">
        <f t="shared" si="26"/>
        <v>#DIV/0!</v>
      </c>
      <c r="Y163" s="15" t="e">
        <f t="shared" si="26"/>
        <v>#DIV/0!</v>
      </c>
      <c r="Z163" s="15" t="e">
        <f t="shared" si="26"/>
        <v>#DIV/0!</v>
      </c>
      <c r="AA163" s="15" t="e">
        <f t="shared" si="26"/>
        <v>#DIV/0!</v>
      </c>
      <c r="AB163" s="15" t="e">
        <f t="shared" si="26"/>
        <v>#DIV/0!</v>
      </c>
      <c r="AC163" s="15" t="e">
        <f t="shared" si="26"/>
        <v>#DIV/0!</v>
      </c>
      <c r="AD163" s="15" t="e">
        <f t="shared" si="26"/>
        <v>#DIV/0!</v>
      </c>
      <c r="AE163" s="15" t="e">
        <f t="shared" si="26"/>
        <v>#DIV/0!</v>
      </c>
      <c r="AF163" s="18"/>
      <c r="AG163" s="16" t="str">
        <f>INDEX([2]Local_Authority_District__Decem!$D$2:$D$417,MATCH(B163,[2]Local_Authority_District__Decem!$A$2:$A$417,0))</f>
        <v>UKF15</v>
      </c>
      <c r="AH163" s="369">
        <f>INDEX([2]A4!$R$6:$R$228,MATCH(AG163,[2]A4!$B$6:$B$228,0))</f>
        <v>27.4</v>
      </c>
      <c r="AN163" s="315"/>
      <c r="AO163" s="315"/>
    </row>
    <row r="164" spans="1:41" ht="15.6" x14ac:dyDescent="0.3">
      <c r="A164" s="14" t="s">
        <v>62</v>
      </c>
      <c r="B164" s="14" t="s">
        <v>408</v>
      </c>
      <c r="C164" s="14" t="s">
        <v>409</v>
      </c>
      <c r="D164" s="15">
        <v>3370000</v>
      </c>
      <c r="E164" s="16">
        <f t="shared" si="0"/>
        <v>96285.71428571429</v>
      </c>
      <c r="F164" s="17" t="e">
        <f>INDEX('Indust Agri by LA '!$J$2:$J$315,MATCH(B164,'Indust Agri by LA '!$B$2:$B$315,0))</f>
        <v>#DIV/0!</v>
      </c>
      <c r="G164" s="17"/>
      <c r="H164" s="15" t="e">
        <f t="shared" si="19"/>
        <v>#DIV/0!</v>
      </c>
      <c r="I164" s="15" t="e">
        <f t="shared" si="21"/>
        <v>#DIV/0!</v>
      </c>
      <c r="J164" s="15" t="e">
        <f t="shared" si="26"/>
        <v>#DIV/0!</v>
      </c>
      <c r="K164" s="15" t="e">
        <f t="shared" si="26"/>
        <v>#DIV/0!</v>
      </c>
      <c r="L164" s="15" t="e">
        <f t="shared" si="26"/>
        <v>#DIV/0!</v>
      </c>
      <c r="M164" s="15" t="e">
        <f t="shared" si="26"/>
        <v>#DIV/0!</v>
      </c>
      <c r="N164" s="15" t="e">
        <f t="shared" si="26"/>
        <v>#DIV/0!</v>
      </c>
      <c r="O164" s="15" t="e">
        <f t="shared" si="26"/>
        <v>#DIV/0!</v>
      </c>
      <c r="P164" s="15" t="e">
        <f t="shared" si="26"/>
        <v>#DIV/0!</v>
      </c>
      <c r="Q164" s="15" t="e">
        <f t="shared" si="26"/>
        <v>#DIV/0!</v>
      </c>
      <c r="R164" s="15" t="e">
        <f t="shared" si="26"/>
        <v>#DIV/0!</v>
      </c>
      <c r="S164" s="15" t="e">
        <f t="shared" si="26"/>
        <v>#DIV/0!</v>
      </c>
      <c r="T164" s="15" t="e">
        <f t="shared" si="26"/>
        <v>#DIV/0!</v>
      </c>
      <c r="U164" s="15" t="e">
        <f t="shared" si="26"/>
        <v>#DIV/0!</v>
      </c>
      <c r="V164" s="15" t="e">
        <f t="shared" si="26"/>
        <v>#DIV/0!</v>
      </c>
      <c r="W164" s="15" t="e">
        <f t="shared" si="26"/>
        <v>#DIV/0!</v>
      </c>
      <c r="X164" s="15" t="e">
        <f t="shared" si="26"/>
        <v>#DIV/0!</v>
      </c>
      <c r="Y164" s="15" t="e">
        <f t="shared" si="26"/>
        <v>#DIV/0!</v>
      </c>
      <c r="Z164" s="15" t="e">
        <f t="shared" si="26"/>
        <v>#DIV/0!</v>
      </c>
      <c r="AA164" s="15" t="e">
        <f t="shared" si="26"/>
        <v>#DIV/0!</v>
      </c>
      <c r="AB164" s="15" t="e">
        <f t="shared" si="26"/>
        <v>#DIV/0!</v>
      </c>
      <c r="AC164" s="15" t="e">
        <f t="shared" si="26"/>
        <v>#DIV/0!</v>
      </c>
      <c r="AD164" s="15" t="e">
        <f t="shared" si="26"/>
        <v>#DIV/0!</v>
      </c>
      <c r="AE164" s="15" t="e">
        <f t="shared" si="26"/>
        <v>#DIV/0!</v>
      </c>
      <c r="AF164" s="18"/>
      <c r="AG164" s="16" t="str">
        <f>INDEX([2]Local_Authority_District__Decem!$D$2:$D$417,MATCH(B164,[2]Local_Authority_District__Decem!$A$2:$A$417,0))</f>
        <v>UKJ41</v>
      </c>
      <c r="AH164" s="369">
        <f>INDEX([2]A4!$R$6:$R$228,MATCH(AG164,[2]A4!$B$6:$B$228,0))</f>
        <v>36.56</v>
      </c>
      <c r="AN164" s="315"/>
      <c r="AO164" s="315"/>
    </row>
    <row r="165" spans="1:41" ht="15.6" x14ac:dyDescent="0.3">
      <c r="A165" s="14" t="s">
        <v>69</v>
      </c>
      <c r="B165" s="14" t="s">
        <v>410</v>
      </c>
      <c r="C165" s="14" t="s">
        <v>411</v>
      </c>
      <c r="D165" s="15">
        <v>950000</v>
      </c>
      <c r="E165" s="16">
        <f t="shared" si="0"/>
        <v>27142.857142857141</v>
      </c>
      <c r="F165" s="17" t="e">
        <f>INDEX('Indust Agri by LA '!$J$2:$J$315,MATCH(B165,'Indust Agri by LA '!$B$2:$B$315,0))</f>
        <v>#DIV/0!</v>
      </c>
      <c r="G165" s="17"/>
      <c r="H165" s="15" t="e">
        <f t="shared" si="19"/>
        <v>#DIV/0!</v>
      </c>
      <c r="I165" s="15" t="e">
        <f t="shared" si="21"/>
        <v>#DIV/0!</v>
      </c>
      <c r="J165" s="15" t="e">
        <f t="shared" si="26"/>
        <v>#DIV/0!</v>
      </c>
      <c r="K165" s="15" t="e">
        <f t="shared" si="26"/>
        <v>#DIV/0!</v>
      </c>
      <c r="L165" s="15" t="e">
        <f t="shared" si="26"/>
        <v>#DIV/0!</v>
      </c>
      <c r="M165" s="15" t="e">
        <f t="shared" si="26"/>
        <v>#DIV/0!</v>
      </c>
      <c r="N165" s="15" t="e">
        <f t="shared" si="26"/>
        <v>#DIV/0!</v>
      </c>
      <c r="O165" s="15" t="e">
        <f t="shared" si="26"/>
        <v>#DIV/0!</v>
      </c>
      <c r="P165" s="15" t="e">
        <f t="shared" si="26"/>
        <v>#DIV/0!</v>
      </c>
      <c r="Q165" s="15" t="e">
        <f t="shared" si="26"/>
        <v>#DIV/0!</v>
      </c>
      <c r="R165" s="15" t="e">
        <f t="shared" si="26"/>
        <v>#DIV/0!</v>
      </c>
      <c r="S165" s="15" t="e">
        <f t="shared" si="26"/>
        <v>#DIV/0!</v>
      </c>
      <c r="T165" s="15" t="e">
        <f t="shared" si="26"/>
        <v>#DIV/0!</v>
      </c>
      <c r="U165" s="15" t="e">
        <f t="shared" si="26"/>
        <v>#DIV/0!</v>
      </c>
      <c r="V165" s="15" t="e">
        <f t="shared" si="26"/>
        <v>#DIV/0!</v>
      </c>
      <c r="W165" s="15" t="e">
        <f t="shared" si="26"/>
        <v>#DIV/0!</v>
      </c>
      <c r="X165" s="15" t="e">
        <f t="shared" si="26"/>
        <v>#DIV/0!</v>
      </c>
      <c r="Y165" s="15" t="e">
        <f t="shared" si="26"/>
        <v>#DIV/0!</v>
      </c>
      <c r="Z165" s="15" t="e">
        <f t="shared" si="26"/>
        <v>#DIV/0!</v>
      </c>
      <c r="AA165" s="15" t="e">
        <f t="shared" si="26"/>
        <v>#DIV/0!</v>
      </c>
      <c r="AB165" s="15" t="e">
        <f t="shared" si="26"/>
        <v>#DIV/0!</v>
      </c>
      <c r="AC165" s="15" t="e">
        <f t="shared" si="26"/>
        <v>#DIV/0!</v>
      </c>
      <c r="AD165" s="15" t="e">
        <f t="shared" si="26"/>
        <v>#DIV/0!</v>
      </c>
      <c r="AE165" s="15" t="e">
        <f t="shared" si="26"/>
        <v>#DIV/0!</v>
      </c>
      <c r="AF165" s="18"/>
      <c r="AG165" s="16" t="str">
        <f>INDEX([2]Local_Authority_District__Decem!$D$2:$D$417,MATCH(B165,[2]Local_Authority_District__Decem!$A$2:$A$417,0))</f>
        <v>UKF22</v>
      </c>
      <c r="AH165" s="369">
        <f>INDEX([2]A4!$R$6:$R$228,MATCH(AG165,[2]A4!$B$6:$B$228,0))</f>
        <v>32.479999999999997</v>
      </c>
      <c r="AN165" s="315"/>
      <c r="AO165" s="315"/>
    </row>
    <row r="166" spans="1:41" ht="15.6" x14ac:dyDescent="0.3">
      <c r="A166" s="14" t="s">
        <v>82</v>
      </c>
      <c r="B166" s="14" t="s">
        <v>412</v>
      </c>
      <c r="C166" s="14" t="s">
        <v>413</v>
      </c>
      <c r="D166" s="15">
        <v>1650000</v>
      </c>
      <c r="E166" s="16">
        <f t="shared" si="0"/>
        <v>47142.857142857145</v>
      </c>
      <c r="F166" s="17" t="e">
        <f>INDEX('Indust Agri by LA '!$J$2:$J$315,MATCH(B166,'Indust Agri by LA '!$B$2:$B$315,0))</f>
        <v>#DIV/0!</v>
      </c>
      <c r="G166" s="17"/>
      <c r="H166" s="15" t="e">
        <f t="shared" si="19"/>
        <v>#DIV/0!</v>
      </c>
      <c r="I166" s="15" t="e">
        <f t="shared" si="21"/>
        <v>#DIV/0!</v>
      </c>
      <c r="J166" s="15" t="e">
        <f t="shared" si="26"/>
        <v>#DIV/0!</v>
      </c>
      <c r="K166" s="15" t="e">
        <f t="shared" si="26"/>
        <v>#DIV/0!</v>
      </c>
      <c r="L166" s="15" t="e">
        <f t="shared" si="26"/>
        <v>#DIV/0!</v>
      </c>
      <c r="M166" s="15" t="e">
        <f t="shared" si="26"/>
        <v>#DIV/0!</v>
      </c>
      <c r="N166" s="15" t="e">
        <f t="shared" si="26"/>
        <v>#DIV/0!</v>
      </c>
      <c r="O166" s="15" t="e">
        <f t="shared" si="26"/>
        <v>#DIV/0!</v>
      </c>
      <c r="P166" s="15" t="e">
        <f t="shared" si="26"/>
        <v>#DIV/0!</v>
      </c>
      <c r="Q166" s="15" t="e">
        <f t="shared" si="26"/>
        <v>#DIV/0!</v>
      </c>
      <c r="R166" s="15" t="e">
        <f t="shared" si="26"/>
        <v>#DIV/0!</v>
      </c>
      <c r="S166" s="15" t="e">
        <f t="shared" si="26"/>
        <v>#DIV/0!</v>
      </c>
      <c r="T166" s="15" t="e">
        <f t="shared" si="26"/>
        <v>#DIV/0!</v>
      </c>
      <c r="U166" s="15" t="e">
        <f t="shared" si="26"/>
        <v>#DIV/0!</v>
      </c>
      <c r="V166" s="15" t="e">
        <f t="shared" si="26"/>
        <v>#DIV/0!</v>
      </c>
      <c r="W166" s="15" t="e">
        <f t="shared" si="26"/>
        <v>#DIV/0!</v>
      </c>
      <c r="X166" s="15" t="e">
        <f t="shared" si="26"/>
        <v>#DIV/0!</v>
      </c>
      <c r="Y166" s="15" t="e">
        <f t="shared" si="26"/>
        <v>#DIV/0!</v>
      </c>
      <c r="Z166" s="15" t="e">
        <f t="shared" si="26"/>
        <v>#DIV/0!</v>
      </c>
      <c r="AA166" s="15" t="e">
        <f t="shared" si="26"/>
        <v>#DIV/0!</v>
      </c>
      <c r="AB166" s="15" t="e">
        <f t="shared" si="26"/>
        <v>#DIV/0!</v>
      </c>
      <c r="AC166" s="15" t="e">
        <f t="shared" si="26"/>
        <v>#DIV/0!</v>
      </c>
      <c r="AD166" s="15" t="e">
        <f t="shared" si="26"/>
        <v>#DIV/0!</v>
      </c>
      <c r="AE166" s="15" t="e">
        <f t="shared" si="26"/>
        <v>#DIV/0!</v>
      </c>
      <c r="AF166" s="18"/>
      <c r="AG166" s="16" t="str">
        <f>INDEX([2]Local_Authority_District__Decem!$D$2:$D$417,MATCH(B166,[2]Local_Authority_District__Decem!$A$2:$A$417,0))</f>
        <v>UKK23</v>
      </c>
      <c r="AH166" s="369">
        <f>INDEX([2]A4!$R$6:$R$228,MATCH(AG166,[2]A4!$B$6:$B$228,0))</f>
        <v>27.49</v>
      </c>
      <c r="AN166" s="315"/>
      <c r="AO166" s="315"/>
    </row>
    <row r="167" spans="1:41" ht="15.6" x14ac:dyDescent="0.3">
      <c r="A167" s="14" t="s">
        <v>72</v>
      </c>
      <c r="B167" s="14" t="s">
        <v>414</v>
      </c>
      <c r="C167" s="14" t="s">
        <v>415</v>
      </c>
      <c r="D167" s="15">
        <v>21465000</v>
      </c>
      <c r="E167" s="16">
        <f t="shared" si="0"/>
        <v>183461.53846153847</v>
      </c>
      <c r="F167" s="17" t="e">
        <f>INDEX('Indust Agri by LA '!$J$2:$J$315,MATCH(B167,'Indust Agri by LA '!$B$2:$B$315,0))</f>
        <v>#DIV/0!</v>
      </c>
      <c r="G167" s="17"/>
      <c r="H167" s="15" t="e">
        <f t="shared" si="19"/>
        <v>#DIV/0!</v>
      </c>
      <c r="I167" s="15" t="e">
        <f t="shared" si="21"/>
        <v>#DIV/0!</v>
      </c>
      <c r="J167" s="15" t="e">
        <f t="shared" si="26"/>
        <v>#DIV/0!</v>
      </c>
      <c r="K167" s="15" t="e">
        <f t="shared" si="26"/>
        <v>#DIV/0!</v>
      </c>
      <c r="L167" s="15" t="e">
        <f t="shared" si="26"/>
        <v>#DIV/0!</v>
      </c>
      <c r="M167" s="15" t="e">
        <f t="shared" si="26"/>
        <v>#DIV/0!</v>
      </c>
      <c r="N167" s="15" t="e">
        <f t="shared" si="26"/>
        <v>#DIV/0!</v>
      </c>
      <c r="O167" s="15" t="e">
        <f t="shared" si="26"/>
        <v>#DIV/0!</v>
      </c>
      <c r="P167" s="15" t="e">
        <f t="shared" si="26"/>
        <v>#DIV/0!</v>
      </c>
      <c r="Q167" s="15" t="e">
        <f t="shared" si="26"/>
        <v>#DIV/0!</v>
      </c>
      <c r="R167" s="15" t="e">
        <f t="shared" si="26"/>
        <v>#DIV/0!</v>
      </c>
      <c r="S167" s="15" t="e">
        <f t="shared" si="26"/>
        <v>#DIV/0!</v>
      </c>
      <c r="T167" s="15" t="e">
        <f t="shared" si="26"/>
        <v>#DIV/0!</v>
      </c>
      <c r="U167" s="15" t="e">
        <f t="shared" si="26"/>
        <v>#DIV/0!</v>
      </c>
      <c r="V167" s="15" t="e">
        <f t="shared" si="26"/>
        <v>#DIV/0!</v>
      </c>
      <c r="W167" s="15" t="e">
        <f t="shared" si="26"/>
        <v>#DIV/0!</v>
      </c>
      <c r="X167" s="15" t="e">
        <f t="shared" si="26"/>
        <v>#DIV/0!</v>
      </c>
      <c r="Y167" s="15" t="e">
        <f t="shared" si="26"/>
        <v>#DIV/0!</v>
      </c>
      <c r="Z167" s="15" t="e">
        <f t="shared" si="26"/>
        <v>#DIV/0!</v>
      </c>
      <c r="AA167" s="15" t="e">
        <f t="shared" si="26"/>
        <v>#DIV/0!</v>
      </c>
      <c r="AB167" s="15" t="e">
        <f t="shared" si="26"/>
        <v>#DIV/0!</v>
      </c>
      <c r="AC167" s="15" t="e">
        <f t="shared" si="26"/>
        <v>#DIV/0!</v>
      </c>
      <c r="AD167" s="15" t="e">
        <f t="shared" si="26"/>
        <v>#DIV/0!</v>
      </c>
      <c r="AE167" s="15" t="e">
        <f t="shared" si="26"/>
        <v>#DIV/0!</v>
      </c>
      <c r="AF167" s="18"/>
      <c r="AG167" s="16" t="str">
        <f>INDEX([2]Local_Authority_District__Decem!$D$2:$D$417,MATCH(B167,[2]Local_Authority_District__Decem!$A$2:$A$417,0))</f>
        <v>UKI63</v>
      </c>
      <c r="AH167" s="369">
        <f>INDEX([2]A4!$R$6:$R$228,MATCH(AG167,[2]A4!$B$6:$B$228,0))</f>
        <v>36.659999999999997</v>
      </c>
      <c r="AN167" s="315"/>
      <c r="AO167" s="315"/>
    </row>
    <row r="168" spans="1:41" ht="15.6" x14ac:dyDescent="0.3">
      <c r="A168" s="14" t="s">
        <v>82</v>
      </c>
      <c r="B168" s="14" t="s">
        <v>416</v>
      </c>
      <c r="C168" s="14" t="s">
        <v>417</v>
      </c>
      <c r="D168" s="15">
        <v>2050000</v>
      </c>
      <c r="E168" s="16">
        <f t="shared" si="0"/>
        <v>58571.428571428572</v>
      </c>
      <c r="F168" s="17" t="e">
        <f>INDEX('Indust Agri by LA '!$J$2:$J$315,MATCH(B168,'Indust Agri by LA '!$B$2:$B$315,0))</f>
        <v>#DIV/0!</v>
      </c>
      <c r="G168" s="17"/>
      <c r="H168" s="15" t="e">
        <f t="shared" si="19"/>
        <v>#DIV/0!</v>
      </c>
      <c r="I168" s="15" t="e">
        <f t="shared" si="21"/>
        <v>#DIV/0!</v>
      </c>
      <c r="J168" s="15" t="e">
        <f t="shared" si="26"/>
        <v>#DIV/0!</v>
      </c>
      <c r="K168" s="15" t="e">
        <f t="shared" si="26"/>
        <v>#DIV/0!</v>
      </c>
      <c r="L168" s="15" t="e">
        <f t="shared" si="26"/>
        <v>#DIV/0!</v>
      </c>
      <c r="M168" s="15" t="e">
        <f t="shared" si="26"/>
        <v>#DIV/0!</v>
      </c>
      <c r="N168" s="15" t="e">
        <f t="shared" si="26"/>
        <v>#DIV/0!</v>
      </c>
      <c r="O168" s="15" t="e">
        <f t="shared" si="26"/>
        <v>#DIV/0!</v>
      </c>
      <c r="P168" s="15" t="e">
        <f t="shared" si="26"/>
        <v>#DIV/0!</v>
      </c>
      <c r="Q168" s="15" t="e">
        <f t="shared" si="26"/>
        <v>#DIV/0!</v>
      </c>
      <c r="R168" s="15" t="e">
        <f t="shared" si="26"/>
        <v>#DIV/0!</v>
      </c>
      <c r="S168" s="15" t="e">
        <f t="shared" si="26"/>
        <v>#DIV/0!</v>
      </c>
      <c r="T168" s="15" t="e">
        <f t="shared" si="26"/>
        <v>#DIV/0!</v>
      </c>
      <c r="U168" s="15" t="e">
        <f t="shared" si="26"/>
        <v>#DIV/0!</v>
      </c>
      <c r="V168" s="15" t="e">
        <f t="shared" si="26"/>
        <v>#DIV/0!</v>
      </c>
      <c r="W168" s="15" t="e">
        <f t="shared" si="26"/>
        <v>#DIV/0!</v>
      </c>
      <c r="X168" s="15" t="e">
        <f t="shared" ref="J168:AE178" si="27">W168*1.047</f>
        <v>#DIV/0!</v>
      </c>
      <c r="Y168" s="15" t="e">
        <f t="shared" si="27"/>
        <v>#DIV/0!</v>
      </c>
      <c r="Z168" s="15" t="e">
        <f t="shared" si="27"/>
        <v>#DIV/0!</v>
      </c>
      <c r="AA168" s="15" t="e">
        <f t="shared" si="27"/>
        <v>#DIV/0!</v>
      </c>
      <c r="AB168" s="15" t="e">
        <f t="shared" si="27"/>
        <v>#DIV/0!</v>
      </c>
      <c r="AC168" s="15" t="e">
        <f t="shared" si="27"/>
        <v>#DIV/0!</v>
      </c>
      <c r="AD168" s="15" t="e">
        <f t="shared" si="27"/>
        <v>#DIV/0!</v>
      </c>
      <c r="AE168" s="15" t="e">
        <f t="shared" si="27"/>
        <v>#DIV/0!</v>
      </c>
      <c r="AF168" s="18"/>
      <c r="AG168" s="16" t="str">
        <f>INDEX([2]Local_Authority_District__Decem!$D$2:$D$417,MATCH(B168,[2]Local_Authority_District__Decem!$A$2:$A$417,0))</f>
        <v>UKK43</v>
      </c>
      <c r="AH168" s="369">
        <f>INDEX([2]A4!$R$6:$R$228,MATCH(AG168,[2]A4!$B$6:$B$228,0))</f>
        <v>29.52</v>
      </c>
      <c r="AN168" s="315"/>
      <c r="AO168" s="315"/>
    </row>
    <row r="169" spans="1:41" ht="15.6" x14ac:dyDescent="0.3">
      <c r="A169" s="14" t="s">
        <v>65</v>
      </c>
      <c r="B169" s="14" t="s">
        <v>418</v>
      </c>
      <c r="C169" s="14" t="s">
        <v>419</v>
      </c>
      <c r="D169" s="15">
        <v>2100000</v>
      </c>
      <c r="E169" s="16">
        <f t="shared" si="0"/>
        <v>60000</v>
      </c>
      <c r="F169" s="17" t="e">
        <f>INDEX('Indust Agri by LA '!$J$2:$J$315,MATCH(B169,'Indust Agri by LA '!$B$2:$B$315,0))</f>
        <v>#DIV/0!</v>
      </c>
      <c r="G169" s="17"/>
      <c r="H169" s="15" t="e">
        <f t="shared" si="19"/>
        <v>#DIV/0!</v>
      </c>
      <c r="I169" s="15" t="e">
        <f t="shared" si="21"/>
        <v>#DIV/0!</v>
      </c>
      <c r="J169" s="15" t="e">
        <f t="shared" si="27"/>
        <v>#DIV/0!</v>
      </c>
      <c r="K169" s="15" t="e">
        <f t="shared" si="27"/>
        <v>#DIV/0!</v>
      </c>
      <c r="L169" s="15" t="e">
        <f t="shared" si="27"/>
        <v>#DIV/0!</v>
      </c>
      <c r="M169" s="15" t="e">
        <f t="shared" si="27"/>
        <v>#DIV/0!</v>
      </c>
      <c r="N169" s="15" t="e">
        <f t="shared" si="27"/>
        <v>#DIV/0!</v>
      </c>
      <c r="O169" s="15" t="e">
        <f t="shared" si="27"/>
        <v>#DIV/0!</v>
      </c>
      <c r="P169" s="15" t="e">
        <f t="shared" si="27"/>
        <v>#DIV/0!</v>
      </c>
      <c r="Q169" s="15" t="e">
        <f t="shared" si="27"/>
        <v>#DIV/0!</v>
      </c>
      <c r="R169" s="15" t="e">
        <f t="shared" si="27"/>
        <v>#DIV/0!</v>
      </c>
      <c r="S169" s="15" t="e">
        <f t="shared" si="27"/>
        <v>#DIV/0!</v>
      </c>
      <c r="T169" s="15" t="e">
        <f t="shared" si="27"/>
        <v>#DIV/0!</v>
      </c>
      <c r="U169" s="15" t="e">
        <f t="shared" si="27"/>
        <v>#DIV/0!</v>
      </c>
      <c r="V169" s="15" t="e">
        <f t="shared" si="27"/>
        <v>#DIV/0!</v>
      </c>
      <c r="W169" s="15" t="e">
        <f t="shared" si="27"/>
        <v>#DIV/0!</v>
      </c>
      <c r="X169" s="15" t="e">
        <f t="shared" si="27"/>
        <v>#DIV/0!</v>
      </c>
      <c r="Y169" s="15" t="e">
        <f t="shared" si="27"/>
        <v>#DIV/0!</v>
      </c>
      <c r="Z169" s="15" t="e">
        <f t="shared" si="27"/>
        <v>#DIV/0!</v>
      </c>
      <c r="AA169" s="15" t="e">
        <f t="shared" si="27"/>
        <v>#DIV/0!</v>
      </c>
      <c r="AB169" s="15" t="e">
        <f t="shared" si="27"/>
        <v>#DIV/0!</v>
      </c>
      <c r="AC169" s="15" t="e">
        <f t="shared" si="27"/>
        <v>#DIV/0!</v>
      </c>
      <c r="AD169" s="15" t="e">
        <f t="shared" si="27"/>
        <v>#DIV/0!</v>
      </c>
      <c r="AE169" s="15" t="e">
        <f t="shared" si="27"/>
        <v>#DIV/0!</v>
      </c>
      <c r="AF169" s="18"/>
      <c r="AG169" s="16" t="str">
        <f>INDEX([2]Local_Authority_District__Decem!$D$2:$D$417,MATCH(B169,[2]Local_Authority_District__Decem!$A$2:$A$417,0))</f>
        <v>UKH14</v>
      </c>
      <c r="AH169" s="369">
        <f>INDEX([2]A4!$R$6:$R$228,MATCH(AG169,[2]A4!$B$6:$B$228,0))</f>
        <v>32.85</v>
      </c>
      <c r="AN169" s="315"/>
      <c r="AO169" s="315"/>
    </row>
    <row r="170" spans="1:41" ht="15.6" x14ac:dyDescent="0.3">
      <c r="A170" s="14" t="s">
        <v>62</v>
      </c>
      <c r="B170" s="14" t="s">
        <v>420</v>
      </c>
      <c r="C170" s="14" t="s">
        <v>421</v>
      </c>
      <c r="D170" s="15">
        <v>5150000</v>
      </c>
      <c r="E170" s="16">
        <f t="shared" si="0"/>
        <v>147142.85714285713</v>
      </c>
      <c r="F170" s="17" t="e">
        <f>INDEX('Indust Agri by LA '!$J$2:$J$315,MATCH(B170,'Indust Agri by LA '!$B$2:$B$315,0))</f>
        <v>#DIV/0!</v>
      </c>
      <c r="G170" s="17"/>
      <c r="H170" s="15" t="e">
        <f t="shared" si="19"/>
        <v>#DIV/0!</v>
      </c>
      <c r="I170" s="15" t="e">
        <f t="shared" si="21"/>
        <v>#DIV/0!</v>
      </c>
      <c r="J170" s="15" t="e">
        <f t="shared" si="27"/>
        <v>#DIV/0!</v>
      </c>
      <c r="K170" s="15" t="e">
        <f t="shared" si="27"/>
        <v>#DIV/0!</v>
      </c>
      <c r="L170" s="15" t="e">
        <f t="shared" si="27"/>
        <v>#DIV/0!</v>
      </c>
      <c r="M170" s="15" t="e">
        <f t="shared" si="27"/>
        <v>#DIV/0!</v>
      </c>
      <c r="N170" s="15" t="e">
        <f t="shared" si="27"/>
        <v>#DIV/0!</v>
      </c>
      <c r="O170" s="15" t="e">
        <f t="shared" si="27"/>
        <v>#DIV/0!</v>
      </c>
      <c r="P170" s="15" t="e">
        <f t="shared" si="27"/>
        <v>#DIV/0!</v>
      </c>
      <c r="Q170" s="15" t="e">
        <f t="shared" si="27"/>
        <v>#DIV/0!</v>
      </c>
      <c r="R170" s="15" t="e">
        <f t="shared" si="27"/>
        <v>#DIV/0!</v>
      </c>
      <c r="S170" s="15" t="e">
        <f t="shared" si="27"/>
        <v>#DIV/0!</v>
      </c>
      <c r="T170" s="15" t="e">
        <f t="shared" si="27"/>
        <v>#DIV/0!</v>
      </c>
      <c r="U170" s="15" t="e">
        <f t="shared" si="27"/>
        <v>#DIV/0!</v>
      </c>
      <c r="V170" s="15" t="e">
        <f t="shared" si="27"/>
        <v>#DIV/0!</v>
      </c>
      <c r="W170" s="15" t="e">
        <f t="shared" si="27"/>
        <v>#DIV/0!</v>
      </c>
      <c r="X170" s="15" t="e">
        <f t="shared" si="27"/>
        <v>#DIV/0!</v>
      </c>
      <c r="Y170" s="15" t="e">
        <f t="shared" si="27"/>
        <v>#DIV/0!</v>
      </c>
      <c r="Z170" s="15" t="e">
        <f t="shared" si="27"/>
        <v>#DIV/0!</v>
      </c>
      <c r="AA170" s="15" t="e">
        <f t="shared" si="27"/>
        <v>#DIV/0!</v>
      </c>
      <c r="AB170" s="15" t="e">
        <f t="shared" si="27"/>
        <v>#DIV/0!</v>
      </c>
      <c r="AC170" s="15" t="e">
        <f t="shared" si="27"/>
        <v>#DIV/0!</v>
      </c>
      <c r="AD170" s="15" t="e">
        <f t="shared" si="27"/>
        <v>#DIV/0!</v>
      </c>
      <c r="AE170" s="15" t="e">
        <f t="shared" si="27"/>
        <v>#DIV/0!</v>
      </c>
      <c r="AF170" s="18"/>
      <c r="AG170" s="16" t="str">
        <f>INDEX([2]Local_Authority_District__Decem!$D$2:$D$417,MATCH(B170,[2]Local_Authority_District__Decem!$A$2:$A$417,0))</f>
        <v>UKJ28</v>
      </c>
      <c r="AH170" s="369">
        <f>INDEX([2]A4!$R$6:$R$228,MATCH(AG170,[2]A4!$B$6:$B$228,0))</f>
        <v>34.020000000000003</v>
      </c>
      <c r="AN170" s="315"/>
      <c r="AO170" s="315"/>
    </row>
    <row r="171" spans="1:41" ht="15.6" x14ac:dyDescent="0.3">
      <c r="A171" s="14" t="s">
        <v>75</v>
      </c>
      <c r="B171" s="14" t="s">
        <v>422</v>
      </c>
      <c r="C171" s="14" t="s">
        <v>423</v>
      </c>
      <c r="D171" s="15">
        <v>600000</v>
      </c>
      <c r="E171" s="16">
        <f t="shared" si="0"/>
        <v>17142.857142857141</v>
      </c>
      <c r="F171" s="17" t="e">
        <f>INDEX('Indust Agri by LA '!$J$2:$J$315,MATCH(B171,'Indust Agri by LA '!$B$2:$B$315,0))</f>
        <v>#DIV/0!</v>
      </c>
      <c r="G171" s="17"/>
      <c r="H171" s="15" t="e">
        <f t="shared" si="19"/>
        <v>#DIV/0!</v>
      </c>
      <c r="I171" s="15" t="e">
        <f t="shared" si="21"/>
        <v>#DIV/0!</v>
      </c>
      <c r="J171" s="15" t="e">
        <f t="shared" si="27"/>
        <v>#DIV/0!</v>
      </c>
      <c r="K171" s="15" t="e">
        <f t="shared" si="27"/>
        <v>#DIV/0!</v>
      </c>
      <c r="L171" s="15" t="e">
        <f t="shared" si="27"/>
        <v>#DIV/0!</v>
      </c>
      <c r="M171" s="15" t="e">
        <f t="shared" si="27"/>
        <v>#DIV/0!</v>
      </c>
      <c r="N171" s="15" t="e">
        <f t="shared" si="27"/>
        <v>#DIV/0!</v>
      </c>
      <c r="O171" s="15" t="e">
        <f t="shared" si="27"/>
        <v>#DIV/0!</v>
      </c>
      <c r="P171" s="15" t="e">
        <f t="shared" si="27"/>
        <v>#DIV/0!</v>
      </c>
      <c r="Q171" s="15" t="e">
        <f t="shared" si="27"/>
        <v>#DIV/0!</v>
      </c>
      <c r="R171" s="15" t="e">
        <f t="shared" si="27"/>
        <v>#DIV/0!</v>
      </c>
      <c r="S171" s="15" t="e">
        <f t="shared" si="27"/>
        <v>#DIV/0!</v>
      </c>
      <c r="T171" s="15" t="e">
        <f t="shared" si="27"/>
        <v>#DIV/0!</v>
      </c>
      <c r="U171" s="15" t="e">
        <f t="shared" si="27"/>
        <v>#DIV/0!</v>
      </c>
      <c r="V171" s="15" t="e">
        <f t="shared" si="27"/>
        <v>#DIV/0!</v>
      </c>
      <c r="W171" s="15" t="e">
        <f t="shared" si="27"/>
        <v>#DIV/0!</v>
      </c>
      <c r="X171" s="15" t="e">
        <f t="shared" si="27"/>
        <v>#DIV/0!</v>
      </c>
      <c r="Y171" s="15" t="e">
        <f t="shared" si="27"/>
        <v>#DIV/0!</v>
      </c>
      <c r="Z171" s="15" t="e">
        <f t="shared" si="27"/>
        <v>#DIV/0!</v>
      </c>
      <c r="AA171" s="15" t="e">
        <f t="shared" si="27"/>
        <v>#DIV/0!</v>
      </c>
      <c r="AB171" s="15" t="e">
        <f t="shared" si="27"/>
        <v>#DIV/0!</v>
      </c>
      <c r="AC171" s="15" t="e">
        <f t="shared" si="27"/>
        <v>#DIV/0!</v>
      </c>
      <c r="AD171" s="15" t="e">
        <f t="shared" si="27"/>
        <v>#DIV/0!</v>
      </c>
      <c r="AE171" s="15" t="e">
        <f t="shared" si="27"/>
        <v>#DIV/0!</v>
      </c>
      <c r="AF171" s="18"/>
      <c r="AG171" s="16" t="str">
        <f>INDEX([2]Local_Authority_District__Decem!$D$2:$D$417,MATCH(B171,[2]Local_Authority_District__Decem!$A$2:$A$417,0))</f>
        <v>UKC12</v>
      </c>
      <c r="AH171" s="369">
        <f>INDEX([2]A4!$R$6:$R$228,MATCH(AG171,[2]A4!$B$6:$B$228,0))</f>
        <v>28.05</v>
      </c>
      <c r="AN171" s="315"/>
      <c r="AO171" s="315"/>
    </row>
    <row r="172" spans="1:41" ht="15.6" x14ac:dyDescent="0.3">
      <c r="A172" s="14" t="s">
        <v>62</v>
      </c>
      <c r="B172" s="14" t="s">
        <v>424</v>
      </c>
      <c r="C172" s="14" t="s">
        <v>425</v>
      </c>
      <c r="D172" s="15">
        <v>3050000</v>
      </c>
      <c r="E172" s="16">
        <f t="shared" si="0"/>
        <v>87142.857142857145</v>
      </c>
      <c r="F172" s="17" t="e">
        <f>INDEX('Indust Agri by LA '!$J$2:$J$315,MATCH(B172,'Indust Agri by LA '!$B$2:$B$315,0))</f>
        <v>#DIV/0!</v>
      </c>
      <c r="G172" s="17"/>
      <c r="H172" s="15" t="e">
        <f t="shared" ref="H172:H223" si="28">E172-F172</f>
        <v>#DIV/0!</v>
      </c>
      <c r="I172" s="15" t="e">
        <f t="shared" si="21"/>
        <v>#DIV/0!</v>
      </c>
      <c r="J172" s="15" t="e">
        <f t="shared" si="27"/>
        <v>#DIV/0!</v>
      </c>
      <c r="K172" s="15" t="e">
        <f t="shared" si="27"/>
        <v>#DIV/0!</v>
      </c>
      <c r="L172" s="15" t="e">
        <f t="shared" si="27"/>
        <v>#DIV/0!</v>
      </c>
      <c r="M172" s="15" t="e">
        <f t="shared" si="27"/>
        <v>#DIV/0!</v>
      </c>
      <c r="N172" s="15" t="e">
        <f t="shared" si="27"/>
        <v>#DIV/0!</v>
      </c>
      <c r="O172" s="15" t="e">
        <f t="shared" si="27"/>
        <v>#DIV/0!</v>
      </c>
      <c r="P172" s="15" t="e">
        <f t="shared" si="27"/>
        <v>#DIV/0!</v>
      </c>
      <c r="Q172" s="15" t="e">
        <f t="shared" si="27"/>
        <v>#DIV/0!</v>
      </c>
      <c r="R172" s="15" t="e">
        <f t="shared" si="27"/>
        <v>#DIV/0!</v>
      </c>
      <c r="S172" s="15" t="e">
        <f t="shared" si="27"/>
        <v>#DIV/0!</v>
      </c>
      <c r="T172" s="15" t="e">
        <f t="shared" si="27"/>
        <v>#DIV/0!</v>
      </c>
      <c r="U172" s="15" t="e">
        <f t="shared" si="27"/>
        <v>#DIV/0!</v>
      </c>
      <c r="V172" s="15" t="e">
        <f t="shared" si="27"/>
        <v>#DIV/0!</v>
      </c>
      <c r="W172" s="15" t="e">
        <f t="shared" si="27"/>
        <v>#DIV/0!</v>
      </c>
      <c r="X172" s="15" t="e">
        <f t="shared" si="27"/>
        <v>#DIV/0!</v>
      </c>
      <c r="Y172" s="15" t="e">
        <f t="shared" si="27"/>
        <v>#DIV/0!</v>
      </c>
      <c r="Z172" s="15" t="e">
        <f t="shared" si="27"/>
        <v>#DIV/0!</v>
      </c>
      <c r="AA172" s="15" t="e">
        <f t="shared" si="27"/>
        <v>#DIV/0!</v>
      </c>
      <c r="AB172" s="15" t="e">
        <f t="shared" si="27"/>
        <v>#DIV/0!</v>
      </c>
      <c r="AC172" s="15" t="e">
        <f t="shared" si="27"/>
        <v>#DIV/0!</v>
      </c>
      <c r="AD172" s="15" t="e">
        <f t="shared" si="27"/>
        <v>#DIV/0!</v>
      </c>
      <c r="AE172" s="15" t="e">
        <f t="shared" si="27"/>
        <v>#DIV/0!</v>
      </c>
      <c r="AF172" s="18"/>
      <c r="AG172" s="16" t="str">
        <f>INDEX([2]Local_Authority_District__Decem!$D$2:$D$417,MATCH(B172,[2]Local_Authority_District__Decem!$A$2:$A$417,0))</f>
        <v>UKJ12</v>
      </c>
      <c r="AH172" s="369">
        <f>INDEX([2]A4!$R$6:$R$228,MATCH(AG172,[2]A4!$B$6:$B$228,0))</f>
        <v>44.59</v>
      </c>
      <c r="AN172" s="315"/>
      <c r="AO172" s="315"/>
    </row>
    <row r="173" spans="1:41" ht="15.6" x14ac:dyDescent="0.3">
      <c r="A173" s="14" t="s">
        <v>62</v>
      </c>
      <c r="B173" s="14" t="s">
        <v>426</v>
      </c>
      <c r="C173" s="14" t="s">
        <v>427</v>
      </c>
      <c r="D173" s="15">
        <v>7200000</v>
      </c>
      <c r="E173" s="16">
        <f t="shared" si="0"/>
        <v>205714.28571428571</v>
      </c>
      <c r="F173" s="17" t="e">
        <f>INDEX('Indust Agri by LA '!$J$2:$J$315,MATCH(B173,'Indust Agri by LA '!$B$2:$B$315,0))</f>
        <v>#DIV/0!</v>
      </c>
      <c r="G173" s="17"/>
      <c r="H173" s="15" t="e">
        <f t="shared" si="28"/>
        <v>#DIV/0!</v>
      </c>
      <c r="I173" s="15" t="e">
        <f t="shared" ref="I173:X224" si="29">H173*1.047</f>
        <v>#DIV/0!</v>
      </c>
      <c r="J173" s="15" t="e">
        <f t="shared" si="29"/>
        <v>#DIV/0!</v>
      </c>
      <c r="K173" s="15" t="e">
        <f t="shared" si="29"/>
        <v>#DIV/0!</v>
      </c>
      <c r="L173" s="15" t="e">
        <f t="shared" si="29"/>
        <v>#DIV/0!</v>
      </c>
      <c r="M173" s="15" t="e">
        <f t="shared" si="29"/>
        <v>#DIV/0!</v>
      </c>
      <c r="N173" s="15" t="e">
        <f t="shared" si="29"/>
        <v>#DIV/0!</v>
      </c>
      <c r="O173" s="15" t="e">
        <f t="shared" si="29"/>
        <v>#DIV/0!</v>
      </c>
      <c r="P173" s="15" t="e">
        <f t="shared" si="29"/>
        <v>#DIV/0!</v>
      </c>
      <c r="Q173" s="15" t="e">
        <f t="shared" si="29"/>
        <v>#DIV/0!</v>
      </c>
      <c r="R173" s="15" t="e">
        <f t="shared" si="29"/>
        <v>#DIV/0!</v>
      </c>
      <c r="S173" s="15" t="e">
        <f t="shared" si="29"/>
        <v>#DIV/0!</v>
      </c>
      <c r="T173" s="15" t="e">
        <f t="shared" si="29"/>
        <v>#DIV/0!</v>
      </c>
      <c r="U173" s="15" t="e">
        <f t="shared" si="29"/>
        <v>#DIV/0!</v>
      </c>
      <c r="V173" s="15" t="e">
        <f t="shared" si="29"/>
        <v>#DIV/0!</v>
      </c>
      <c r="W173" s="15" t="e">
        <f t="shared" si="29"/>
        <v>#DIV/0!</v>
      </c>
      <c r="X173" s="15" t="e">
        <f t="shared" si="29"/>
        <v>#DIV/0!</v>
      </c>
      <c r="Y173" s="15" t="e">
        <f t="shared" si="27"/>
        <v>#DIV/0!</v>
      </c>
      <c r="Z173" s="15" t="e">
        <f t="shared" si="27"/>
        <v>#DIV/0!</v>
      </c>
      <c r="AA173" s="15" t="e">
        <f t="shared" si="27"/>
        <v>#DIV/0!</v>
      </c>
      <c r="AB173" s="15" t="e">
        <f t="shared" si="27"/>
        <v>#DIV/0!</v>
      </c>
      <c r="AC173" s="15" t="e">
        <f t="shared" si="27"/>
        <v>#DIV/0!</v>
      </c>
      <c r="AD173" s="15" t="e">
        <f t="shared" si="27"/>
        <v>#DIV/0!</v>
      </c>
      <c r="AE173" s="15" t="e">
        <f t="shared" si="27"/>
        <v>#DIV/0!</v>
      </c>
      <c r="AF173" s="18"/>
      <c r="AG173" s="16" t="str">
        <f>INDEX([2]Local_Authority_District__Decem!$D$2:$D$417,MATCH(B173,[2]Local_Authority_District__Decem!$A$2:$A$417,0))</f>
        <v>UKJ26</v>
      </c>
      <c r="AH173" s="369">
        <f>INDEX([2]A4!$R$6:$R$228,MATCH(AG173,[2]A4!$B$6:$B$228,0))</f>
        <v>44.98</v>
      </c>
      <c r="AN173" s="315"/>
      <c r="AO173" s="315"/>
    </row>
    <row r="174" spans="1:41" ht="15.6" x14ac:dyDescent="0.3">
      <c r="A174" s="14" t="s">
        <v>62</v>
      </c>
      <c r="B174" s="14" t="s">
        <v>428</v>
      </c>
      <c r="C174" s="14" t="s">
        <v>429</v>
      </c>
      <c r="D174" s="15">
        <v>5750000</v>
      </c>
      <c r="E174" s="16">
        <f t="shared" si="0"/>
        <v>164285.71428571429</v>
      </c>
      <c r="F174" s="17" t="e">
        <f>INDEX('Indust Agri by LA '!$J$2:$J$315,MATCH(B174,'Indust Agri by LA '!$B$2:$B$315,0))</f>
        <v>#DIV/0!</v>
      </c>
      <c r="G174" s="17"/>
      <c r="H174" s="15" t="e">
        <f t="shared" si="28"/>
        <v>#DIV/0!</v>
      </c>
      <c r="I174" s="15" t="e">
        <f t="shared" si="29"/>
        <v>#DIV/0!</v>
      </c>
      <c r="J174" s="15" t="e">
        <f t="shared" si="27"/>
        <v>#DIV/0!</v>
      </c>
      <c r="K174" s="15" t="e">
        <f t="shared" si="27"/>
        <v>#DIV/0!</v>
      </c>
      <c r="L174" s="15" t="e">
        <f t="shared" si="27"/>
        <v>#DIV/0!</v>
      </c>
      <c r="M174" s="15" t="e">
        <f t="shared" si="27"/>
        <v>#DIV/0!</v>
      </c>
      <c r="N174" s="15" t="e">
        <f t="shared" si="27"/>
        <v>#DIV/0!</v>
      </c>
      <c r="O174" s="15" t="e">
        <f t="shared" si="27"/>
        <v>#DIV/0!</v>
      </c>
      <c r="P174" s="15" t="e">
        <f t="shared" si="27"/>
        <v>#DIV/0!</v>
      </c>
      <c r="Q174" s="15" t="e">
        <f t="shared" si="27"/>
        <v>#DIV/0!</v>
      </c>
      <c r="R174" s="15" t="e">
        <f t="shared" si="27"/>
        <v>#DIV/0!</v>
      </c>
      <c r="S174" s="15" t="e">
        <f t="shared" si="27"/>
        <v>#DIV/0!</v>
      </c>
      <c r="T174" s="15" t="e">
        <f t="shared" si="27"/>
        <v>#DIV/0!</v>
      </c>
      <c r="U174" s="15" t="e">
        <f t="shared" si="27"/>
        <v>#DIV/0!</v>
      </c>
      <c r="V174" s="15" t="e">
        <f t="shared" si="27"/>
        <v>#DIV/0!</v>
      </c>
      <c r="W174" s="15" t="e">
        <f t="shared" si="27"/>
        <v>#DIV/0!</v>
      </c>
      <c r="X174" s="15" t="e">
        <f t="shared" si="27"/>
        <v>#DIV/0!</v>
      </c>
      <c r="Y174" s="15" t="e">
        <f t="shared" si="27"/>
        <v>#DIV/0!</v>
      </c>
      <c r="Z174" s="15" t="e">
        <f t="shared" si="27"/>
        <v>#DIV/0!</v>
      </c>
      <c r="AA174" s="15" t="e">
        <f t="shared" si="27"/>
        <v>#DIV/0!</v>
      </c>
      <c r="AB174" s="15" t="e">
        <f t="shared" si="27"/>
        <v>#DIV/0!</v>
      </c>
      <c r="AC174" s="15" t="e">
        <f t="shared" si="27"/>
        <v>#DIV/0!</v>
      </c>
      <c r="AD174" s="15" t="e">
        <f t="shared" si="27"/>
        <v>#DIV/0!</v>
      </c>
      <c r="AE174" s="15" t="e">
        <f t="shared" si="27"/>
        <v>#DIV/0!</v>
      </c>
      <c r="AF174" s="18"/>
      <c r="AG174" s="16" t="str">
        <f>INDEX([2]Local_Authority_District__Decem!$D$2:$D$417,MATCH(B174,[2]Local_Authority_District__Decem!$A$2:$A$417,0))</f>
        <v>UKJ36</v>
      </c>
      <c r="AH174" s="369">
        <f>INDEX([2]A4!$R$6:$R$228,MATCH(AG174,[2]A4!$B$6:$B$228,0))</f>
        <v>35.43</v>
      </c>
      <c r="AN174" s="315"/>
      <c r="AO174" s="315"/>
    </row>
    <row r="175" spans="1:41" ht="15.6" x14ac:dyDescent="0.3">
      <c r="A175" s="14" t="s">
        <v>69</v>
      </c>
      <c r="B175" s="14" t="s">
        <v>430</v>
      </c>
      <c r="C175" s="14" t="s">
        <v>431</v>
      </c>
      <c r="D175" s="15">
        <v>1130000</v>
      </c>
      <c r="E175" s="16">
        <f t="shared" si="0"/>
        <v>32285.714285714286</v>
      </c>
      <c r="F175" s="17" t="e">
        <f>INDEX('Indust Agri by LA '!$J$2:$J$315,MATCH(B175,'Indust Agri by LA '!$B$2:$B$315,0))</f>
        <v>#DIV/0!</v>
      </c>
      <c r="G175" s="17"/>
      <c r="H175" s="15" t="e">
        <f t="shared" si="28"/>
        <v>#DIV/0!</v>
      </c>
      <c r="I175" s="15" t="e">
        <f t="shared" si="29"/>
        <v>#DIV/0!</v>
      </c>
      <c r="J175" s="15" t="e">
        <f t="shared" si="27"/>
        <v>#DIV/0!</v>
      </c>
      <c r="K175" s="15" t="e">
        <f t="shared" si="27"/>
        <v>#DIV/0!</v>
      </c>
      <c r="L175" s="15" t="e">
        <f t="shared" si="27"/>
        <v>#DIV/0!</v>
      </c>
      <c r="M175" s="15" t="e">
        <f t="shared" si="27"/>
        <v>#DIV/0!</v>
      </c>
      <c r="N175" s="15" t="e">
        <f t="shared" si="27"/>
        <v>#DIV/0!</v>
      </c>
      <c r="O175" s="15" t="e">
        <f t="shared" si="27"/>
        <v>#DIV/0!</v>
      </c>
      <c r="P175" s="15" t="e">
        <f t="shared" si="27"/>
        <v>#DIV/0!</v>
      </c>
      <c r="Q175" s="15" t="e">
        <f t="shared" si="27"/>
        <v>#DIV/0!</v>
      </c>
      <c r="R175" s="15" t="e">
        <f t="shared" si="27"/>
        <v>#DIV/0!</v>
      </c>
      <c r="S175" s="15" t="e">
        <f t="shared" si="27"/>
        <v>#DIV/0!</v>
      </c>
      <c r="T175" s="15" t="e">
        <f t="shared" si="27"/>
        <v>#DIV/0!</v>
      </c>
      <c r="U175" s="15" t="e">
        <f t="shared" si="27"/>
        <v>#DIV/0!</v>
      </c>
      <c r="V175" s="15" t="e">
        <f t="shared" si="27"/>
        <v>#DIV/0!</v>
      </c>
      <c r="W175" s="15" t="e">
        <f t="shared" si="27"/>
        <v>#DIV/0!</v>
      </c>
      <c r="X175" s="15" t="e">
        <f t="shared" si="27"/>
        <v>#DIV/0!</v>
      </c>
      <c r="Y175" s="15" t="e">
        <f t="shared" si="27"/>
        <v>#DIV/0!</v>
      </c>
      <c r="Z175" s="15" t="e">
        <f t="shared" si="27"/>
        <v>#DIV/0!</v>
      </c>
      <c r="AA175" s="15" t="e">
        <f t="shared" si="27"/>
        <v>#DIV/0!</v>
      </c>
      <c r="AB175" s="15" t="e">
        <f t="shared" si="27"/>
        <v>#DIV/0!</v>
      </c>
      <c r="AC175" s="15" t="e">
        <f t="shared" si="27"/>
        <v>#DIV/0!</v>
      </c>
      <c r="AD175" s="15" t="e">
        <f t="shared" si="27"/>
        <v>#DIV/0!</v>
      </c>
      <c r="AE175" s="15" t="e">
        <f t="shared" si="27"/>
        <v>#DIV/0!</v>
      </c>
      <c r="AF175" s="18"/>
      <c r="AG175" s="16" t="str">
        <f>INDEX([2]Local_Authority_District__Decem!$D$2:$D$417,MATCH(B175,[2]Local_Authority_District__Decem!$A$2:$A$417,0))</f>
        <v>UKF15</v>
      </c>
      <c r="AH175" s="369">
        <f>INDEX([2]A4!$R$6:$R$228,MATCH(AG175,[2]A4!$B$6:$B$228,0))</f>
        <v>27.4</v>
      </c>
      <c r="AN175" s="315"/>
      <c r="AO175" s="315"/>
    </row>
    <row r="176" spans="1:41" ht="15.6" x14ac:dyDescent="0.3">
      <c r="A176" s="14" t="s">
        <v>75</v>
      </c>
      <c r="B176" s="14" t="s">
        <v>432</v>
      </c>
      <c r="C176" s="14" t="s">
        <v>839</v>
      </c>
      <c r="D176" s="15">
        <v>850000</v>
      </c>
      <c r="E176" s="16">
        <f t="shared" si="0"/>
        <v>24285.714285714286</v>
      </c>
      <c r="F176" s="17" t="e">
        <f>INDEX('Indust Agri by LA '!$J$2:$J$315,MATCH(B176,'Indust Agri by LA '!$B$2:$B$315,0))</f>
        <v>#DIV/0!</v>
      </c>
      <c r="G176" s="17"/>
      <c r="H176" s="15" t="e">
        <f t="shared" si="28"/>
        <v>#DIV/0!</v>
      </c>
      <c r="I176" s="15" t="e">
        <f t="shared" si="29"/>
        <v>#DIV/0!</v>
      </c>
      <c r="J176" s="15" t="e">
        <f t="shared" si="27"/>
        <v>#DIV/0!</v>
      </c>
      <c r="K176" s="15" t="e">
        <f t="shared" si="27"/>
        <v>#DIV/0!</v>
      </c>
      <c r="L176" s="15" t="e">
        <f t="shared" si="27"/>
        <v>#DIV/0!</v>
      </c>
      <c r="M176" s="15" t="e">
        <f t="shared" si="27"/>
        <v>#DIV/0!</v>
      </c>
      <c r="N176" s="15" t="e">
        <f t="shared" si="27"/>
        <v>#DIV/0!</v>
      </c>
      <c r="O176" s="15" t="e">
        <f t="shared" si="27"/>
        <v>#DIV/0!</v>
      </c>
      <c r="P176" s="15" t="e">
        <f t="shared" si="27"/>
        <v>#DIV/0!</v>
      </c>
      <c r="Q176" s="15" t="e">
        <f t="shared" si="27"/>
        <v>#DIV/0!</v>
      </c>
      <c r="R176" s="15" t="e">
        <f t="shared" si="27"/>
        <v>#DIV/0!</v>
      </c>
      <c r="S176" s="15" t="e">
        <f t="shared" si="27"/>
        <v>#DIV/0!</v>
      </c>
      <c r="T176" s="15" t="e">
        <f t="shared" si="27"/>
        <v>#DIV/0!</v>
      </c>
      <c r="U176" s="15" t="e">
        <f t="shared" si="27"/>
        <v>#DIV/0!</v>
      </c>
      <c r="V176" s="15" t="e">
        <f t="shared" si="27"/>
        <v>#DIV/0!</v>
      </c>
      <c r="W176" s="15" t="e">
        <f t="shared" si="27"/>
        <v>#DIV/0!</v>
      </c>
      <c r="X176" s="15" t="e">
        <f t="shared" si="27"/>
        <v>#DIV/0!</v>
      </c>
      <c r="Y176" s="15" t="e">
        <f t="shared" si="27"/>
        <v>#DIV/0!</v>
      </c>
      <c r="Z176" s="15" t="e">
        <f t="shared" si="27"/>
        <v>#DIV/0!</v>
      </c>
      <c r="AA176" s="15" t="e">
        <f t="shared" si="27"/>
        <v>#DIV/0!</v>
      </c>
      <c r="AB176" s="15" t="e">
        <f t="shared" si="27"/>
        <v>#DIV/0!</v>
      </c>
      <c r="AC176" s="15" t="e">
        <f t="shared" si="27"/>
        <v>#DIV/0!</v>
      </c>
      <c r="AD176" s="15" t="e">
        <f t="shared" si="27"/>
        <v>#DIV/0!</v>
      </c>
      <c r="AE176" s="15" t="e">
        <f t="shared" si="27"/>
        <v>#DIV/0!</v>
      </c>
      <c r="AF176" s="18"/>
      <c r="AG176" s="16" t="str">
        <f>INDEX([2]Local_Authority_District__Decem!$D$2:$D$417,MATCH(B176,[2]Local_Authority_District__Decem!$A$2:$A$417,0))</f>
        <v>UKC22</v>
      </c>
      <c r="AH176" s="369">
        <f>INDEX([2]A4!$R$6:$R$228,MATCH(AG176,[2]A4!$B$6:$B$228,0))</f>
        <v>28.57</v>
      </c>
      <c r="AN176" s="315"/>
      <c r="AO176" s="315"/>
    </row>
    <row r="177" spans="1:41" ht="15.6" x14ac:dyDescent="0.3">
      <c r="A177" s="14" t="s">
        <v>85</v>
      </c>
      <c r="B177" s="14" t="s">
        <v>434</v>
      </c>
      <c r="C177" s="14" t="s">
        <v>435</v>
      </c>
      <c r="D177" s="15">
        <v>1000000</v>
      </c>
      <c r="E177" s="16">
        <f t="shared" si="0"/>
        <v>28571.428571428572</v>
      </c>
      <c r="F177" s="17" t="e">
        <f>INDEX('Indust Agri by LA '!$J$2:$J$315,MATCH(B177,'Indust Agri by LA '!$B$2:$B$315,0))</f>
        <v>#DIV/0!</v>
      </c>
      <c r="G177" s="17"/>
      <c r="H177" s="15" t="e">
        <f t="shared" si="28"/>
        <v>#DIV/0!</v>
      </c>
      <c r="I177" s="15" t="e">
        <f t="shared" si="29"/>
        <v>#DIV/0!</v>
      </c>
      <c r="J177" s="15" t="e">
        <f t="shared" si="27"/>
        <v>#DIV/0!</v>
      </c>
      <c r="K177" s="15" t="e">
        <f t="shared" si="27"/>
        <v>#DIV/0!</v>
      </c>
      <c r="L177" s="15" t="e">
        <f t="shared" si="27"/>
        <v>#DIV/0!</v>
      </c>
      <c r="M177" s="15" t="e">
        <f t="shared" si="27"/>
        <v>#DIV/0!</v>
      </c>
      <c r="N177" s="15" t="e">
        <f t="shared" si="27"/>
        <v>#DIV/0!</v>
      </c>
      <c r="O177" s="15" t="e">
        <f t="shared" si="27"/>
        <v>#DIV/0!</v>
      </c>
      <c r="P177" s="15" t="e">
        <f t="shared" si="27"/>
        <v>#DIV/0!</v>
      </c>
      <c r="Q177" s="15" t="e">
        <f t="shared" si="27"/>
        <v>#DIV/0!</v>
      </c>
      <c r="R177" s="15" t="e">
        <f t="shared" si="27"/>
        <v>#DIV/0!</v>
      </c>
      <c r="S177" s="15" t="e">
        <f t="shared" si="27"/>
        <v>#DIV/0!</v>
      </c>
      <c r="T177" s="15" t="e">
        <f t="shared" si="27"/>
        <v>#DIV/0!</v>
      </c>
      <c r="U177" s="15" t="e">
        <f t="shared" si="27"/>
        <v>#DIV/0!</v>
      </c>
      <c r="V177" s="15" t="e">
        <f t="shared" si="27"/>
        <v>#DIV/0!</v>
      </c>
      <c r="W177" s="15" t="e">
        <f t="shared" si="27"/>
        <v>#DIV/0!</v>
      </c>
      <c r="X177" s="15" t="e">
        <f t="shared" si="27"/>
        <v>#DIV/0!</v>
      </c>
      <c r="Y177" s="15" t="e">
        <f t="shared" si="27"/>
        <v>#DIV/0!</v>
      </c>
      <c r="Z177" s="15" t="e">
        <f t="shared" si="27"/>
        <v>#DIV/0!</v>
      </c>
      <c r="AA177" s="15" t="e">
        <f t="shared" si="27"/>
        <v>#DIV/0!</v>
      </c>
      <c r="AB177" s="15" t="e">
        <f t="shared" si="27"/>
        <v>#DIV/0!</v>
      </c>
      <c r="AC177" s="15" t="e">
        <f t="shared" si="27"/>
        <v>#DIV/0!</v>
      </c>
      <c r="AD177" s="15" t="e">
        <f t="shared" si="27"/>
        <v>#DIV/0!</v>
      </c>
      <c r="AE177" s="15" t="e">
        <f t="shared" si="27"/>
        <v>#DIV/0!</v>
      </c>
      <c r="AF177" s="18"/>
      <c r="AG177" s="16" t="str">
        <f>INDEX([2]Local_Authority_District__Decem!$D$2:$D$417,MATCH(B177,[2]Local_Authority_District__Decem!$A$2:$A$417,0))</f>
        <v>UKG24</v>
      </c>
      <c r="AH177" s="369">
        <f>INDEX([2]A4!$R$6:$R$228,MATCH(AG177,[2]A4!$B$6:$B$228,0))</f>
        <v>28.82</v>
      </c>
      <c r="AN177" s="315"/>
      <c r="AO177" s="315"/>
    </row>
    <row r="178" spans="1:41" ht="15.6" x14ac:dyDescent="0.3">
      <c r="A178" s="14" t="s">
        <v>72</v>
      </c>
      <c r="B178" s="14" t="s">
        <v>436</v>
      </c>
      <c r="C178" s="14" t="s">
        <v>437</v>
      </c>
      <c r="D178" s="15">
        <v>19530000</v>
      </c>
      <c r="E178" s="16">
        <f t="shared" si="0"/>
        <v>166923.07692307694</v>
      </c>
      <c r="F178" s="17" t="e">
        <f>INDEX('Indust Agri by LA '!$J$2:$J$315,MATCH(B178,'Indust Agri by LA '!$B$2:$B$315,0))</f>
        <v>#DIV/0!</v>
      </c>
      <c r="G178" s="17"/>
      <c r="H178" s="15" t="e">
        <f t="shared" si="28"/>
        <v>#DIV/0!</v>
      </c>
      <c r="I178" s="15" t="e">
        <f t="shared" si="29"/>
        <v>#DIV/0!</v>
      </c>
      <c r="J178" s="15" t="e">
        <f t="shared" si="27"/>
        <v>#DIV/0!</v>
      </c>
      <c r="K178" s="15" t="e">
        <f t="shared" si="27"/>
        <v>#DIV/0!</v>
      </c>
      <c r="L178" s="15" t="e">
        <f t="shared" si="27"/>
        <v>#DIV/0!</v>
      </c>
      <c r="M178" s="15" t="e">
        <f t="shared" si="27"/>
        <v>#DIV/0!</v>
      </c>
      <c r="N178" s="15" t="e">
        <f t="shared" si="27"/>
        <v>#DIV/0!</v>
      </c>
      <c r="O178" s="15" t="e">
        <f t="shared" si="27"/>
        <v>#DIV/0!</v>
      </c>
      <c r="P178" s="15" t="e">
        <f t="shared" si="27"/>
        <v>#DIV/0!</v>
      </c>
      <c r="Q178" s="15" t="e">
        <f t="shared" si="27"/>
        <v>#DIV/0!</v>
      </c>
      <c r="R178" s="15" t="e">
        <f t="shared" si="27"/>
        <v>#DIV/0!</v>
      </c>
      <c r="S178" s="15" t="e">
        <f t="shared" si="27"/>
        <v>#DIV/0!</v>
      </c>
      <c r="T178" s="15" t="e">
        <f t="shared" si="27"/>
        <v>#DIV/0!</v>
      </c>
      <c r="U178" s="15" t="e">
        <f t="shared" si="27"/>
        <v>#DIV/0!</v>
      </c>
      <c r="V178" s="15" t="e">
        <f t="shared" si="27"/>
        <v>#DIV/0!</v>
      </c>
      <c r="W178" s="15" t="e">
        <f t="shared" si="27"/>
        <v>#DIV/0!</v>
      </c>
      <c r="X178" s="15" t="e">
        <f t="shared" si="27"/>
        <v>#DIV/0!</v>
      </c>
      <c r="Y178" s="15" t="e">
        <f t="shared" si="27"/>
        <v>#DIV/0!</v>
      </c>
      <c r="Z178" s="15" t="e">
        <f t="shared" si="27"/>
        <v>#DIV/0!</v>
      </c>
      <c r="AA178" s="15" t="e">
        <f t="shared" si="27"/>
        <v>#DIV/0!</v>
      </c>
      <c r="AB178" s="15" t="e">
        <f t="shared" si="27"/>
        <v>#DIV/0!</v>
      </c>
      <c r="AC178" s="15" t="e">
        <f t="shared" si="27"/>
        <v>#DIV/0!</v>
      </c>
      <c r="AD178" s="15" t="e">
        <f t="shared" ref="J178:AE187" si="30">AC178*1.047</f>
        <v>#DIV/0!</v>
      </c>
      <c r="AE178" s="15" t="e">
        <f t="shared" si="30"/>
        <v>#DIV/0!</v>
      </c>
      <c r="AF178" s="18"/>
      <c r="AG178" s="16" t="str">
        <f>INDEX([2]Local_Authority_District__Decem!$D$2:$D$417,MATCH(B178,[2]Local_Authority_District__Decem!$A$2:$A$417,0))</f>
        <v>UKI41</v>
      </c>
      <c r="AH178" s="369">
        <f>INDEX([2]A4!$R$6:$R$228,MATCH(AG178,[2]A4!$B$6:$B$228,0))</f>
        <v>32.74</v>
      </c>
      <c r="AN178" s="315"/>
      <c r="AO178" s="315"/>
    </row>
    <row r="179" spans="1:41" ht="15.6" x14ac:dyDescent="0.3">
      <c r="A179" s="14" t="s">
        <v>82</v>
      </c>
      <c r="B179" s="14" t="s">
        <v>438</v>
      </c>
      <c r="C179" s="14" t="s">
        <v>439</v>
      </c>
      <c r="D179" s="15">
        <v>1770000</v>
      </c>
      <c r="E179" s="16">
        <f t="shared" si="0"/>
        <v>50571.428571428572</v>
      </c>
      <c r="F179" s="17" t="e">
        <f>INDEX('Indust Agri by LA '!$J$2:$J$315,MATCH(B179,'Indust Agri by LA '!$B$2:$B$315,0))</f>
        <v>#DIV/0!</v>
      </c>
      <c r="G179" s="17"/>
      <c r="H179" s="15" t="e">
        <f t="shared" si="28"/>
        <v>#DIV/0!</v>
      </c>
      <c r="I179" s="15" t="e">
        <f t="shared" si="29"/>
        <v>#DIV/0!</v>
      </c>
      <c r="J179" s="15" t="e">
        <f t="shared" si="30"/>
        <v>#DIV/0!</v>
      </c>
      <c r="K179" s="15" t="e">
        <f t="shared" si="30"/>
        <v>#DIV/0!</v>
      </c>
      <c r="L179" s="15" t="e">
        <f t="shared" si="30"/>
        <v>#DIV/0!</v>
      </c>
      <c r="M179" s="15" t="e">
        <f t="shared" si="30"/>
        <v>#DIV/0!</v>
      </c>
      <c r="N179" s="15" t="e">
        <f t="shared" si="30"/>
        <v>#DIV/0!</v>
      </c>
      <c r="O179" s="15" t="e">
        <f t="shared" si="30"/>
        <v>#DIV/0!</v>
      </c>
      <c r="P179" s="15" t="e">
        <f t="shared" si="30"/>
        <v>#DIV/0!</v>
      </c>
      <c r="Q179" s="15" t="e">
        <f t="shared" si="30"/>
        <v>#DIV/0!</v>
      </c>
      <c r="R179" s="15" t="e">
        <f t="shared" si="30"/>
        <v>#DIV/0!</v>
      </c>
      <c r="S179" s="15" t="e">
        <f t="shared" si="30"/>
        <v>#DIV/0!</v>
      </c>
      <c r="T179" s="15" t="e">
        <f t="shared" si="30"/>
        <v>#DIV/0!</v>
      </c>
      <c r="U179" s="15" t="e">
        <f t="shared" si="30"/>
        <v>#DIV/0!</v>
      </c>
      <c r="V179" s="15" t="e">
        <f t="shared" si="30"/>
        <v>#DIV/0!</v>
      </c>
      <c r="W179" s="15" t="e">
        <f t="shared" si="30"/>
        <v>#DIV/0!</v>
      </c>
      <c r="X179" s="15" t="e">
        <f t="shared" si="30"/>
        <v>#DIV/0!</v>
      </c>
      <c r="Y179" s="15" t="e">
        <f t="shared" si="30"/>
        <v>#DIV/0!</v>
      </c>
      <c r="Z179" s="15" t="e">
        <f t="shared" si="30"/>
        <v>#DIV/0!</v>
      </c>
      <c r="AA179" s="15" t="e">
        <f t="shared" si="30"/>
        <v>#DIV/0!</v>
      </c>
      <c r="AB179" s="15" t="e">
        <f t="shared" si="30"/>
        <v>#DIV/0!</v>
      </c>
      <c r="AC179" s="15" t="e">
        <f t="shared" si="30"/>
        <v>#DIV/0!</v>
      </c>
      <c r="AD179" s="15" t="e">
        <f t="shared" si="30"/>
        <v>#DIV/0!</v>
      </c>
      <c r="AE179" s="15" t="e">
        <f t="shared" si="30"/>
        <v>#DIV/0!</v>
      </c>
      <c r="AF179" s="18"/>
      <c r="AG179" s="16" t="str">
        <f>INDEX([2]Local_Authority_District__Decem!$D$2:$D$417,MATCH(B179,[2]Local_Authority_District__Decem!$A$2:$A$417,0))</f>
        <v>UKK43</v>
      </c>
      <c r="AH179" s="369">
        <f>INDEX([2]A4!$R$6:$R$228,MATCH(AG179,[2]A4!$B$6:$B$228,0))</f>
        <v>29.52</v>
      </c>
      <c r="AN179" s="315"/>
      <c r="AO179" s="315"/>
    </row>
    <row r="180" spans="1:41" ht="15.6" x14ac:dyDescent="0.3">
      <c r="A180" s="14" t="s">
        <v>69</v>
      </c>
      <c r="B180" s="14" t="s">
        <v>442</v>
      </c>
      <c r="C180" s="14" t="s">
        <v>443</v>
      </c>
      <c r="D180" s="15">
        <v>670000</v>
      </c>
      <c r="E180" s="16">
        <f t="shared" si="0"/>
        <v>19142.857142857141</v>
      </c>
      <c r="F180" s="17" t="e">
        <f>INDEX('Indust Agri by LA '!$J$2:$J$315,MATCH(B180,'Indust Agri by LA '!$B$2:$B$315,0))</f>
        <v>#DIV/0!</v>
      </c>
      <c r="G180" s="17"/>
      <c r="H180" s="15" t="e">
        <f t="shared" si="28"/>
        <v>#DIV/0!</v>
      </c>
      <c r="I180" s="15" t="e">
        <f t="shared" si="29"/>
        <v>#DIV/0!</v>
      </c>
      <c r="J180" s="15" t="e">
        <f t="shared" si="30"/>
        <v>#DIV/0!</v>
      </c>
      <c r="K180" s="15" t="e">
        <f t="shared" si="30"/>
        <v>#DIV/0!</v>
      </c>
      <c r="L180" s="15" t="e">
        <f t="shared" si="30"/>
        <v>#DIV/0!</v>
      </c>
      <c r="M180" s="15" t="e">
        <f t="shared" si="30"/>
        <v>#DIV/0!</v>
      </c>
      <c r="N180" s="15" t="e">
        <f t="shared" si="30"/>
        <v>#DIV/0!</v>
      </c>
      <c r="O180" s="15" t="e">
        <f t="shared" si="30"/>
        <v>#DIV/0!</v>
      </c>
      <c r="P180" s="15" t="e">
        <f t="shared" si="30"/>
        <v>#DIV/0!</v>
      </c>
      <c r="Q180" s="15" t="e">
        <f t="shared" si="30"/>
        <v>#DIV/0!</v>
      </c>
      <c r="R180" s="15" t="e">
        <f t="shared" si="30"/>
        <v>#DIV/0!</v>
      </c>
      <c r="S180" s="15" t="e">
        <f t="shared" si="30"/>
        <v>#DIV/0!</v>
      </c>
      <c r="T180" s="15" t="e">
        <f t="shared" si="30"/>
        <v>#DIV/0!</v>
      </c>
      <c r="U180" s="15" t="e">
        <f t="shared" si="30"/>
        <v>#DIV/0!</v>
      </c>
      <c r="V180" s="15" t="e">
        <f t="shared" si="30"/>
        <v>#DIV/0!</v>
      </c>
      <c r="W180" s="15" t="e">
        <f t="shared" si="30"/>
        <v>#DIV/0!</v>
      </c>
      <c r="X180" s="15" t="e">
        <f t="shared" si="30"/>
        <v>#DIV/0!</v>
      </c>
      <c r="Y180" s="15" t="e">
        <f t="shared" si="30"/>
        <v>#DIV/0!</v>
      </c>
      <c r="Z180" s="15" t="e">
        <f t="shared" si="30"/>
        <v>#DIV/0!</v>
      </c>
      <c r="AA180" s="15" t="e">
        <f t="shared" si="30"/>
        <v>#DIV/0!</v>
      </c>
      <c r="AB180" s="15" t="e">
        <f t="shared" si="30"/>
        <v>#DIV/0!</v>
      </c>
      <c r="AC180" s="15" t="e">
        <f t="shared" si="30"/>
        <v>#DIV/0!</v>
      </c>
      <c r="AD180" s="15" t="e">
        <f t="shared" si="30"/>
        <v>#DIV/0!</v>
      </c>
      <c r="AE180" s="15" t="e">
        <f t="shared" si="30"/>
        <v>#DIV/0!</v>
      </c>
      <c r="AF180" s="18"/>
      <c r="AG180" s="16" t="str">
        <f>INDEX([2]Local_Authority_District__Decem!$D$2:$D$417,MATCH(B180,[2]Local_Authority_District__Decem!$A$2:$A$417,0))</f>
        <v>UKF12</v>
      </c>
      <c r="AH180" s="369">
        <f>INDEX([2]A4!$R$6:$R$228,MATCH(AG180,[2]A4!$B$6:$B$228,0))</f>
        <v>31.35</v>
      </c>
      <c r="AN180" s="315"/>
      <c r="AO180" s="315"/>
    </row>
    <row r="181" spans="1:41" ht="15.6" x14ac:dyDescent="0.3">
      <c r="A181" s="14" t="s">
        <v>88</v>
      </c>
      <c r="B181" s="14" t="s">
        <v>444</v>
      </c>
      <c r="C181" s="14" t="s">
        <v>445</v>
      </c>
      <c r="D181" s="15">
        <v>750000</v>
      </c>
      <c r="E181" s="16">
        <f t="shared" si="0"/>
        <v>21428.571428571428</v>
      </c>
      <c r="F181" s="17" t="e">
        <f>INDEX('Indust Agri by LA '!$J$2:$J$315,MATCH(B181,'Indust Agri by LA '!$B$2:$B$315,0))</f>
        <v>#DIV/0!</v>
      </c>
      <c r="G181" s="17"/>
      <c r="H181" s="15" t="e">
        <f t="shared" si="28"/>
        <v>#DIV/0!</v>
      </c>
      <c r="I181" s="15" t="e">
        <f t="shared" si="29"/>
        <v>#DIV/0!</v>
      </c>
      <c r="J181" s="15" t="e">
        <f t="shared" si="30"/>
        <v>#DIV/0!</v>
      </c>
      <c r="K181" s="15" t="e">
        <f t="shared" si="30"/>
        <v>#DIV/0!</v>
      </c>
      <c r="L181" s="15" t="e">
        <f t="shared" si="30"/>
        <v>#DIV/0!</v>
      </c>
      <c r="M181" s="15" t="e">
        <f t="shared" si="30"/>
        <v>#DIV/0!</v>
      </c>
      <c r="N181" s="15" t="e">
        <f t="shared" si="30"/>
        <v>#DIV/0!</v>
      </c>
      <c r="O181" s="15" t="e">
        <f t="shared" si="30"/>
        <v>#DIV/0!</v>
      </c>
      <c r="P181" s="15" t="e">
        <f t="shared" si="30"/>
        <v>#DIV/0!</v>
      </c>
      <c r="Q181" s="15" t="e">
        <f t="shared" si="30"/>
        <v>#DIV/0!</v>
      </c>
      <c r="R181" s="15" t="e">
        <f t="shared" si="30"/>
        <v>#DIV/0!</v>
      </c>
      <c r="S181" s="15" t="e">
        <f t="shared" si="30"/>
        <v>#DIV/0!</v>
      </c>
      <c r="T181" s="15" t="e">
        <f t="shared" si="30"/>
        <v>#DIV/0!</v>
      </c>
      <c r="U181" s="15" t="e">
        <f t="shared" si="30"/>
        <v>#DIV/0!</v>
      </c>
      <c r="V181" s="15" t="e">
        <f t="shared" si="30"/>
        <v>#DIV/0!</v>
      </c>
      <c r="W181" s="15" t="e">
        <f t="shared" si="30"/>
        <v>#DIV/0!</v>
      </c>
      <c r="X181" s="15" t="e">
        <f t="shared" si="30"/>
        <v>#DIV/0!</v>
      </c>
      <c r="Y181" s="15" t="e">
        <f t="shared" si="30"/>
        <v>#DIV/0!</v>
      </c>
      <c r="Z181" s="15" t="e">
        <f t="shared" si="30"/>
        <v>#DIV/0!</v>
      </c>
      <c r="AA181" s="15" t="e">
        <f t="shared" si="30"/>
        <v>#DIV/0!</v>
      </c>
      <c r="AB181" s="15" t="e">
        <f t="shared" si="30"/>
        <v>#DIV/0!</v>
      </c>
      <c r="AC181" s="15" t="e">
        <f t="shared" si="30"/>
        <v>#DIV/0!</v>
      </c>
      <c r="AD181" s="15" t="e">
        <f t="shared" si="30"/>
        <v>#DIV/0!</v>
      </c>
      <c r="AE181" s="15" t="e">
        <f t="shared" si="30"/>
        <v>#DIV/0!</v>
      </c>
      <c r="AF181" s="18"/>
      <c r="AG181" s="16" t="str">
        <f>INDEX([2]Local_Authority_District__Decem!$D$2:$D$417,MATCH(B181,[2]Local_Authority_District__Decem!$A$2:$A$417,0))</f>
        <v>UKE13</v>
      </c>
      <c r="AH181" s="369">
        <f>INDEX([2]A4!$R$6:$R$228,MATCH(AG181,[2]A4!$B$6:$B$228,0))</f>
        <v>28.76</v>
      </c>
      <c r="AN181" s="315"/>
      <c r="AO181" s="315"/>
    </row>
    <row r="182" spans="1:41" ht="15.6" x14ac:dyDescent="0.3">
      <c r="A182" s="14" t="s">
        <v>65</v>
      </c>
      <c r="B182" s="14" t="s">
        <v>446</v>
      </c>
      <c r="C182" s="14" t="s">
        <v>447</v>
      </c>
      <c r="D182" s="15">
        <v>6100000</v>
      </c>
      <c r="E182" s="16">
        <f t="shared" si="0"/>
        <v>174285.71428571429</v>
      </c>
      <c r="F182" s="17" t="e">
        <f>INDEX('Indust Agri by LA '!$J$2:$J$315,MATCH(B182,'Indust Agri by LA '!$B$2:$B$315,0))</f>
        <v>#DIV/0!</v>
      </c>
      <c r="G182" s="17"/>
      <c r="H182" s="15" t="e">
        <f t="shared" si="28"/>
        <v>#DIV/0!</v>
      </c>
      <c r="I182" s="15" t="e">
        <f t="shared" si="29"/>
        <v>#DIV/0!</v>
      </c>
      <c r="J182" s="15" t="e">
        <f t="shared" si="30"/>
        <v>#DIV/0!</v>
      </c>
      <c r="K182" s="15" t="e">
        <f t="shared" si="30"/>
        <v>#DIV/0!</v>
      </c>
      <c r="L182" s="15" t="e">
        <f t="shared" si="30"/>
        <v>#DIV/0!</v>
      </c>
      <c r="M182" s="15" t="e">
        <f t="shared" si="30"/>
        <v>#DIV/0!</v>
      </c>
      <c r="N182" s="15" t="e">
        <f t="shared" si="30"/>
        <v>#DIV/0!</v>
      </c>
      <c r="O182" s="15" t="e">
        <f t="shared" si="30"/>
        <v>#DIV/0!</v>
      </c>
      <c r="P182" s="15" t="e">
        <f t="shared" si="30"/>
        <v>#DIV/0!</v>
      </c>
      <c r="Q182" s="15" t="e">
        <f t="shared" si="30"/>
        <v>#DIV/0!</v>
      </c>
      <c r="R182" s="15" t="e">
        <f t="shared" si="30"/>
        <v>#DIV/0!</v>
      </c>
      <c r="S182" s="15" t="e">
        <f t="shared" si="30"/>
        <v>#DIV/0!</v>
      </c>
      <c r="T182" s="15" t="e">
        <f t="shared" si="30"/>
        <v>#DIV/0!</v>
      </c>
      <c r="U182" s="15" t="e">
        <f t="shared" si="30"/>
        <v>#DIV/0!</v>
      </c>
      <c r="V182" s="15" t="e">
        <f t="shared" si="30"/>
        <v>#DIV/0!</v>
      </c>
      <c r="W182" s="15" t="e">
        <f t="shared" si="30"/>
        <v>#DIV/0!</v>
      </c>
      <c r="X182" s="15" t="e">
        <f t="shared" si="30"/>
        <v>#DIV/0!</v>
      </c>
      <c r="Y182" s="15" t="e">
        <f t="shared" si="30"/>
        <v>#DIV/0!</v>
      </c>
      <c r="Z182" s="15" t="e">
        <f t="shared" si="30"/>
        <v>#DIV/0!</v>
      </c>
      <c r="AA182" s="15" t="e">
        <f t="shared" si="30"/>
        <v>#DIV/0!</v>
      </c>
      <c r="AB182" s="15" t="e">
        <f t="shared" si="30"/>
        <v>#DIV/0!</v>
      </c>
      <c r="AC182" s="15" t="e">
        <f t="shared" si="30"/>
        <v>#DIV/0!</v>
      </c>
      <c r="AD182" s="15" t="e">
        <f t="shared" si="30"/>
        <v>#DIV/0!</v>
      </c>
      <c r="AE182" s="15" t="e">
        <f t="shared" si="30"/>
        <v>#DIV/0!</v>
      </c>
      <c r="AF182" s="18"/>
      <c r="AG182" s="16" t="str">
        <f>INDEX([2]Local_Authority_District__Decem!$D$2:$D$417,MATCH(B182,[2]Local_Authority_District__Decem!$A$2:$A$417,0))</f>
        <v>UKH23</v>
      </c>
      <c r="AH182" s="369">
        <f>INDEX([2]A4!$R$6:$R$228,MATCH(AG182,[2]A4!$B$6:$B$228,0))</f>
        <v>34.840000000000003</v>
      </c>
      <c r="AN182" s="315"/>
      <c r="AO182" s="315"/>
    </row>
    <row r="183" spans="1:41" ht="15.6" x14ac:dyDescent="0.3">
      <c r="A183" s="14" t="s">
        <v>69</v>
      </c>
      <c r="B183" s="14" t="s">
        <v>448</v>
      </c>
      <c r="C183" s="14" t="s">
        <v>449</v>
      </c>
      <c r="D183" s="15">
        <v>850000</v>
      </c>
      <c r="E183" s="16">
        <f t="shared" si="0"/>
        <v>24285.714285714286</v>
      </c>
      <c r="F183" s="17" t="e">
        <f>INDEX('Indust Agri by LA '!$J$2:$J$315,MATCH(B183,'Indust Agri by LA '!$B$2:$B$315,0))</f>
        <v>#DIV/0!</v>
      </c>
      <c r="G183" s="17"/>
      <c r="H183" s="15" t="e">
        <f t="shared" si="28"/>
        <v>#DIV/0!</v>
      </c>
      <c r="I183" s="15" t="e">
        <f t="shared" si="29"/>
        <v>#DIV/0!</v>
      </c>
      <c r="J183" s="15" t="e">
        <f t="shared" si="30"/>
        <v>#DIV/0!</v>
      </c>
      <c r="K183" s="15" t="e">
        <f t="shared" si="30"/>
        <v>#DIV/0!</v>
      </c>
      <c r="L183" s="15" t="e">
        <f t="shared" si="30"/>
        <v>#DIV/0!</v>
      </c>
      <c r="M183" s="15" t="e">
        <f t="shared" si="30"/>
        <v>#DIV/0!</v>
      </c>
      <c r="N183" s="15" t="e">
        <f t="shared" si="30"/>
        <v>#DIV/0!</v>
      </c>
      <c r="O183" s="15" t="e">
        <f t="shared" si="30"/>
        <v>#DIV/0!</v>
      </c>
      <c r="P183" s="15" t="e">
        <f t="shared" si="30"/>
        <v>#DIV/0!</v>
      </c>
      <c r="Q183" s="15" t="e">
        <f t="shared" si="30"/>
        <v>#DIV/0!</v>
      </c>
      <c r="R183" s="15" t="e">
        <f t="shared" si="30"/>
        <v>#DIV/0!</v>
      </c>
      <c r="S183" s="15" t="e">
        <f t="shared" si="30"/>
        <v>#DIV/0!</v>
      </c>
      <c r="T183" s="15" t="e">
        <f t="shared" si="30"/>
        <v>#DIV/0!</v>
      </c>
      <c r="U183" s="15" t="e">
        <f t="shared" si="30"/>
        <v>#DIV/0!</v>
      </c>
      <c r="V183" s="15" t="e">
        <f t="shared" si="30"/>
        <v>#DIV/0!</v>
      </c>
      <c r="W183" s="15" t="e">
        <f t="shared" si="30"/>
        <v>#DIV/0!</v>
      </c>
      <c r="X183" s="15" t="e">
        <f t="shared" si="30"/>
        <v>#DIV/0!</v>
      </c>
      <c r="Y183" s="15" t="e">
        <f t="shared" si="30"/>
        <v>#DIV/0!</v>
      </c>
      <c r="Z183" s="15" t="e">
        <f t="shared" si="30"/>
        <v>#DIV/0!</v>
      </c>
      <c r="AA183" s="15" t="e">
        <f t="shared" si="30"/>
        <v>#DIV/0!</v>
      </c>
      <c r="AB183" s="15" t="e">
        <f t="shared" si="30"/>
        <v>#DIV/0!</v>
      </c>
      <c r="AC183" s="15" t="e">
        <f t="shared" si="30"/>
        <v>#DIV/0!</v>
      </c>
      <c r="AD183" s="15" t="e">
        <f t="shared" si="30"/>
        <v>#DIV/0!</v>
      </c>
      <c r="AE183" s="15" t="e">
        <f t="shared" si="30"/>
        <v>#DIV/0!</v>
      </c>
      <c r="AF183" s="18"/>
      <c r="AG183" s="16" t="str">
        <f>INDEX([2]Local_Authority_District__Decem!$D$2:$D$417,MATCH(B183,[2]Local_Authority_District__Decem!$A$2:$A$417,0))</f>
        <v>UKF30</v>
      </c>
      <c r="AH183" s="369">
        <f>INDEX([2]A4!$R$6:$R$228,MATCH(AG183,[2]A4!$B$6:$B$228,0))</f>
        <v>28.82</v>
      </c>
      <c r="AN183" s="315"/>
      <c r="AO183" s="315"/>
    </row>
    <row r="184" spans="1:41" ht="15.6" x14ac:dyDescent="0.3">
      <c r="A184" s="14" t="s">
        <v>88</v>
      </c>
      <c r="B184" s="14" t="s">
        <v>450</v>
      </c>
      <c r="C184" s="14" t="s">
        <v>451</v>
      </c>
      <c r="D184" s="15">
        <v>370000</v>
      </c>
      <c r="E184" s="16">
        <f t="shared" si="0"/>
        <v>10571.428571428571</v>
      </c>
      <c r="F184" s="17" t="e">
        <f>INDEX('Indust Agri by LA '!$J$2:$J$315,MATCH(B184,'Indust Agri by LA '!$B$2:$B$315,0))</f>
        <v>#DIV/0!</v>
      </c>
      <c r="G184" s="17"/>
      <c r="H184" s="15" t="e">
        <f t="shared" si="28"/>
        <v>#DIV/0!</v>
      </c>
      <c r="I184" s="15" t="e">
        <f t="shared" si="29"/>
        <v>#DIV/0!</v>
      </c>
      <c r="J184" s="15" t="e">
        <f t="shared" si="30"/>
        <v>#DIV/0!</v>
      </c>
      <c r="K184" s="15" t="e">
        <f t="shared" si="30"/>
        <v>#DIV/0!</v>
      </c>
      <c r="L184" s="15" t="e">
        <f t="shared" si="30"/>
        <v>#DIV/0!</v>
      </c>
      <c r="M184" s="15" t="e">
        <f t="shared" si="30"/>
        <v>#DIV/0!</v>
      </c>
      <c r="N184" s="15" t="e">
        <f t="shared" si="30"/>
        <v>#DIV/0!</v>
      </c>
      <c r="O184" s="15" t="e">
        <f t="shared" si="30"/>
        <v>#DIV/0!</v>
      </c>
      <c r="P184" s="15" t="e">
        <f t="shared" si="30"/>
        <v>#DIV/0!</v>
      </c>
      <c r="Q184" s="15" t="e">
        <f t="shared" si="30"/>
        <v>#DIV/0!</v>
      </c>
      <c r="R184" s="15" t="e">
        <f t="shared" si="30"/>
        <v>#DIV/0!</v>
      </c>
      <c r="S184" s="15" t="e">
        <f t="shared" si="30"/>
        <v>#DIV/0!</v>
      </c>
      <c r="T184" s="15" t="e">
        <f t="shared" si="30"/>
        <v>#DIV/0!</v>
      </c>
      <c r="U184" s="15" t="e">
        <f t="shared" si="30"/>
        <v>#DIV/0!</v>
      </c>
      <c r="V184" s="15" t="e">
        <f t="shared" si="30"/>
        <v>#DIV/0!</v>
      </c>
      <c r="W184" s="15" t="e">
        <f t="shared" si="30"/>
        <v>#DIV/0!</v>
      </c>
      <c r="X184" s="15" t="e">
        <f t="shared" si="30"/>
        <v>#DIV/0!</v>
      </c>
      <c r="Y184" s="15" t="e">
        <f t="shared" si="30"/>
        <v>#DIV/0!</v>
      </c>
      <c r="Z184" s="15" t="e">
        <f t="shared" si="30"/>
        <v>#DIV/0!</v>
      </c>
      <c r="AA184" s="15" t="e">
        <f t="shared" si="30"/>
        <v>#DIV/0!</v>
      </c>
      <c r="AB184" s="15" t="e">
        <f t="shared" si="30"/>
        <v>#DIV/0!</v>
      </c>
      <c r="AC184" s="15" t="e">
        <f t="shared" si="30"/>
        <v>#DIV/0!</v>
      </c>
      <c r="AD184" s="15" t="e">
        <f t="shared" si="30"/>
        <v>#DIV/0!</v>
      </c>
      <c r="AE184" s="15" t="e">
        <f t="shared" si="30"/>
        <v>#DIV/0!</v>
      </c>
      <c r="AF184" s="18"/>
      <c r="AG184" s="16" t="str">
        <f>INDEX([2]Local_Authority_District__Decem!$D$2:$D$417,MATCH(B184,[2]Local_Authority_District__Decem!$A$2:$A$417,0))</f>
        <v>UKE13</v>
      </c>
      <c r="AH184" s="369">
        <f>INDEX([2]A4!$R$6:$R$228,MATCH(AG184,[2]A4!$B$6:$B$228,0))</f>
        <v>28.76</v>
      </c>
      <c r="AN184" s="315"/>
      <c r="AO184" s="315"/>
    </row>
    <row r="185" spans="1:41" ht="15.6" x14ac:dyDescent="0.3">
      <c r="A185" s="14" t="s">
        <v>65</v>
      </c>
      <c r="B185" s="14" t="s">
        <v>452</v>
      </c>
      <c r="C185" s="14" t="s">
        <v>453</v>
      </c>
      <c r="D185" s="15">
        <v>2460000</v>
      </c>
      <c r="E185" s="16">
        <f t="shared" si="0"/>
        <v>70285.71428571429</v>
      </c>
      <c r="F185" s="17" t="e">
        <f>INDEX('Indust Agri by LA '!$J$2:$J$315,MATCH(B185,'Indust Agri by LA '!$B$2:$B$315,0))</f>
        <v>#DIV/0!</v>
      </c>
      <c r="G185" s="17"/>
      <c r="H185" s="15" t="e">
        <f t="shared" si="28"/>
        <v>#DIV/0!</v>
      </c>
      <c r="I185" s="15" t="e">
        <f t="shared" si="29"/>
        <v>#DIV/0!</v>
      </c>
      <c r="J185" s="15" t="e">
        <f t="shared" si="30"/>
        <v>#DIV/0!</v>
      </c>
      <c r="K185" s="15" t="e">
        <f t="shared" si="30"/>
        <v>#DIV/0!</v>
      </c>
      <c r="L185" s="15" t="e">
        <f t="shared" si="30"/>
        <v>#DIV/0!</v>
      </c>
      <c r="M185" s="15" t="e">
        <f t="shared" si="30"/>
        <v>#DIV/0!</v>
      </c>
      <c r="N185" s="15" t="e">
        <f t="shared" si="30"/>
        <v>#DIV/0!</v>
      </c>
      <c r="O185" s="15" t="e">
        <f t="shared" si="30"/>
        <v>#DIV/0!</v>
      </c>
      <c r="P185" s="15" t="e">
        <f t="shared" si="30"/>
        <v>#DIV/0!</v>
      </c>
      <c r="Q185" s="15" t="e">
        <f t="shared" si="30"/>
        <v>#DIV/0!</v>
      </c>
      <c r="R185" s="15" t="e">
        <f t="shared" si="30"/>
        <v>#DIV/0!</v>
      </c>
      <c r="S185" s="15" t="e">
        <f t="shared" si="30"/>
        <v>#DIV/0!</v>
      </c>
      <c r="T185" s="15" t="e">
        <f t="shared" si="30"/>
        <v>#DIV/0!</v>
      </c>
      <c r="U185" s="15" t="e">
        <f t="shared" si="30"/>
        <v>#DIV/0!</v>
      </c>
      <c r="V185" s="15" t="e">
        <f t="shared" si="30"/>
        <v>#DIV/0!</v>
      </c>
      <c r="W185" s="15" t="e">
        <f t="shared" si="30"/>
        <v>#DIV/0!</v>
      </c>
      <c r="X185" s="15" t="e">
        <f t="shared" si="30"/>
        <v>#DIV/0!</v>
      </c>
      <c r="Y185" s="15" t="e">
        <f t="shared" si="30"/>
        <v>#DIV/0!</v>
      </c>
      <c r="Z185" s="15" t="e">
        <f t="shared" si="30"/>
        <v>#DIV/0!</v>
      </c>
      <c r="AA185" s="15" t="e">
        <f t="shared" si="30"/>
        <v>#DIV/0!</v>
      </c>
      <c r="AB185" s="15" t="e">
        <f t="shared" si="30"/>
        <v>#DIV/0!</v>
      </c>
      <c r="AC185" s="15" t="e">
        <f t="shared" si="30"/>
        <v>#DIV/0!</v>
      </c>
      <c r="AD185" s="15" t="e">
        <f t="shared" si="30"/>
        <v>#DIV/0!</v>
      </c>
      <c r="AE185" s="15" t="e">
        <f t="shared" si="30"/>
        <v>#DIV/0!</v>
      </c>
      <c r="AF185" s="18"/>
      <c r="AG185" s="16" t="str">
        <f>INDEX([2]Local_Authority_District__Decem!$D$2:$D$417,MATCH(B185,[2]Local_Authority_District__Decem!$A$2:$A$417,0))</f>
        <v>UKH16</v>
      </c>
      <c r="AH185" s="369">
        <f>INDEX([2]A4!$R$6:$R$228,MATCH(AG185,[2]A4!$B$6:$B$228,0))</f>
        <v>29.84</v>
      </c>
      <c r="AN185" s="315"/>
      <c r="AO185" s="315"/>
    </row>
    <row r="186" spans="1:41" ht="15.6" x14ac:dyDescent="0.3">
      <c r="A186" s="14" t="s">
        <v>82</v>
      </c>
      <c r="B186" s="14" t="s">
        <v>454</v>
      </c>
      <c r="C186" s="14" t="s">
        <v>455</v>
      </c>
      <c r="D186" s="15">
        <v>2310000</v>
      </c>
      <c r="E186" s="16">
        <f t="shared" si="0"/>
        <v>66000</v>
      </c>
      <c r="F186" s="17" t="e">
        <f>INDEX('Indust Agri by LA '!$J$2:$J$315,MATCH(B186,'Indust Agri by LA '!$B$2:$B$315,0))</f>
        <v>#DIV/0!</v>
      </c>
      <c r="G186" s="17"/>
      <c r="H186" s="15" t="e">
        <f t="shared" si="28"/>
        <v>#DIV/0!</v>
      </c>
      <c r="I186" s="15" t="e">
        <f t="shared" si="29"/>
        <v>#DIV/0!</v>
      </c>
      <c r="J186" s="15" t="e">
        <f t="shared" si="30"/>
        <v>#DIV/0!</v>
      </c>
      <c r="K186" s="15" t="e">
        <f t="shared" si="30"/>
        <v>#DIV/0!</v>
      </c>
      <c r="L186" s="15" t="e">
        <f t="shared" si="30"/>
        <v>#DIV/0!</v>
      </c>
      <c r="M186" s="15" t="e">
        <f t="shared" si="30"/>
        <v>#DIV/0!</v>
      </c>
      <c r="N186" s="15" t="e">
        <f t="shared" si="30"/>
        <v>#DIV/0!</v>
      </c>
      <c r="O186" s="15" t="e">
        <f t="shared" si="30"/>
        <v>#DIV/0!</v>
      </c>
      <c r="P186" s="15" t="e">
        <f t="shared" si="30"/>
        <v>#DIV/0!</v>
      </c>
      <c r="Q186" s="15" t="e">
        <f t="shared" si="30"/>
        <v>#DIV/0!</v>
      </c>
      <c r="R186" s="15" t="e">
        <f t="shared" si="30"/>
        <v>#DIV/0!</v>
      </c>
      <c r="S186" s="15" t="e">
        <f t="shared" si="30"/>
        <v>#DIV/0!</v>
      </c>
      <c r="T186" s="15" t="e">
        <f t="shared" si="30"/>
        <v>#DIV/0!</v>
      </c>
      <c r="U186" s="15" t="e">
        <f t="shared" si="30"/>
        <v>#DIV/0!</v>
      </c>
      <c r="V186" s="15" t="e">
        <f t="shared" si="30"/>
        <v>#DIV/0!</v>
      </c>
      <c r="W186" s="15" t="e">
        <f t="shared" si="30"/>
        <v>#DIV/0!</v>
      </c>
      <c r="X186" s="15" t="e">
        <f t="shared" si="30"/>
        <v>#DIV/0!</v>
      </c>
      <c r="Y186" s="15" t="e">
        <f t="shared" si="30"/>
        <v>#DIV/0!</v>
      </c>
      <c r="Z186" s="15" t="e">
        <f t="shared" si="30"/>
        <v>#DIV/0!</v>
      </c>
      <c r="AA186" s="15" t="e">
        <f t="shared" si="30"/>
        <v>#DIV/0!</v>
      </c>
      <c r="AB186" s="15" t="e">
        <f t="shared" si="30"/>
        <v>#DIV/0!</v>
      </c>
      <c r="AC186" s="15" t="e">
        <f t="shared" si="30"/>
        <v>#DIV/0!</v>
      </c>
      <c r="AD186" s="15" t="e">
        <f t="shared" si="30"/>
        <v>#DIV/0!</v>
      </c>
      <c r="AE186" s="15" t="e">
        <f t="shared" si="30"/>
        <v>#DIV/0!</v>
      </c>
      <c r="AF186" s="18"/>
      <c r="AG186" s="16" t="str">
        <f>INDEX([2]Local_Authority_District__Decem!$D$2:$D$417,MATCH(B186,[2]Local_Authority_District__Decem!$A$2:$A$417,0))</f>
        <v>UKK12</v>
      </c>
      <c r="AH186" s="369">
        <f>INDEX([2]A4!$R$6:$R$228,MATCH(AG186,[2]A4!$B$6:$B$228,0))</f>
        <v>37.4</v>
      </c>
      <c r="AN186" s="315"/>
      <c r="AO186" s="315"/>
    </row>
    <row r="187" spans="1:41" ht="15.6" x14ac:dyDescent="0.3">
      <c r="A187" s="14" t="s">
        <v>75</v>
      </c>
      <c r="B187" s="14" t="s">
        <v>456</v>
      </c>
      <c r="C187" s="14" t="s">
        <v>457</v>
      </c>
      <c r="D187" s="15">
        <v>1150000</v>
      </c>
      <c r="E187" s="16">
        <f t="shared" si="0"/>
        <v>32857.142857142855</v>
      </c>
      <c r="F187" s="17" t="e">
        <f>INDEX('Indust Agri by LA '!$J$2:$J$315,MATCH(B187,'Indust Agri by LA '!$B$2:$B$315,0))</f>
        <v>#DIV/0!</v>
      </c>
      <c r="G187" s="17"/>
      <c r="H187" s="15" t="e">
        <f t="shared" si="28"/>
        <v>#DIV/0!</v>
      </c>
      <c r="I187" s="15" t="e">
        <f t="shared" si="29"/>
        <v>#DIV/0!</v>
      </c>
      <c r="J187" s="15" t="e">
        <f t="shared" si="30"/>
        <v>#DIV/0!</v>
      </c>
      <c r="K187" s="15" t="e">
        <f t="shared" si="30"/>
        <v>#DIV/0!</v>
      </c>
      <c r="L187" s="15" t="e">
        <f t="shared" si="30"/>
        <v>#DIV/0!</v>
      </c>
      <c r="M187" s="15" t="e">
        <f t="shared" si="30"/>
        <v>#DIV/0!</v>
      </c>
      <c r="N187" s="15" t="e">
        <f t="shared" si="30"/>
        <v>#DIV/0!</v>
      </c>
      <c r="O187" s="15" t="e">
        <f t="shared" si="30"/>
        <v>#DIV/0!</v>
      </c>
      <c r="P187" s="15" t="e">
        <f t="shared" si="30"/>
        <v>#DIV/0!</v>
      </c>
      <c r="Q187" s="15" t="e">
        <f t="shared" si="30"/>
        <v>#DIV/0!</v>
      </c>
      <c r="R187" s="15" t="e">
        <f t="shared" si="30"/>
        <v>#DIV/0!</v>
      </c>
      <c r="S187" s="15" t="e">
        <f t="shared" si="30"/>
        <v>#DIV/0!</v>
      </c>
      <c r="T187" s="15" t="e">
        <f t="shared" si="30"/>
        <v>#DIV/0!</v>
      </c>
      <c r="U187" s="15" t="e">
        <f t="shared" ref="J187:AE196" si="31">T187*1.047</f>
        <v>#DIV/0!</v>
      </c>
      <c r="V187" s="15" t="e">
        <f t="shared" si="31"/>
        <v>#DIV/0!</v>
      </c>
      <c r="W187" s="15" t="e">
        <f t="shared" si="31"/>
        <v>#DIV/0!</v>
      </c>
      <c r="X187" s="15" t="e">
        <f t="shared" si="31"/>
        <v>#DIV/0!</v>
      </c>
      <c r="Y187" s="15" t="e">
        <f t="shared" si="31"/>
        <v>#DIV/0!</v>
      </c>
      <c r="Z187" s="15" t="e">
        <f t="shared" si="31"/>
        <v>#DIV/0!</v>
      </c>
      <c r="AA187" s="15" t="e">
        <f t="shared" si="31"/>
        <v>#DIV/0!</v>
      </c>
      <c r="AB187" s="15" t="e">
        <f t="shared" si="31"/>
        <v>#DIV/0!</v>
      </c>
      <c r="AC187" s="15" t="e">
        <f t="shared" si="31"/>
        <v>#DIV/0!</v>
      </c>
      <c r="AD187" s="15" t="e">
        <f t="shared" si="31"/>
        <v>#DIV/0!</v>
      </c>
      <c r="AE187" s="15" t="e">
        <f t="shared" si="31"/>
        <v>#DIV/0!</v>
      </c>
      <c r="AF187" s="18"/>
      <c r="AG187" s="16" t="str">
        <f>INDEX([2]Local_Authority_District__Decem!$D$2:$D$417,MATCH(B187,[2]Local_Authority_District__Decem!$A$2:$A$417,0))</f>
        <v>UKC22</v>
      </c>
      <c r="AH187" s="369">
        <f>INDEX([2]A4!$R$6:$R$228,MATCH(AG187,[2]A4!$B$6:$B$228,0))</f>
        <v>28.57</v>
      </c>
      <c r="AN187" s="315"/>
      <c r="AO187" s="315"/>
    </row>
    <row r="188" spans="1:41" ht="15.6" x14ac:dyDescent="0.3">
      <c r="A188" s="14" t="s">
        <v>85</v>
      </c>
      <c r="B188" s="14" t="s">
        <v>458</v>
      </c>
      <c r="C188" s="14" t="s">
        <v>459</v>
      </c>
      <c r="D188" s="15">
        <v>1700000</v>
      </c>
      <c r="E188" s="16">
        <f t="shared" si="0"/>
        <v>48571.428571428572</v>
      </c>
      <c r="F188" s="17" t="e">
        <f>INDEX('Indust Agri by LA '!$J$2:$J$315,MATCH(B188,'Indust Agri by LA '!$B$2:$B$315,0))</f>
        <v>#DIV/0!</v>
      </c>
      <c r="G188" s="17"/>
      <c r="H188" s="15" t="e">
        <f t="shared" si="28"/>
        <v>#DIV/0!</v>
      </c>
      <c r="I188" s="15" t="e">
        <f t="shared" si="29"/>
        <v>#DIV/0!</v>
      </c>
      <c r="J188" s="15" t="e">
        <f t="shared" si="31"/>
        <v>#DIV/0!</v>
      </c>
      <c r="K188" s="15" t="e">
        <f t="shared" si="31"/>
        <v>#DIV/0!</v>
      </c>
      <c r="L188" s="15" t="e">
        <f t="shared" si="31"/>
        <v>#DIV/0!</v>
      </c>
      <c r="M188" s="15" t="e">
        <f t="shared" si="31"/>
        <v>#DIV/0!</v>
      </c>
      <c r="N188" s="15" t="e">
        <f t="shared" si="31"/>
        <v>#DIV/0!</v>
      </c>
      <c r="O188" s="15" t="e">
        <f t="shared" si="31"/>
        <v>#DIV/0!</v>
      </c>
      <c r="P188" s="15" t="e">
        <f t="shared" si="31"/>
        <v>#DIV/0!</v>
      </c>
      <c r="Q188" s="15" t="e">
        <f t="shared" si="31"/>
        <v>#DIV/0!</v>
      </c>
      <c r="R188" s="15" t="e">
        <f t="shared" si="31"/>
        <v>#DIV/0!</v>
      </c>
      <c r="S188" s="15" t="e">
        <f t="shared" si="31"/>
        <v>#DIV/0!</v>
      </c>
      <c r="T188" s="15" t="e">
        <f t="shared" si="31"/>
        <v>#DIV/0!</v>
      </c>
      <c r="U188" s="15" t="e">
        <f t="shared" si="31"/>
        <v>#DIV/0!</v>
      </c>
      <c r="V188" s="15" t="e">
        <f t="shared" si="31"/>
        <v>#DIV/0!</v>
      </c>
      <c r="W188" s="15" t="e">
        <f t="shared" si="31"/>
        <v>#DIV/0!</v>
      </c>
      <c r="X188" s="15" t="e">
        <f t="shared" si="31"/>
        <v>#DIV/0!</v>
      </c>
      <c r="Y188" s="15" t="e">
        <f t="shared" si="31"/>
        <v>#DIV/0!</v>
      </c>
      <c r="Z188" s="15" t="e">
        <f t="shared" si="31"/>
        <v>#DIV/0!</v>
      </c>
      <c r="AA188" s="15" t="e">
        <f t="shared" si="31"/>
        <v>#DIV/0!</v>
      </c>
      <c r="AB188" s="15" t="e">
        <f t="shared" si="31"/>
        <v>#DIV/0!</v>
      </c>
      <c r="AC188" s="15" t="e">
        <f t="shared" si="31"/>
        <v>#DIV/0!</v>
      </c>
      <c r="AD188" s="15" t="e">
        <f t="shared" si="31"/>
        <v>#DIV/0!</v>
      </c>
      <c r="AE188" s="15" t="e">
        <f t="shared" si="31"/>
        <v>#DIV/0!</v>
      </c>
      <c r="AF188" s="18"/>
      <c r="AG188" s="16" t="str">
        <f>INDEX([2]Local_Authority_District__Decem!$D$2:$D$417,MATCH(B188,[2]Local_Authority_District__Decem!$A$2:$A$417,0))</f>
        <v>UKG13</v>
      </c>
      <c r="AH188" s="369">
        <f>INDEX([2]A4!$R$6:$R$228,MATCH(AG188,[2]A4!$B$6:$B$228,0))</f>
        <v>37.68</v>
      </c>
      <c r="AN188" s="315"/>
      <c r="AO188" s="315"/>
    </row>
    <row r="189" spans="1:41" ht="15.6" x14ac:dyDescent="0.3">
      <c r="A189" s="14" t="s">
        <v>69</v>
      </c>
      <c r="B189" s="14" t="s">
        <v>460</v>
      </c>
      <c r="C189" s="14" t="s">
        <v>461</v>
      </c>
      <c r="D189" s="15">
        <v>1230000</v>
      </c>
      <c r="E189" s="16">
        <f t="shared" si="0"/>
        <v>35142.857142857145</v>
      </c>
      <c r="F189" s="17" t="e">
        <f>INDEX('Indust Agri by LA '!$J$2:$J$315,MATCH(B189,'Indust Agri by LA '!$B$2:$B$315,0))</f>
        <v>#DIV/0!</v>
      </c>
      <c r="G189" s="17"/>
      <c r="H189" s="15" t="e">
        <f t="shared" si="28"/>
        <v>#DIV/0!</v>
      </c>
      <c r="I189" s="15" t="e">
        <f t="shared" si="29"/>
        <v>#DIV/0!</v>
      </c>
      <c r="J189" s="15" t="e">
        <f t="shared" si="31"/>
        <v>#DIV/0!</v>
      </c>
      <c r="K189" s="15" t="e">
        <f t="shared" si="31"/>
        <v>#DIV/0!</v>
      </c>
      <c r="L189" s="15" t="e">
        <f t="shared" si="31"/>
        <v>#DIV/0!</v>
      </c>
      <c r="M189" s="15" t="e">
        <f t="shared" si="31"/>
        <v>#DIV/0!</v>
      </c>
      <c r="N189" s="15" t="e">
        <f t="shared" si="31"/>
        <v>#DIV/0!</v>
      </c>
      <c r="O189" s="15" t="e">
        <f t="shared" si="31"/>
        <v>#DIV/0!</v>
      </c>
      <c r="P189" s="15" t="e">
        <f t="shared" si="31"/>
        <v>#DIV/0!</v>
      </c>
      <c r="Q189" s="15" t="e">
        <f t="shared" si="31"/>
        <v>#DIV/0!</v>
      </c>
      <c r="R189" s="15" t="e">
        <f t="shared" si="31"/>
        <v>#DIV/0!</v>
      </c>
      <c r="S189" s="15" t="e">
        <f t="shared" si="31"/>
        <v>#DIV/0!</v>
      </c>
      <c r="T189" s="15" t="e">
        <f t="shared" si="31"/>
        <v>#DIV/0!</v>
      </c>
      <c r="U189" s="15" t="e">
        <f t="shared" si="31"/>
        <v>#DIV/0!</v>
      </c>
      <c r="V189" s="15" t="e">
        <f t="shared" si="31"/>
        <v>#DIV/0!</v>
      </c>
      <c r="W189" s="15" t="e">
        <f t="shared" si="31"/>
        <v>#DIV/0!</v>
      </c>
      <c r="X189" s="15" t="e">
        <f t="shared" si="31"/>
        <v>#DIV/0!</v>
      </c>
      <c r="Y189" s="15" t="e">
        <f t="shared" si="31"/>
        <v>#DIV/0!</v>
      </c>
      <c r="Z189" s="15" t="e">
        <f t="shared" si="31"/>
        <v>#DIV/0!</v>
      </c>
      <c r="AA189" s="15" t="e">
        <f t="shared" si="31"/>
        <v>#DIV/0!</v>
      </c>
      <c r="AB189" s="15" t="e">
        <f t="shared" si="31"/>
        <v>#DIV/0!</v>
      </c>
      <c r="AC189" s="15" t="e">
        <f t="shared" si="31"/>
        <v>#DIV/0!</v>
      </c>
      <c r="AD189" s="15" t="e">
        <f t="shared" si="31"/>
        <v>#DIV/0!</v>
      </c>
      <c r="AE189" s="15" t="e">
        <f t="shared" si="31"/>
        <v>#DIV/0!</v>
      </c>
      <c r="AF189" s="18"/>
      <c r="AG189" s="16" t="str">
        <f>INDEX([2]Local_Authority_District__Decem!$D$2:$D$417,MATCH(B189,[2]Local_Authority_District__Decem!$A$2:$A$417,0))</f>
        <v>UKF22</v>
      </c>
      <c r="AH189" s="369">
        <f>INDEX([2]A4!$R$6:$R$228,MATCH(AG189,[2]A4!$B$6:$B$228,0))</f>
        <v>32.479999999999997</v>
      </c>
      <c r="AN189" s="315"/>
      <c r="AO189" s="315"/>
    </row>
    <row r="190" spans="1:41" ht="15.6" x14ac:dyDescent="0.3">
      <c r="A190" s="14" t="s">
        <v>69</v>
      </c>
      <c r="B190" s="14" t="s">
        <v>462</v>
      </c>
      <c r="C190" s="14" t="s">
        <v>463</v>
      </c>
      <c r="D190" s="15">
        <v>2040000</v>
      </c>
      <c r="E190" s="16">
        <f t="shared" si="0"/>
        <v>58285.714285714283</v>
      </c>
      <c r="F190" s="17" t="e">
        <f>INDEX('Indust Agri by LA '!$J$2:$J$315,MATCH(B190,'Indust Agri by LA '!$B$2:$B$315,0))</f>
        <v>#DIV/0!</v>
      </c>
      <c r="G190" s="17"/>
      <c r="H190" s="15" t="e">
        <f t="shared" si="28"/>
        <v>#DIV/0!</v>
      </c>
      <c r="I190" s="15" t="e">
        <f t="shared" si="29"/>
        <v>#DIV/0!</v>
      </c>
      <c r="J190" s="15" t="e">
        <f t="shared" si="31"/>
        <v>#DIV/0!</v>
      </c>
      <c r="K190" s="15" t="e">
        <f t="shared" si="31"/>
        <v>#DIV/0!</v>
      </c>
      <c r="L190" s="15" t="e">
        <f t="shared" si="31"/>
        <v>#DIV/0!</v>
      </c>
      <c r="M190" s="15" t="e">
        <f t="shared" si="31"/>
        <v>#DIV/0!</v>
      </c>
      <c r="N190" s="15" t="e">
        <f t="shared" si="31"/>
        <v>#DIV/0!</v>
      </c>
      <c r="O190" s="15" t="e">
        <f t="shared" si="31"/>
        <v>#DIV/0!</v>
      </c>
      <c r="P190" s="15" t="e">
        <f t="shared" si="31"/>
        <v>#DIV/0!</v>
      </c>
      <c r="Q190" s="15" t="e">
        <f t="shared" si="31"/>
        <v>#DIV/0!</v>
      </c>
      <c r="R190" s="15" t="e">
        <f t="shared" si="31"/>
        <v>#DIV/0!</v>
      </c>
      <c r="S190" s="15" t="e">
        <f t="shared" si="31"/>
        <v>#DIV/0!</v>
      </c>
      <c r="T190" s="15" t="e">
        <f t="shared" si="31"/>
        <v>#DIV/0!</v>
      </c>
      <c r="U190" s="15" t="e">
        <f t="shared" si="31"/>
        <v>#DIV/0!</v>
      </c>
      <c r="V190" s="15" t="e">
        <f t="shared" si="31"/>
        <v>#DIV/0!</v>
      </c>
      <c r="W190" s="15" t="e">
        <f t="shared" si="31"/>
        <v>#DIV/0!</v>
      </c>
      <c r="X190" s="15" t="e">
        <f t="shared" si="31"/>
        <v>#DIV/0!</v>
      </c>
      <c r="Y190" s="15" t="e">
        <f t="shared" si="31"/>
        <v>#DIV/0!</v>
      </c>
      <c r="Z190" s="15" t="e">
        <f t="shared" si="31"/>
        <v>#DIV/0!</v>
      </c>
      <c r="AA190" s="15" t="e">
        <f t="shared" si="31"/>
        <v>#DIV/0!</v>
      </c>
      <c r="AB190" s="15" t="e">
        <f t="shared" si="31"/>
        <v>#DIV/0!</v>
      </c>
      <c r="AC190" s="15" t="e">
        <f t="shared" si="31"/>
        <v>#DIV/0!</v>
      </c>
      <c r="AD190" s="15" t="e">
        <f t="shared" si="31"/>
        <v>#DIV/0!</v>
      </c>
      <c r="AE190" s="15" t="e">
        <f t="shared" si="31"/>
        <v>#DIV/0!</v>
      </c>
      <c r="AF190" s="18"/>
      <c r="AG190" s="16" t="str">
        <f>INDEX([2]Local_Authority_District__Decem!$D$2:$D$417,MATCH(B190,[2]Local_Authority_District__Decem!$A$2:$A$417,0))</f>
        <v>UKF24</v>
      </c>
      <c r="AH190" s="369">
        <f>INDEX([2]A4!$R$6:$R$228,MATCH(AG190,[2]A4!$B$6:$B$228,0))</f>
        <v>32.01</v>
      </c>
      <c r="AN190" s="315"/>
      <c r="AO190" s="315"/>
    </row>
    <row r="191" spans="1:41" ht="15.6" x14ac:dyDescent="0.3">
      <c r="A191" s="14" t="s">
        <v>75</v>
      </c>
      <c r="B191" s="14" t="s">
        <v>464</v>
      </c>
      <c r="C191" s="14" t="s">
        <v>465</v>
      </c>
      <c r="D191" s="15">
        <v>650000</v>
      </c>
      <c r="E191" s="16">
        <f t="shared" si="0"/>
        <v>18571.428571428572</v>
      </c>
      <c r="F191" s="17" t="e">
        <f>INDEX('Indust Agri by LA '!$J$2:$J$315,MATCH(B191,'Indust Agri by LA '!$B$2:$B$315,0))</f>
        <v>#DIV/0!</v>
      </c>
      <c r="G191" s="17"/>
      <c r="H191" s="15" t="e">
        <f t="shared" si="28"/>
        <v>#DIV/0!</v>
      </c>
      <c r="I191" s="15" t="e">
        <f t="shared" si="29"/>
        <v>#DIV/0!</v>
      </c>
      <c r="J191" s="15" t="e">
        <f t="shared" si="31"/>
        <v>#DIV/0!</v>
      </c>
      <c r="K191" s="15" t="e">
        <f t="shared" si="31"/>
        <v>#DIV/0!</v>
      </c>
      <c r="L191" s="15" t="e">
        <f t="shared" si="31"/>
        <v>#DIV/0!</v>
      </c>
      <c r="M191" s="15" t="e">
        <f t="shared" si="31"/>
        <v>#DIV/0!</v>
      </c>
      <c r="N191" s="15" t="e">
        <f t="shared" si="31"/>
        <v>#DIV/0!</v>
      </c>
      <c r="O191" s="15" t="e">
        <f t="shared" si="31"/>
        <v>#DIV/0!</v>
      </c>
      <c r="P191" s="15" t="e">
        <f t="shared" si="31"/>
        <v>#DIV/0!</v>
      </c>
      <c r="Q191" s="15" t="e">
        <f t="shared" si="31"/>
        <v>#DIV/0!</v>
      </c>
      <c r="R191" s="15" t="e">
        <f t="shared" si="31"/>
        <v>#DIV/0!</v>
      </c>
      <c r="S191" s="15" t="e">
        <f t="shared" si="31"/>
        <v>#DIV/0!</v>
      </c>
      <c r="T191" s="15" t="e">
        <f t="shared" si="31"/>
        <v>#DIV/0!</v>
      </c>
      <c r="U191" s="15" t="e">
        <f t="shared" si="31"/>
        <v>#DIV/0!</v>
      </c>
      <c r="V191" s="15" t="e">
        <f t="shared" si="31"/>
        <v>#DIV/0!</v>
      </c>
      <c r="W191" s="15" t="e">
        <f t="shared" si="31"/>
        <v>#DIV/0!</v>
      </c>
      <c r="X191" s="15" t="e">
        <f t="shared" si="31"/>
        <v>#DIV/0!</v>
      </c>
      <c r="Y191" s="15" t="e">
        <f t="shared" si="31"/>
        <v>#DIV/0!</v>
      </c>
      <c r="Z191" s="15" t="e">
        <f t="shared" si="31"/>
        <v>#DIV/0!</v>
      </c>
      <c r="AA191" s="15" t="e">
        <f t="shared" si="31"/>
        <v>#DIV/0!</v>
      </c>
      <c r="AB191" s="15" t="e">
        <f t="shared" si="31"/>
        <v>#DIV/0!</v>
      </c>
      <c r="AC191" s="15" t="e">
        <f t="shared" si="31"/>
        <v>#DIV/0!</v>
      </c>
      <c r="AD191" s="15" t="e">
        <f t="shared" si="31"/>
        <v>#DIV/0!</v>
      </c>
      <c r="AE191" s="15" t="e">
        <f t="shared" si="31"/>
        <v>#DIV/0!</v>
      </c>
      <c r="AF191" s="18"/>
      <c r="AG191" s="16" t="str">
        <f>INDEX([2]Local_Authority_District__Decem!$D$2:$D$417,MATCH(B191,[2]Local_Authority_District__Decem!$A$2:$A$417,0))</f>
        <v>UKC21</v>
      </c>
      <c r="AH191" s="369">
        <f>INDEX([2]A4!$R$6:$R$228,MATCH(AG191,[2]A4!$B$6:$B$228,0))</f>
        <v>26.83</v>
      </c>
      <c r="AN191" s="315"/>
      <c r="AO191" s="315"/>
    </row>
    <row r="192" spans="1:41" ht="15.6" x14ac:dyDescent="0.3">
      <c r="A192" s="14" t="s">
        <v>65</v>
      </c>
      <c r="B192" s="14" t="s">
        <v>466</v>
      </c>
      <c r="C192" s="14" t="s">
        <v>467</v>
      </c>
      <c r="D192" s="15">
        <v>2400000</v>
      </c>
      <c r="E192" s="16">
        <f t="shared" si="0"/>
        <v>68571.428571428565</v>
      </c>
      <c r="F192" s="17" t="e">
        <f>INDEX('Indust Agri by LA '!$J$2:$J$315,MATCH(B192,'Indust Agri by LA '!$B$2:$B$315,0))</f>
        <v>#DIV/0!</v>
      </c>
      <c r="G192" s="17"/>
      <c r="H192" s="15" t="e">
        <f t="shared" si="28"/>
        <v>#DIV/0!</v>
      </c>
      <c r="I192" s="15" t="e">
        <f t="shared" si="29"/>
        <v>#DIV/0!</v>
      </c>
      <c r="J192" s="15" t="e">
        <f t="shared" si="31"/>
        <v>#DIV/0!</v>
      </c>
      <c r="K192" s="15" t="e">
        <f t="shared" si="31"/>
        <v>#DIV/0!</v>
      </c>
      <c r="L192" s="15" t="e">
        <f t="shared" si="31"/>
        <v>#DIV/0!</v>
      </c>
      <c r="M192" s="15" t="e">
        <f t="shared" si="31"/>
        <v>#DIV/0!</v>
      </c>
      <c r="N192" s="15" t="e">
        <f t="shared" si="31"/>
        <v>#DIV/0!</v>
      </c>
      <c r="O192" s="15" t="e">
        <f t="shared" si="31"/>
        <v>#DIV/0!</v>
      </c>
      <c r="P192" s="15" t="e">
        <f t="shared" si="31"/>
        <v>#DIV/0!</v>
      </c>
      <c r="Q192" s="15" t="e">
        <f t="shared" si="31"/>
        <v>#DIV/0!</v>
      </c>
      <c r="R192" s="15" t="e">
        <f t="shared" si="31"/>
        <v>#DIV/0!</v>
      </c>
      <c r="S192" s="15" t="e">
        <f t="shared" si="31"/>
        <v>#DIV/0!</v>
      </c>
      <c r="T192" s="15" t="e">
        <f t="shared" si="31"/>
        <v>#DIV/0!</v>
      </c>
      <c r="U192" s="15" t="e">
        <f t="shared" si="31"/>
        <v>#DIV/0!</v>
      </c>
      <c r="V192" s="15" t="e">
        <f t="shared" si="31"/>
        <v>#DIV/0!</v>
      </c>
      <c r="W192" s="15" t="e">
        <f t="shared" si="31"/>
        <v>#DIV/0!</v>
      </c>
      <c r="X192" s="15" t="e">
        <f t="shared" si="31"/>
        <v>#DIV/0!</v>
      </c>
      <c r="Y192" s="15" t="e">
        <f t="shared" si="31"/>
        <v>#DIV/0!</v>
      </c>
      <c r="Z192" s="15" t="e">
        <f t="shared" si="31"/>
        <v>#DIV/0!</v>
      </c>
      <c r="AA192" s="15" t="e">
        <f t="shared" si="31"/>
        <v>#DIV/0!</v>
      </c>
      <c r="AB192" s="15" t="e">
        <f t="shared" si="31"/>
        <v>#DIV/0!</v>
      </c>
      <c r="AC192" s="15" t="e">
        <f t="shared" si="31"/>
        <v>#DIV/0!</v>
      </c>
      <c r="AD192" s="15" t="e">
        <f t="shared" si="31"/>
        <v>#DIV/0!</v>
      </c>
      <c r="AE192" s="15" t="e">
        <f t="shared" si="31"/>
        <v>#DIV/0!</v>
      </c>
      <c r="AF192" s="18"/>
      <c r="AG192" s="16" t="str">
        <f>INDEX([2]Local_Authority_District__Decem!$D$2:$D$417,MATCH(B192,[2]Local_Authority_District__Decem!$A$2:$A$417,0))</f>
        <v>UKH15</v>
      </c>
      <c r="AH192" s="369">
        <f>INDEX([2]A4!$R$6:$R$228,MATCH(AG192,[2]A4!$B$6:$B$228,0))</f>
        <v>31.62</v>
      </c>
      <c r="AN192" s="315"/>
      <c r="AO192" s="315"/>
    </row>
    <row r="193" spans="1:41" ht="15.6" x14ac:dyDescent="0.3">
      <c r="A193" s="14" t="s">
        <v>69</v>
      </c>
      <c r="B193" s="14" t="s">
        <v>468</v>
      </c>
      <c r="C193" s="14" t="s">
        <v>469</v>
      </c>
      <c r="D193" s="15">
        <v>1200000</v>
      </c>
      <c r="E193" s="16">
        <f t="shared" si="0"/>
        <v>34285.714285714283</v>
      </c>
      <c r="F193" s="17" t="e">
        <f>INDEX('Indust Agri by LA '!$J$2:$J$315,MATCH(B193,'Indust Agri by LA '!$B$2:$B$315,0))</f>
        <v>#DIV/0!</v>
      </c>
      <c r="G193" s="17"/>
      <c r="H193" s="15" t="e">
        <f t="shared" si="28"/>
        <v>#DIV/0!</v>
      </c>
      <c r="I193" s="15" t="e">
        <f t="shared" si="29"/>
        <v>#DIV/0!</v>
      </c>
      <c r="J193" s="15" t="e">
        <f t="shared" si="31"/>
        <v>#DIV/0!</v>
      </c>
      <c r="K193" s="15" t="e">
        <f t="shared" si="31"/>
        <v>#DIV/0!</v>
      </c>
      <c r="L193" s="15" t="e">
        <f t="shared" si="31"/>
        <v>#DIV/0!</v>
      </c>
      <c r="M193" s="15" t="e">
        <f t="shared" si="31"/>
        <v>#DIV/0!</v>
      </c>
      <c r="N193" s="15" t="e">
        <f t="shared" si="31"/>
        <v>#DIV/0!</v>
      </c>
      <c r="O193" s="15" t="e">
        <f t="shared" si="31"/>
        <v>#DIV/0!</v>
      </c>
      <c r="P193" s="15" t="e">
        <f t="shared" si="31"/>
        <v>#DIV/0!</v>
      </c>
      <c r="Q193" s="15" t="e">
        <f t="shared" si="31"/>
        <v>#DIV/0!</v>
      </c>
      <c r="R193" s="15" t="e">
        <f t="shared" si="31"/>
        <v>#DIV/0!</v>
      </c>
      <c r="S193" s="15" t="e">
        <f t="shared" si="31"/>
        <v>#DIV/0!</v>
      </c>
      <c r="T193" s="15" t="e">
        <f t="shared" si="31"/>
        <v>#DIV/0!</v>
      </c>
      <c r="U193" s="15" t="e">
        <f t="shared" si="31"/>
        <v>#DIV/0!</v>
      </c>
      <c r="V193" s="15" t="e">
        <f t="shared" si="31"/>
        <v>#DIV/0!</v>
      </c>
      <c r="W193" s="15" t="e">
        <f t="shared" si="31"/>
        <v>#DIV/0!</v>
      </c>
      <c r="X193" s="15" t="e">
        <f t="shared" si="31"/>
        <v>#DIV/0!</v>
      </c>
      <c r="Y193" s="15" t="e">
        <f t="shared" si="31"/>
        <v>#DIV/0!</v>
      </c>
      <c r="Z193" s="15" t="e">
        <f t="shared" si="31"/>
        <v>#DIV/0!</v>
      </c>
      <c r="AA193" s="15" t="e">
        <f t="shared" si="31"/>
        <v>#DIV/0!</v>
      </c>
      <c r="AB193" s="15" t="e">
        <f t="shared" si="31"/>
        <v>#DIV/0!</v>
      </c>
      <c r="AC193" s="15" t="e">
        <f t="shared" si="31"/>
        <v>#DIV/0!</v>
      </c>
      <c r="AD193" s="15" t="e">
        <f t="shared" si="31"/>
        <v>#DIV/0!</v>
      </c>
      <c r="AE193" s="15" t="e">
        <f t="shared" si="31"/>
        <v>#DIV/0!</v>
      </c>
      <c r="AF193" s="18"/>
      <c r="AG193" s="16" t="str">
        <f>INDEX([2]Local_Authority_District__Decem!$D$2:$D$417,MATCH(B193,[2]Local_Authority_District__Decem!$A$2:$A$417,0))</f>
        <v>UKF14</v>
      </c>
      <c r="AH193" s="369">
        <f>INDEX([2]A4!$R$6:$R$228,MATCH(AG193,[2]A4!$B$6:$B$228,0))</f>
        <v>30</v>
      </c>
      <c r="AN193" s="315"/>
      <c r="AO193" s="315"/>
    </row>
    <row r="194" spans="1:41" ht="15.6" x14ac:dyDescent="0.3">
      <c r="A194" s="14" t="s">
        <v>85</v>
      </c>
      <c r="B194" s="14" t="s">
        <v>470</v>
      </c>
      <c r="C194" s="14" t="s">
        <v>471</v>
      </c>
      <c r="D194" s="15">
        <v>1370000</v>
      </c>
      <c r="E194" s="16">
        <f t="shared" si="0"/>
        <v>39142.857142857145</v>
      </c>
      <c r="F194" s="17" t="e">
        <f>INDEX('Indust Agri by LA '!$J$2:$J$315,MATCH(B194,'Indust Agri by LA '!$B$2:$B$315,0))</f>
        <v>#DIV/0!</v>
      </c>
      <c r="G194" s="17"/>
      <c r="H194" s="15" t="e">
        <f t="shared" si="28"/>
        <v>#DIV/0!</v>
      </c>
      <c r="I194" s="15" t="e">
        <f t="shared" si="29"/>
        <v>#DIV/0!</v>
      </c>
      <c r="J194" s="15" t="e">
        <f t="shared" si="31"/>
        <v>#DIV/0!</v>
      </c>
      <c r="K194" s="15" t="e">
        <f t="shared" si="31"/>
        <v>#DIV/0!</v>
      </c>
      <c r="L194" s="15" t="e">
        <f t="shared" si="31"/>
        <v>#DIV/0!</v>
      </c>
      <c r="M194" s="15" t="e">
        <f t="shared" si="31"/>
        <v>#DIV/0!</v>
      </c>
      <c r="N194" s="15" t="e">
        <f t="shared" si="31"/>
        <v>#DIV/0!</v>
      </c>
      <c r="O194" s="15" t="e">
        <f t="shared" si="31"/>
        <v>#DIV/0!</v>
      </c>
      <c r="P194" s="15" t="e">
        <f t="shared" si="31"/>
        <v>#DIV/0!</v>
      </c>
      <c r="Q194" s="15" t="e">
        <f t="shared" si="31"/>
        <v>#DIV/0!</v>
      </c>
      <c r="R194" s="15" t="e">
        <f t="shared" si="31"/>
        <v>#DIV/0!</v>
      </c>
      <c r="S194" s="15" t="e">
        <f t="shared" si="31"/>
        <v>#DIV/0!</v>
      </c>
      <c r="T194" s="15" t="e">
        <f t="shared" si="31"/>
        <v>#DIV/0!</v>
      </c>
      <c r="U194" s="15" t="e">
        <f t="shared" si="31"/>
        <v>#DIV/0!</v>
      </c>
      <c r="V194" s="15" t="e">
        <f t="shared" si="31"/>
        <v>#DIV/0!</v>
      </c>
      <c r="W194" s="15" t="e">
        <f t="shared" si="31"/>
        <v>#DIV/0!</v>
      </c>
      <c r="X194" s="15" t="e">
        <f t="shared" si="31"/>
        <v>#DIV/0!</v>
      </c>
      <c r="Y194" s="15" t="e">
        <f t="shared" si="31"/>
        <v>#DIV/0!</v>
      </c>
      <c r="Z194" s="15" t="e">
        <f t="shared" si="31"/>
        <v>#DIV/0!</v>
      </c>
      <c r="AA194" s="15" t="e">
        <f t="shared" si="31"/>
        <v>#DIV/0!</v>
      </c>
      <c r="AB194" s="15" t="e">
        <f t="shared" si="31"/>
        <v>#DIV/0!</v>
      </c>
      <c r="AC194" s="15" t="e">
        <f t="shared" si="31"/>
        <v>#DIV/0!</v>
      </c>
      <c r="AD194" s="15" t="e">
        <f t="shared" si="31"/>
        <v>#DIV/0!</v>
      </c>
      <c r="AE194" s="15" t="e">
        <f t="shared" si="31"/>
        <v>#DIV/0!</v>
      </c>
      <c r="AF194" s="18"/>
      <c r="AG194" s="16" t="str">
        <f>INDEX([2]Local_Authority_District__Decem!$D$2:$D$417,MATCH(B194,[2]Local_Authority_District__Decem!$A$2:$A$417,0))</f>
        <v>UKG13</v>
      </c>
      <c r="AH194" s="369">
        <f>INDEX([2]A4!$R$6:$R$228,MATCH(AG194,[2]A4!$B$6:$B$228,0))</f>
        <v>37.68</v>
      </c>
      <c r="AN194" s="315"/>
      <c r="AO194" s="315"/>
    </row>
    <row r="195" spans="1:41" ht="15.6" x14ac:dyDescent="0.3">
      <c r="A195" s="14" t="s">
        <v>69</v>
      </c>
      <c r="B195" s="14" t="s">
        <v>472</v>
      </c>
      <c r="C195" s="14" t="s">
        <v>473</v>
      </c>
      <c r="D195" s="15">
        <v>1710000</v>
      </c>
      <c r="E195" s="16">
        <f t="shared" si="0"/>
        <v>48857.142857142855</v>
      </c>
      <c r="F195" s="17" t="e">
        <f>INDEX('Indust Agri by LA '!$J$2:$J$315,MATCH(B195,'Indust Agri by LA '!$B$2:$B$315,0))</f>
        <v>#DIV/0!</v>
      </c>
      <c r="G195" s="17"/>
      <c r="H195" s="15" t="e">
        <f t="shared" si="28"/>
        <v>#DIV/0!</v>
      </c>
      <c r="I195" s="15" t="e">
        <f t="shared" si="29"/>
        <v>#DIV/0!</v>
      </c>
      <c r="J195" s="15" t="e">
        <f t="shared" si="31"/>
        <v>#DIV/0!</v>
      </c>
      <c r="K195" s="15" t="e">
        <f t="shared" si="31"/>
        <v>#DIV/0!</v>
      </c>
      <c r="L195" s="15" t="e">
        <f t="shared" si="31"/>
        <v>#DIV/0!</v>
      </c>
      <c r="M195" s="15" t="e">
        <f t="shared" si="31"/>
        <v>#DIV/0!</v>
      </c>
      <c r="N195" s="15" t="e">
        <f t="shared" si="31"/>
        <v>#DIV/0!</v>
      </c>
      <c r="O195" s="15" t="e">
        <f t="shared" si="31"/>
        <v>#DIV/0!</v>
      </c>
      <c r="P195" s="15" t="e">
        <f t="shared" si="31"/>
        <v>#DIV/0!</v>
      </c>
      <c r="Q195" s="15" t="e">
        <f t="shared" si="31"/>
        <v>#DIV/0!</v>
      </c>
      <c r="R195" s="15" t="e">
        <f t="shared" si="31"/>
        <v>#DIV/0!</v>
      </c>
      <c r="S195" s="15" t="e">
        <f t="shared" si="31"/>
        <v>#DIV/0!</v>
      </c>
      <c r="T195" s="15" t="e">
        <f t="shared" si="31"/>
        <v>#DIV/0!</v>
      </c>
      <c r="U195" s="15" t="e">
        <f t="shared" si="31"/>
        <v>#DIV/0!</v>
      </c>
      <c r="V195" s="15" t="e">
        <f t="shared" si="31"/>
        <v>#DIV/0!</v>
      </c>
      <c r="W195" s="15" t="e">
        <f t="shared" si="31"/>
        <v>#DIV/0!</v>
      </c>
      <c r="X195" s="15" t="e">
        <f t="shared" si="31"/>
        <v>#DIV/0!</v>
      </c>
      <c r="Y195" s="15" t="e">
        <f t="shared" si="31"/>
        <v>#DIV/0!</v>
      </c>
      <c r="Z195" s="15" t="e">
        <f t="shared" si="31"/>
        <v>#DIV/0!</v>
      </c>
      <c r="AA195" s="15" t="e">
        <f t="shared" si="31"/>
        <v>#DIV/0!</v>
      </c>
      <c r="AB195" s="15" t="e">
        <f t="shared" si="31"/>
        <v>#DIV/0!</v>
      </c>
      <c r="AC195" s="15" t="e">
        <f t="shared" si="31"/>
        <v>#DIV/0!</v>
      </c>
      <c r="AD195" s="15" t="e">
        <f t="shared" si="31"/>
        <v>#DIV/0!</v>
      </c>
      <c r="AE195" s="15" t="e">
        <f t="shared" si="31"/>
        <v>#DIV/0!</v>
      </c>
      <c r="AF195" s="18"/>
      <c r="AG195" s="16" t="str">
        <f>INDEX([2]Local_Authority_District__Decem!$D$2:$D$417,MATCH(B195,[2]Local_Authority_District__Decem!$A$2:$A$417,0))</f>
        <v>UKF22</v>
      </c>
      <c r="AH195" s="369">
        <f>INDEX([2]A4!$R$6:$R$228,MATCH(AG195,[2]A4!$B$6:$B$228,0))</f>
        <v>32.479999999999997</v>
      </c>
      <c r="AN195" s="315"/>
      <c r="AO195" s="315"/>
    </row>
    <row r="196" spans="1:41" ht="15.6" x14ac:dyDescent="0.3">
      <c r="A196" s="14" t="s">
        <v>66</v>
      </c>
      <c r="B196" s="14" t="s">
        <v>474</v>
      </c>
      <c r="C196" s="14" t="s">
        <v>475</v>
      </c>
      <c r="D196" s="15">
        <v>850000</v>
      </c>
      <c r="E196" s="16">
        <f t="shared" si="0"/>
        <v>24285.714285714286</v>
      </c>
      <c r="F196" s="17" t="e">
        <f>INDEX('Indust Agri by LA '!$J$2:$J$315,MATCH(B196,'Indust Agri by LA '!$B$2:$B$315,0))</f>
        <v>#DIV/0!</v>
      </c>
      <c r="G196" s="17"/>
      <c r="H196" s="15" t="e">
        <f t="shared" si="28"/>
        <v>#DIV/0!</v>
      </c>
      <c r="I196" s="15" t="e">
        <f t="shared" si="29"/>
        <v>#DIV/0!</v>
      </c>
      <c r="J196" s="15" t="e">
        <f t="shared" si="31"/>
        <v>#DIV/0!</v>
      </c>
      <c r="K196" s="15" t="e">
        <f t="shared" si="31"/>
        <v>#DIV/0!</v>
      </c>
      <c r="L196" s="15" t="e">
        <f t="shared" si="31"/>
        <v>#DIV/0!</v>
      </c>
      <c r="M196" s="15" t="e">
        <f t="shared" si="31"/>
        <v>#DIV/0!</v>
      </c>
      <c r="N196" s="15" t="e">
        <f t="shared" si="31"/>
        <v>#DIV/0!</v>
      </c>
      <c r="O196" s="15" t="e">
        <f t="shared" si="31"/>
        <v>#DIV/0!</v>
      </c>
      <c r="P196" s="15" t="e">
        <f t="shared" si="31"/>
        <v>#DIV/0!</v>
      </c>
      <c r="Q196" s="15" t="e">
        <f t="shared" si="31"/>
        <v>#DIV/0!</v>
      </c>
      <c r="R196" s="15" t="e">
        <f t="shared" si="31"/>
        <v>#DIV/0!</v>
      </c>
      <c r="S196" s="15" t="e">
        <f t="shared" si="31"/>
        <v>#DIV/0!</v>
      </c>
      <c r="T196" s="15" t="e">
        <f t="shared" si="31"/>
        <v>#DIV/0!</v>
      </c>
      <c r="U196" s="15" t="e">
        <f t="shared" si="31"/>
        <v>#DIV/0!</v>
      </c>
      <c r="V196" s="15" t="e">
        <f t="shared" si="31"/>
        <v>#DIV/0!</v>
      </c>
      <c r="W196" s="15" t="e">
        <f t="shared" si="31"/>
        <v>#DIV/0!</v>
      </c>
      <c r="X196" s="15" t="e">
        <f t="shared" si="31"/>
        <v>#DIV/0!</v>
      </c>
      <c r="Y196" s="15" t="e">
        <f t="shared" si="31"/>
        <v>#DIV/0!</v>
      </c>
      <c r="Z196" s="15" t="e">
        <f t="shared" si="31"/>
        <v>#DIV/0!</v>
      </c>
      <c r="AA196" s="15" t="e">
        <f t="shared" si="31"/>
        <v>#DIV/0!</v>
      </c>
      <c r="AB196" s="15" t="e">
        <f t="shared" si="31"/>
        <v>#DIV/0!</v>
      </c>
      <c r="AC196" s="15" t="e">
        <f t="shared" si="31"/>
        <v>#DIV/0!</v>
      </c>
      <c r="AD196" s="15" t="e">
        <f t="shared" si="31"/>
        <v>#DIV/0!</v>
      </c>
      <c r="AE196" s="15" t="e">
        <f t="shared" si="31"/>
        <v>#DIV/0!</v>
      </c>
      <c r="AF196" s="18"/>
      <c r="AG196" s="16" t="str">
        <f>INDEX([2]Local_Authority_District__Decem!$D$2:$D$417,MATCH(B196,[2]Local_Authority_District__Decem!$A$2:$A$417,0))</f>
        <v>UKD37</v>
      </c>
      <c r="AH196" s="369">
        <f>INDEX([2]A4!$R$6:$R$228,MATCH(AG196,[2]A4!$B$6:$B$228,0))</f>
        <v>25.38</v>
      </c>
      <c r="AN196" s="315"/>
      <c r="AO196" s="315"/>
    </row>
    <row r="197" spans="1:41" ht="15.6" x14ac:dyDescent="0.3">
      <c r="A197" s="14" t="s">
        <v>62</v>
      </c>
      <c r="B197" s="14" t="s">
        <v>476</v>
      </c>
      <c r="C197" s="14" t="s">
        <v>477</v>
      </c>
      <c r="D197" s="15">
        <v>5090000</v>
      </c>
      <c r="E197" s="16">
        <f t="shared" si="0"/>
        <v>145428.57142857142</v>
      </c>
      <c r="F197" s="17" t="e">
        <f>INDEX('Indust Agri by LA '!$J$2:$J$315,MATCH(B197,'Indust Agri by LA '!$B$2:$B$315,0))</f>
        <v>#DIV/0!</v>
      </c>
      <c r="G197" s="17"/>
      <c r="H197" s="15" t="e">
        <f t="shared" si="28"/>
        <v>#DIV/0!</v>
      </c>
      <c r="I197" s="15" t="e">
        <f t="shared" si="29"/>
        <v>#DIV/0!</v>
      </c>
      <c r="J197" s="15" t="e">
        <f t="shared" ref="J197:AE202" si="32">I197*1.047</f>
        <v>#DIV/0!</v>
      </c>
      <c r="K197" s="15" t="e">
        <f t="shared" si="32"/>
        <v>#DIV/0!</v>
      </c>
      <c r="L197" s="15" t="e">
        <f t="shared" si="32"/>
        <v>#DIV/0!</v>
      </c>
      <c r="M197" s="15" t="e">
        <f t="shared" si="32"/>
        <v>#DIV/0!</v>
      </c>
      <c r="N197" s="15" t="e">
        <f t="shared" si="32"/>
        <v>#DIV/0!</v>
      </c>
      <c r="O197" s="15" t="e">
        <f t="shared" si="32"/>
        <v>#DIV/0!</v>
      </c>
      <c r="P197" s="15" t="e">
        <f t="shared" si="32"/>
        <v>#DIV/0!</v>
      </c>
      <c r="Q197" s="15" t="e">
        <f t="shared" si="32"/>
        <v>#DIV/0!</v>
      </c>
      <c r="R197" s="15" t="e">
        <f t="shared" si="32"/>
        <v>#DIV/0!</v>
      </c>
      <c r="S197" s="15" t="e">
        <f t="shared" si="32"/>
        <v>#DIV/0!</v>
      </c>
      <c r="T197" s="15" t="e">
        <f t="shared" si="32"/>
        <v>#DIV/0!</v>
      </c>
      <c r="U197" s="15" t="e">
        <f t="shared" si="32"/>
        <v>#DIV/0!</v>
      </c>
      <c r="V197" s="15" t="e">
        <f t="shared" si="32"/>
        <v>#DIV/0!</v>
      </c>
      <c r="W197" s="15" t="e">
        <f t="shared" si="32"/>
        <v>#DIV/0!</v>
      </c>
      <c r="X197" s="15" t="e">
        <f t="shared" si="32"/>
        <v>#DIV/0!</v>
      </c>
      <c r="Y197" s="15" t="e">
        <f t="shared" si="32"/>
        <v>#DIV/0!</v>
      </c>
      <c r="Z197" s="15" t="e">
        <f t="shared" si="32"/>
        <v>#DIV/0!</v>
      </c>
      <c r="AA197" s="15" t="e">
        <f t="shared" si="32"/>
        <v>#DIV/0!</v>
      </c>
      <c r="AB197" s="15" t="e">
        <f t="shared" si="32"/>
        <v>#DIV/0!</v>
      </c>
      <c r="AC197" s="15" t="e">
        <f t="shared" si="32"/>
        <v>#DIV/0!</v>
      </c>
      <c r="AD197" s="15" t="e">
        <f t="shared" si="32"/>
        <v>#DIV/0!</v>
      </c>
      <c r="AE197" s="15" t="e">
        <f t="shared" si="32"/>
        <v>#DIV/0!</v>
      </c>
      <c r="AF197" s="18"/>
      <c r="AG197" s="16" t="str">
        <f>INDEX([2]Local_Authority_District__Decem!$D$2:$D$417,MATCH(B197,[2]Local_Authority_District__Decem!$A$2:$A$417,0))</f>
        <v>UKJ14</v>
      </c>
      <c r="AH197" s="369">
        <f>INDEX([2]A4!$R$6:$R$228,MATCH(AG197,[2]A4!$B$6:$B$228,0))</f>
        <v>33.4</v>
      </c>
      <c r="AN197" s="315"/>
      <c r="AO197" s="315"/>
    </row>
    <row r="198" spans="1:41" ht="15.6" x14ac:dyDescent="0.3">
      <c r="A198" s="14" t="s">
        <v>66</v>
      </c>
      <c r="B198" s="14" t="s">
        <v>478</v>
      </c>
      <c r="C198" s="14" t="s">
        <v>479</v>
      </c>
      <c r="D198" s="15">
        <v>710000</v>
      </c>
      <c r="E198" s="16">
        <f t="shared" si="0"/>
        <v>20285.714285714286</v>
      </c>
      <c r="F198" s="17" t="e">
        <f>INDEX('Indust Agri by LA '!$J$2:$J$315,MATCH(B198,'Indust Agri by LA '!$B$2:$B$315,0))</f>
        <v>#DIV/0!</v>
      </c>
      <c r="G198" s="17"/>
      <c r="H198" s="15" t="e">
        <f t="shared" si="28"/>
        <v>#DIV/0!</v>
      </c>
      <c r="I198" s="15" t="e">
        <f t="shared" si="29"/>
        <v>#DIV/0!</v>
      </c>
      <c r="J198" s="15" t="e">
        <f t="shared" si="32"/>
        <v>#DIV/0!</v>
      </c>
      <c r="K198" s="15" t="e">
        <f t="shared" si="32"/>
        <v>#DIV/0!</v>
      </c>
      <c r="L198" s="15" t="e">
        <f t="shared" si="32"/>
        <v>#DIV/0!</v>
      </c>
      <c r="M198" s="15" t="e">
        <f t="shared" si="32"/>
        <v>#DIV/0!</v>
      </c>
      <c r="N198" s="15" t="e">
        <f t="shared" si="32"/>
        <v>#DIV/0!</v>
      </c>
      <c r="O198" s="15" t="e">
        <f t="shared" si="32"/>
        <v>#DIV/0!</v>
      </c>
      <c r="P198" s="15" t="e">
        <f t="shared" si="32"/>
        <v>#DIV/0!</v>
      </c>
      <c r="Q198" s="15" t="e">
        <f t="shared" si="32"/>
        <v>#DIV/0!</v>
      </c>
      <c r="R198" s="15" t="e">
        <f t="shared" si="32"/>
        <v>#DIV/0!</v>
      </c>
      <c r="S198" s="15" t="e">
        <f t="shared" si="32"/>
        <v>#DIV/0!</v>
      </c>
      <c r="T198" s="15" t="e">
        <f t="shared" si="32"/>
        <v>#DIV/0!</v>
      </c>
      <c r="U198" s="15" t="e">
        <f t="shared" si="32"/>
        <v>#DIV/0!</v>
      </c>
      <c r="V198" s="15" t="e">
        <f t="shared" si="32"/>
        <v>#DIV/0!</v>
      </c>
      <c r="W198" s="15" t="e">
        <f t="shared" si="32"/>
        <v>#DIV/0!</v>
      </c>
      <c r="X198" s="15" t="e">
        <f t="shared" si="32"/>
        <v>#DIV/0!</v>
      </c>
      <c r="Y198" s="15" t="e">
        <f t="shared" si="32"/>
        <v>#DIV/0!</v>
      </c>
      <c r="Z198" s="15" t="e">
        <f t="shared" si="32"/>
        <v>#DIV/0!</v>
      </c>
      <c r="AA198" s="15" t="e">
        <f t="shared" si="32"/>
        <v>#DIV/0!</v>
      </c>
      <c r="AB198" s="15" t="e">
        <f t="shared" si="32"/>
        <v>#DIV/0!</v>
      </c>
      <c r="AC198" s="15" t="e">
        <f t="shared" si="32"/>
        <v>#DIV/0!</v>
      </c>
      <c r="AD198" s="15" t="e">
        <f t="shared" si="32"/>
        <v>#DIV/0!</v>
      </c>
      <c r="AE198" s="15" t="e">
        <f t="shared" si="32"/>
        <v>#DIV/0!</v>
      </c>
      <c r="AF198" s="18"/>
      <c r="AG198" s="16" t="str">
        <f>INDEX([2]Local_Authority_District__Decem!$D$2:$D$417,MATCH(B198,[2]Local_Authority_District__Decem!$A$2:$A$417,0))</f>
        <v>UKD46</v>
      </c>
      <c r="AH198" s="369">
        <f>INDEX([2]A4!$R$6:$R$228,MATCH(AG198,[2]A4!$B$6:$B$228,0))</f>
        <v>33.43</v>
      </c>
      <c r="AN198" s="315"/>
      <c r="AO198" s="315"/>
    </row>
    <row r="199" spans="1:41" ht="15.6" x14ac:dyDescent="0.3">
      <c r="A199" s="14" t="s">
        <v>65</v>
      </c>
      <c r="B199" s="14" t="s">
        <v>480</v>
      </c>
      <c r="C199" s="14" t="s">
        <v>481</v>
      </c>
      <c r="D199" s="15">
        <v>1600000</v>
      </c>
      <c r="E199" s="16">
        <f t="shared" si="0"/>
        <v>45714.285714285717</v>
      </c>
      <c r="F199" s="17" t="e">
        <f>INDEX('Indust Agri by LA '!$J$2:$J$315,MATCH(B199,'Indust Agri by LA '!$B$2:$B$315,0))</f>
        <v>#DIV/0!</v>
      </c>
      <c r="G199" s="17"/>
      <c r="H199" s="15" t="e">
        <f t="shared" si="28"/>
        <v>#DIV/0!</v>
      </c>
      <c r="I199" s="15" t="e">
        <f t="shared" si="29"/>
        <v>#DIV/0!</v>
      </c>
      <c r="J199" s="15" t="e">
        <f t="shared" si="32"/>
        <v>#DIV/0!</v>
      </c>
      <c r="K199" s="15" t="e">
        <f t="shared" si="32"/>
        <v>#DIV/0!</v>
      </c>
      <c r="L199" s="15" t="e">
        <f t="shared" si="32"/>
        <v>#DIV/0!</v>
      </c>
      <c r="M199" s="15" t="e">
        <f t="shared" si="32"/>
        <v>#DIV/0!</v>
      </c>
      <c r="N199" s="15" t="e">
        <f t="shared" si="32"/>
        <v>#DIV/0!</v>
      </c>
      <c r="O199" s="15" t="e">
        <f t="shared" si="32"/>
        <v>#DIV/0!</v>
      </c>
      <c r="P199" s="15" t="e">
        <f t="shared" si="32"/>
        <v>#DIV/0!</v>
      </c>
      <c r="Q199" s="15" t="e">
        <f t="shared" si="32"/>
        <v>#DIV/0!</v>
      </c>
      <c r="R199" s="15" t="e">
        <f t="shared" si="32"/>
        <v>#DIV/0!</v>
      </c>
      <c r="S199" s="15" t="e">
        <f t="shared" si="32"/>
        <v>#DIV/0!</v>
      </c>
      <c r="T199" s="15" t="e">
        <f t="shared" si="32"/>
        <v>#DIV/0!</v>
      </c>
      <c r="U199" s="15" t="e">
        <f t="shared" si="32"/>
        <v>#DIV/0!</v>
      </c>
      <c r="V199" s="15" t="e">
        <f t="shared" si="32"/>
        <v>#DIV/0!</v>
      </c>
      <c r="W199" s="15" t="e">
        <f t="shared" si="32"/>
        <v>#DIV/0!</v>
      </c>
      <c r="X199" s="15" t="e">
        <f t="shared" si="32"/>
        <v>#DIV/0!</v>
      </c>
      <c r="Y199" s="15" t="e">
        <f t="shared" si="32"/>
        <v>#DIV/0!</v>
      </c>
      <c r="Z199" s="15" t="e">
        <f t="shared" si="32"/>
        <v>#DIV/0!</v>
      </c>
      <c r="AA199" s="15" t="e">
        <f t="shared" si="32"/>
        <v>#DIV/0!</v>
      </c>
      <c r="AB199" s="15" t="e">
        <f t="shared" si="32"/>
        <v>#DIV/0!</v>
      </c>
      <c r="AC199" s="15" t="e">
        <f t="shared" si="32"/>
        <v>#DIV/0!</v>
      </c>
      <c r="AD199" s="15" t="e">
        <f t="shared" si="32"/>
        <v>#DIV/0!</v>
      </c>
      <c r="AE199" s="15" t="e">
        <f t="shared" si="32"/>
        <v>#DIV/0!</v>
      </c>
      <c r="AF199" s="18"/>
      <c r="AG199" s="16" t="str">
        <f>INDEX([2]Local_Authority_District__Decem!$D$2:$D$417,MATCH(B199,[2]Local_Authority_District__Decem!$A$2:$A$417,0))</f>
        <v>UKH11</v>
      </c>
      <c r="AH199" s="369">
        <f>INDEX([2]A4!$R$6:$R$228,MATCH(AG199,[2]A4!$B$6:$B$228,0))</f>
        <v>34.31</v>
      </c>
      <c r="AN199" s="315"/>
      <c r="AO199" s="315"/>
    </row>
    <row r="200" spans="1:41" ht="15.6" x14ac:dyDescent="0.3">
      <c r="A200" s="14" t="s">
        <v>82</v>
      </c>
      <c r="B200" s="14" t="s">
        <v>482</v>
      </c>
      <c r="C200" s="14" t="s">
        <v>483</v>
      </c>
      <c r="D200" s="15">
        <v>1600000</v>
      </c>
      <c r="E200" s="16">
        <f t="shared" si="0"/>
        <v>45714.285714285717</v>
      </c>
      <c r="F200" s="17" t="e">
        <f>INDEX('Indust Agri by LA '!$J$2:$J$315,MATCH(B200,'Indust Agri by LA '!$B$2:$B$315,0))</f>
        <v>#DIV/0!</v>
      </c>
      <c r="G200" s="17"/>
      <c r="H200" s="15" t="e">
        <f t="shared" si="28"/>
        <v>#DIV/0!</v>
      </c>
      <c r="I200" s="15" t="e">
        <f t="shared" si="29"/>
        <v>#DIV/0!</v>
      </c>
      <c r="J200" s="15" t="e">
        <f t="shared" si="32"/>
        <v>#DIV/0!</v>
      </c>
      <c r="K200" s="15" t="e">
        <f t="shared" si="32"/>
        <v>#DIV/0!</v>
      </c>
      <c r="L200" s="15" t="e">
        <f t="shared" si="32"/>
        <v>#DIV/0!</v>
      </c>
      <c r="M200" s="15" t="e">
        <f t="shared" si="32"/>
        <v>#DIV/0!</v>
      </c>
      <c r="N200" s="15" t="e">
        <f t="shared" si="32"/>
        <v>#DIV/0!</v>
      </c>
      <c r="O200" s="15" t="e">
        <f t="shared" si="32"/>
        <v>#DIV/0!</v>
      </c>
      <c r="P200" s="15" t="e">
        <f t="shared" si="32"/>
        <v>#DIV/0!</v>
      </c>
      <c r="Q200" s="15" t="e">
        <f t="shared" si="32"/>
        <v>#DIV/0!</v>
      </c>
      <c r="R200" s="15" t="e">
        <f t="shared" si="32"/>
        <v>#DIV/0!</v>
      </c>
      <c r="S200" s="15" t="e">
        <f t="shared" si="32"/>
        <v>#DIV/0!</v>
      </c>
      <c r="T200" s="15" t="e">
        <f t="shared" si="32"/>
        <v>#DIV/0!</v>
      </c>
      <c r="U200" s="15" t="e">
        <f t="shared" si="32"/>
        <v>#DIV/0!</v>
      </c>
      <c r="V200" s="15" t="e">
        <f t="shared" si="32"/>
        <v>#DIV/0!</v>
      </c>
      <c r="W200" s="15" t="e">
        <f t="shared" si="32"/>
        <v>#DIV/0!</v>
      </c>
      <c r="X200" s="15" t="e">
        <f t="shared" si="32"/>
        <v>#DIV/0!</v>
      </c>
      <c r="Y200" s="15" t="e">
        <f t="shared" si="32"/>
        <v>#DIV/0!</v>
      </c>
      <c r="Z200" s="15" t="e">
        <f t="shared" si="32"/>
        <v>#DIV/0!</v>
      </c>
      <c r="AA200" s="15" t="e">
        <f t="shared" si="32"/>
        <v>#DIV/0!</v>
      </c>
      <c r="AB200" s="15" t="e">
        <f t="shared" si="32"/>
        <v>#DIV/0!</v>
      </c>
      <c r="AC200" s="15" t="e">
        <f t="shared" si="32"/>
        <v>#DIV/0!</v>
      </c>
      <c r="AD200" s="15" t="e">
        <f t="shared" si="32"/>
        <v>#DIV/0!</v>
      </c>
      <c r="AE200" s="15" t="e">
        <f t="shared" si="32"/>
        <v>#DIV/0!</v>
      </c>
      <c r="AF200" s="18"/>
      <c r="AG200" s="16" t="str">
        <f>INDEX([2]Local_Authority_District__Decem!$D$2:$D$417,MATCH(B200,[2]Local_Authority_District__Decem!$A$2:$A$417,0))</f>
        <v>UKK41</v>
      </c>
      <c r="AH200" s="369">
        <f>INDEX([2]A4!$R$6:$R$228,MATCH(AG200,[2]A4!$B$6:$B$228,0))</f>
        <v>30.59</v>
      </c>
      <c r="AN200" s="315"/>
      <c r="AO200" s="315"/>
    </row>
    <row r="201" spans="1:41" ht="15.6" x14ac:dyDescent="0.3">
      <c r="A201" s="14" t="s">
        <v>62</v>
      </c>
      <c r="B201" s="14" t="s">
        <v>486</v>
      </c>
      <c r="C201" s="14" t="s">
        <v>487</v>
      </c>
      <c r="D201" s="15">
        <v>3000000</v>
      </c>
      <c r="E201" s="16">
        <f t="shared" si="0"/>
        <v>85714.28571428571</v>
      </c>
      <c r="F201" s="17" t="e">
        <f>INDEX('Indust Agri by LA '!$J$2:$J$315,MATCH(B201,'Indust Agri by LA '!$B$2:$B$315,0))</f>
        <v>#DIV/0!</v>
      </c>
      <c r="G201" s="17"/>
      <c r="H201" s="15" t="e">
        <f t="shared" si="28"/>
        <v>#DIV/0!</v>
      </c>
      <c r="I201" s="15" t="e">
        <f t="shared" si="29"/>
        <v>#DIV/0!</v>
      </c>
      <c r="J201" s="15" t="e">
        <f t="shared" si="32"/>
        <v>#DIV/0!</v>
      </c>
      <c r="K201" s="15" t="e">
        <f t="shared" si="32"/>
        <v>#DIV/0!</v>
      </c>
      <c r="L201" s="15" t="e">
        <f t="shared" si="32"/>
        <v>#DIV/0!</v>
      </c>
      <c r="M201" s="15" t="e">
        <f t="shared" si="32"/>
        <v>#DIV/0!</v>
      </c>
      <c r="N201" s="15" t="e">
        <f t="shared" si="32"/>
        <v>#DIV/0!</v>
      </c>
      <c r="O201" s="15" t="e">
        <f t="shared" si="32"/>
        <v>#DIV/0!</v>
      </c>
      <c r="P201" s="15" t="e">
        <f t="shared" si="32"/>
        <v>#DIV/0!</v>
      </c>
      <c r="Q201" s="15" t="e">
        <f t="shared" si="32"/>
        <v>#DIV/0!</v>
      </c>
      <c r="R201" s="15" t="e">
        <f t="shared" si="32"/>
        <v>#DIV/0!</v>
      </c>
      <c r="S201" s="15" t="e">
        <f t="shared" si="32"/>
        <v>#DIV/0!</v>
      </c>
      <c r="T201" s="15" t="e">
        <f t="shared" si="32"/>
        <v>#DIV/0!</v>
      </c>
      <c r="U201" s="15" t="e">
        <f t="shared" si="32"/>
        <v>#DIV/0!</v>
      </c>
      <c r="V201" s="15" t="e">
        <f t="shared" si="32"/>
        <v>#DIV/0!</v>
      </c>
      <c r="W201" s="15" t="e">
        <f t="shared" si="32"/>
        <v>#DIV/0!</v>
      </c>
      <c r="X201" s="15" t="e">
        <f t="shared" si="32"/>
        <v>#DIV/0!</v>
      </c>
      <c r="Y201" s="15" t="e">
        <f t="shared" si="32"/>
        <v>#DIV/0!</v>
      </c>
      <c r="Z201" s="15" t="e">
        <f t="shared" si="32"/>
        <v>#DIV/0!</v>
      </c>
      <c r="AA201" s="15" t="e">
        <f t="shared" si="32"/>
        <v>#DIV/0!</v>
      </c>
      <c r="AB201" s="15" t="e">
        <f t="shared" si="32"/>
        <v>#DIV/0!</v>
      </c>
      <c r="AC201" s="15" t="e">
        <f t="shared" si="32"/>
        <v>#DIV/0!</v>
      </c>
      <c r="AD201" s="15" t="e">
        <f t="shared" si="32"/>
        <v>#DIV/0!</v>
      </c>
      <c r="AE201" s="15" t="e">
        <f t="shared" si="32"/>
        <v>#DIV/0!</v>
      </c>
      <c r="AF201" s="18"/>
      <c r="AG201" s="16" t="str">
        <f>INDEX([2]Local_Authority_District__Decem!$D$2:$D$417,MATCH(B201,[2]Local_Authority_District__Decem!$A$2:$A$417,0))</f>
        <v>UKJ31</v>
      </c>
      <c r="AH201" s="369">
        <f>INDEX([2]A4!$R$6:$R$228,MATCH(AG201,[2]A4!$B$6:$B$228,0))</f>
        <v>34.119999999999997</v>
      </c>
      <c r="AN201" s="315"/>
      <c r="AO201" s="315"/>
    </row>
    <row r="202" spans="1:41" ht="15.6" x14ac:dyDescent="0.3">
      <c r="A202" s="14" t="s">
        <v>66</v>
      </c>
      <c r="B202" s="14" t="s">
        <v>488</v>
      </c>
      <c r="C202" s="14" t="s">
        <v>489</v>
      </c>
      <c r="D202" s="15">
        <v>1175000</v>
      </c>
      <c r="E202" s="16">
        <f t="shared" si="0"/>
        <v>33571.428571428572</v>
      </c>
      <c r="F202" s="17" t="e">
        <f>INDEX('Indust Agri by LA '!$J$2:$J$315,MATCH(B202,'Indust Agri by LA '!$B$2:$B$315,0))</f>
        <v>#DIV/0!</v>
      </c>
      <c r="G202" s="17"/>
      <c r="H202" s="15" t="e">
        <f t="shared" si="28"/>
        <v>#DIV/0!</v>
      </c>
      <c r="I202" s="15" t="e">
        <f t="shared" si="29"/>
        <v>#DIV/0!</v>
      </c>
      <c r="J202" s="15" t="e">
        <f t="shared" si="32"/>
        <v>#DIV/0!</v>
      </c>
      <c r="K202" s="15" t="e">
        <f t="shared" si="32"/>
        <v>#DIV/0!</v>
      </c>
      <c r="L202" s="15" t="e">
        <f t="shared" si="32"/>
        <v>#DIV/0!</v>
      </c>
      <c r="M202" s="15" t="e">
        <f t="shared" si="32"/>
        <v>#DIV/0!</v>
      </c>
      <c r="N202" s="15" t="e">
        <f t="shared" si="32"/>
        <v>#DIV/0!</v>
      </c>
      <c r="O202" s="15" t="e">
        <f t="shared" si="32"/>
        <v>#DIV/0!</v>
      </c>
      <c r="P202" s="15" t="e">
        <f t="shared" si="32"/>
        <v>#DIV/0!</v>
      </c>
      <c r="Q202" s="15" t="e">
        <f t="shared" si="32"/>
        <v>#DIV/0!</v>
      </c>
      <c r="R202" s="15" t="e">
        <f t="shared" si="32"/>
        <v>#DIV/0!</v>
      </c>
      <c r="S202" s="15" t="e">
        <f t="shared" si="32"/>
        <v>#DIV/0!</v>
      </c>
      <c r="T202" s="15" t="e">
        <f t="shared" si="32"/>
        <v>#DIV/0!</v>
      </c>
      <c r="U202" s="15" t="e">
        <f t="shared" si="32"/>
        <v>#DIV/0!</v>
      </c>
      <c r="V202" s="15" t="e">
        <f t="shared" si="32"/>
        <v>#DIV/0!</v>
      </c>
      <c r="W202" s="15" t="e">
        <f t="shared" si="32"/>
        <v>#DIV/0!</v>
      </c>
      <c r="X202" s="15" t="e">
        <f t="shared" si="32"/>
        <v>#DIV/0!</v>
      </c>
      <c r="Y202" s="15" t="e">
        <f t="shared" si="32"/>
        <v>#DIV/0!</v>
      </c>
      <c r="Z202" s="15" t="e">
        <f t="shared" si="32"/>
        <v>#DIV/0!</v>
      </c>
      <c r="AA202" s="15" t="e">
        <f t="shared" si="32"/>
        <v>#DIV/0!</v>
      </c>
      <c r="AB202" s="15" t="e">
        <f t="shared" si="32"/>
        <v>#DIV/0!</v>
      </c>
      <c r="AC202" s="15" t="e">
        <f t="shared" si="32"/>
        <v>#DIV/0!</v>
      </c>
      <c r="AD202" s="15" t="e">
        <f t="shared" si="32"/>
        <v>#DIV/0!</v>
      </c>
      <c r="AE202" s="15" t="e">
        <f t="shared" si="32"/>
        <v>#DIV/0!</v>
      </c>
      <c r="AF202" s="18"/>
      <c r="AG202" s="16" t="str">
        <f>INDEX([2]Local_Authority_District__Decem!$D$2:$D$417,MATCH(B202,[2]Local_Authority_District__Decem!$A$2:$A$417,0))</f>
        <v>UKD45</v>
      </c>
      <c r="AH202" s="369">
        <f>INDEX([2]A4!$R$6:$R$228,MATCH(AG202,[2]A4!$B$6:$B$228,0))</f>
        <v>33.119999999999997</v>
      </c>
      <c r="AN202" s="315"/>
      <c r="AO202" s="315"/>
    </row>
    <row r="203" spans="1:41" s="381" customFormat="1" ht="15.6" x14ac:dyDescent="0.3">
      <c r="A203" s="14" t="s">
        <v>62</v>
      </c>
      <c r="B203" s="14" t="s">
        <v>492</v>
      </c>
      <c r="C203" s="14" t="s">
        <v>493</v>
      </c>
      <c r="D203" s="15">
        <v>4800000</v>
      </c>
      <c r="E203" s="16">
        <f t="shared" si="0"/>
        <v>137142.85714285713</v>
      </c>
      <c r="F203" s="17" t="e">
        <f>INDEX('Indust Agri by LA '!$J$2:$J$315,MATCH(B203,'Indust Agri by LA '!$B$2:$B$315,0))</f>
        <v>#DIV/0!</v>
      </c>
      <c r="G203" s="17"/>
      <c r="H203" s="15" t="e">
        <f t="shared" si="28"/>
        <v>#DIV/0!</v>
      </c>
      <c r="I203" s="15" t="e">
        <f>H203*1.047</f>
        <v>#DIV/0!</v>
      </c>
      <c r="J203" s="15" t="e">
        <f t="shared" ref="J203:AE203" si="33">I203*1.047</f>
        <v>#DIV/0!</v>
      </c>
      <c r="K203" s="15" t="e">
        <f t="shared" si="33"/>
        <v>#DIV/0!</v>
      </c>
      <c r="L203" s="15" t="e">
        <f t="shared" si="33"/>
        <v>#DIV/0!</v>
      </c>
      <c r="M203" s="15" t="e">
        <f t="shared" si="33"/>
        <v>#DIV/0!</v>
      </c>
      <c r="N203" s="15" t="e">
        <f t="shared" si="33"/>
        <v>#DIV/0!</v>
      </c>
      <c r="O203" s="15" t="e">
        <f t="shared" si="33"/>
        <v>#DIV/0!</v>
      </c>
      <c r="P203" s="15" t="e">
        <f t="shared" si="33"/>
        <v>#DIV/0!</v>
      </c>
      <c r="Q203" s="15" t="e">
        <f t="shared" si="33"/>
        <v>#DIV/0!</v>
      </c>
      <c r="R203" s="15" t="e">
        <f t="shared" si="33"/>
        <v>#DIV/0!</v>
      </c>
      <c r="S203" s="15" t="e">
        <f t="shared" si="33"/>
        <v>#DIV/0!</v>
      </c>
      <c r="T203" s="15" t="e">
        <f t="shared" si="33"/>
        <v>#DIV/0!</v>
      </c>
      <c r="U203" s="15" t="e">
        <f t="shared" si="33"/>
        <v>#DIV/0!</v>
      </c>
      <c r="V203" s="15" t="e">
        <f t="shared" si="33"/>
        <v>#DIV/0!</v>
      </c>
      <c r="W203" s="15" t="e">
        <f t="shared" si="33"/>
        <v>#DIV/0!</v>
      </c>
      <c r="X203" s="15" t="e">
        <f t="shared" si="33"/>
        <v>#DIV/0!</v>
      </c>
      <c r="Y203" s="15" t="e">
        <f t="shared" si="33"/>
        <v>#DIV/0!</v>
      </c>
      <c r="Z203" s="15" t="e">
        <f t="shared" si="33"/>
        <v>#DIV/0!</v>
      </c>
      <c r="AA203" s="15" t="e">
        <f t="shared" si="33"/>
        <v>#DIV/0!</v>
      </c>
      <c r="AB203" s="15" t="e">
        <f t="shared" si="33"/>
        <v>#DIV/0!</v>
      </c>
      <c r="AC203" s="15" t="e">
        <f t="shared" si="33"/>
        <v>#DIV/0!</v>
      </c>
      <c r="AD203" s="15" t="e">
        <f t="shared" si="33"/>
        <v>#DIV/0!</v>
      </c>
      <c r="AE203" s="15" t="e">
        <f t="shared" si="33"/>
        <v>#DIV/0!</v>
      </c>
      <c r="AF203" s="18"/>
      <c r="AG203" s="16" t="str">
        <f>INDEX([2]Local_Authority_District__Decem!$D$2:$D$417,MATCH(B203,[2]Local_Authority_District__Decem!$A$2:$A$417,0))</f>
        <v>UKJ11</v>
      </c>
      <c r="AH203" s="369">
        <f>INDEX([2]A4!$R$6:$R$228,MATCH(AG203,[2]A4!$B$6:$B$228,0))</f>
        <v>47.67</v>
      </c>
    </row>
    <row r="204" spans="1:41" ht="15.6" x14ac:dyDescent="0.3">
      <c r="A204" s="14" t="s">
        <v>72</v>
      </c>
      <c r="B204" s="14" t="s">
        <v>494</v>
      </c>
      <c r="C204" s="14" t="s">
        <v>495</v>
      </c>
      <c r="D204" s="15">
        <v>11800000</v>
      </c>
      <c r="E204" s="16">
        <f t="shared" si="0"/>
        <v>100854.70085470086</v>
      </c>
      <c r="F204" s="17" t="e">
        <f>INDEX('Indust Agri by LA '!$J$2:$J$315,MATCH(B204,'Indust Agri by LA '!$B$2:$B$315,0))</f>
        <v>#DIV/0!</v>
      </c>
      <c r="G204" s="17"/>
      <c r="H204" s="15" t="e">
        <f t="shared" si="28"/>
        <v>#DIV/0!</v>
      </c>
      <c r="I204" s="15" t="e">
        <f t="shared" si="29"/>
        <v>#DIV/0!</v>
      </c>
      <c r="J204" s="15" t="e">
        <f t="shared" ref="J204:AE215" si="34">I204*1.047</f>
        <v>#DIV/0!</v>
      </c>
      <c r="K204" s="15" t="e">
        <f t="shared" si="34"/>
        <v>#DIV/0!</v>
      </c>
      <c r="L204" s="15" t="e">
        <f t="shared" si="34"/>
        <v>#DIV/0!</v>
      </c>
      <c r="M204" s="15" t="e">
        <f t="shared" si="34"/>
        <v>#DIV/0!</v>
      </c>
      <c r="N204" s="15" t="e">
        <f t="shared" si="34"/>
        <v>#DIV/0!</v>
      </c>
      <c r="O204" s="15" t="e">
        <f t="shared" si="34"/>
        <v>#DIV/0!</v>
      </c>
      <c r="P204" s="15" t="e">
        <f t="shared" si="34"/>
        <v>#DIV/0!</v>
      </c>
      <c r="Q204" s="15" t="e">
        <f t="shared" si="34"/>
        <v>#DIV/0!</v>
      </c>
      <c r="R204" s="15" t="e">
        <f t="shared" si="34"/>
        <v>#DIV/0!</v>
      </c>
      <c r="S204" s="15" t="e">
        <f t="shared" si="34"/>
        <v>#DIV/0!</v>
      </c>
      <c r="T204" s="15" t="e">
        <f t="shared" si="34"/>
        <v>#DIV/0!</v>
      </c>
      <c r="U204" s="15" t="e">
        <f t="shared" si="34"/>
        <v>#DIV/0!</v>
      </c>
      <c r="V204" s="15" t="e">
        <f t="shared" si="34"/>
        <v>#DIV/0!</v>
      </c>
      <c r="W204" s="15" t="e">
        <f t="shared" si="34"/>
        <v>#DIV/0!</v>
      </c>
      <c r="X204" s="15" t="e">
        <f t="shared" si="34"/>
        <v>#DIV/0!</v>
      </c>
      <c r="Y204" s="15" t="e">
        <f t="shared" si="34"/>
        <v>#DIV/0!</v>
      </c>
      <c r="Z204" s="15" t="e">
        <f t="shared" si="34"/>
        <v>#DIV/0!</v>
      </c>
      <c r="AA204" s="15" t="e">
        <f t="shared" si="34"/>
        <v>#DIV/0!</v>
      </c>
      <c r="AB204" s="15" t="e">
        <f t="shared" si="34"/>
        <v>#DIV/0!</v>
      </c>
      <c r="AC204" s="15" t="e">
        <f t="shared" si="34"/>
        <v>#DIV/0!</v>
      </c>
      <c r="AD204" s="15" t="e">
        <f t="shared" si="34"/>
        <v>#DIV/0!</v>
      </c>
      <c r="AE204" s="15" t="e">
        <f t="shared" si="34"/>
        <v>#DIV/0!</v>
      </c>
      <c r="AF204" s="18"/>
      <c r="AG204" s="16" t="str">
        <f>INDEX([2]Local_Authority_District__Decem!$D$2:$D$417,MATCH(B204,[2]Local_Authority_District__Decem!$A$2:$A$417,0))</f>
        <v>UKI53</v>
      </c>
      <c r="AH204" s="369">
        <f>INDEX([2]A4!$R$6:$R$228,MATCH(AG204,[2]A4!$B$6:$B$228,0))</f>
        <v>36.89</v>
      </c>
      <c r="AN204" s="315"/>
      <c r="AO204" s="315"/>
    </row>
    <row r="205" spans="1:41" ht="15.6" x14ac:dyDescent="0.3">
      <c r="A205" s="14" t="s">
        <v>75</v>
      </c>
      <c r="B205" s="14" t="s">
        <v>496</v>
      </c>
      <c r="C205" s="14" t="s">
        <v>497</v>
      </c>
      <c r="D205" s="15">
        <v>400000</v>
      </c>
      <c r="E205" s="16">
        <f t="shared" si="0"/>
        <v>11428.571428571429</v>
      </c>
      <c r="F205" s="17" t="e">
        <f>INDEX('Indust Agri by LA '!$J$2:$J$315,MATCH(B205,'Indust Agri by LA '!$B$2:$B$315,0))</f>
        <v>#DIV/0!</v>
      </c>
      <c r="G205" s="17"/>
      <c r="H205" s="15" t="e">
        <f t="shared" si="28"/>
        <v>#DIV/0!</v>
      </c>
      <c r="I205" s="15" t="e">
        <f t="shared" si="29"/>
        <v>#DIV/0!</v>
      </c>
      <c r="J205" s="15" t="e">
        <f t="shared" si="34"/>
        <v>#DIV/0!</v>
      </c>
      <c r="K205" s="15" t="e">
        <f t="shared" si="34"/>
        <v>#DIV/0!</v>
      </c>
      <c r="L205" s="15" t="e">
        <f t="shared" si="34"/>
        <v>#DIV/0!</v>
      </c>
      <c r="M205" s="15" t="e">
        <f t="shared" si="34"/>
        <v>#DIV/0!</v>
      </c>
      <c r="N205" s="15" t="e">
        <f t="shared" si="34"/>
        <v>#DIV/0!</v>
      </c>
      <c r="O205" s="15" t="e">
        <f t="shared" si="34"/>
        <v>#DIV/0!</v>
      </c>
      <c r="P205" s="15" t="e">
        <f t="shared" si="34"/>
        <v>#DIV/0!</v>
      </c>
      <c r="Q205" s="15" t="e">
        <f t="shared" si="34"/>
        <v>#DIV/0!</v>
      </c>
      <c r="R205" s="15" t="e">
        <f t="shared" si="34"/>
        <v>#DIV/0!</v>
      </c>
      <c r="S205" s="15" t="e">
        <f t="shared" si="34"/>
        <v>#DIV/0!</v>
      </c>
      <c r="T205" s="15" t="e">
        <f t="shared" si="34"/>
        <v>#DIV/0!</v>
      </c>
      <c r="U205" s="15" t="e">
        <f t="shared" si="34"/>
        <v>#DIV/0!</v>
      </c>
      <c r="V205" s="15" t="e">
        <f t="shared" si="34"/>
        <v>#DIV/0!</v>
      </c>
      <c r="W205" s="15" t="e">
        <f t="shared" si="34"/>
        <v>#DIV/0!</v>
      </c>
      <c r="X205" s="15" t="e">
        <f t="shared" si="34"/>
        <v>#DIV/0!</v>
      </c>
      <c r="Y205" s="15" t="e">
        <f t="shared" si="34"/>
        <v>#DIV/0!</v>
      </c>
      <c r="Z205" s="15" t="e">
        <f t="shared" si="34"/>
        <v>#DIV/0!</v>
      </c>
      <c r="AA205" s="15" t="e">
        <f t="shared" si="34"/>
        <v>#DIV/0!</v>
      </c>
      <c r="AB205" s="15" t="e">
        <f t="shared" si="34"/>
        <v>#DIV/0!</v>
      </c>
      <c r="AC205" s="15" t="e">
        <f t="shared" si="34"/>
        <v>#DIV/0!</v>
      </c>
      <c r="AD205" s="15" t="e">
        <f t="shared" si="34"/>
        <v>#DIV/0!</v>
      </c>
      <c r="AE205" s="15" t="e">
        <f t="shared" si="34"/>
        <v>#DIV/0!</v>
      </c>
      <c r="AF205" s="18"/>
      <c r="AG205" s="16" t="str">
        <f>INDEX([2]Local_Authority_District__Decem!$D$2:$D$417,MATCH(B205,[2]Local_Authority_District__Decem!$A$2:$A$417,0))</f>
        <v>UKC12</v>
      </c>
      <c r="AH205" s="369">
        <f>INDEX([2]A4!$R$6:$R$228,MATCH(AG205,[2]A4!$B$6:$B$228,0))</f>
        <v>28.05</v>
      </c>
      <c r="AN205" s="315"/>
      <c r="AO205" s="315"/>
    </row>
    <row r="206" spans="1:41" ht="15.6" x14ac:dyDescent="0.3">
      <c r="A206" s="14" t="s">
        <v>85</v>
      </c>
      <c r="B206" s="14" t="s">
        <v>498</v>
      </c>
      <c r="C206" s="14" t="s">
        <v>499</v>
      </c>
      <c r="D206" s="15">
        <v>2450000</v>
      </c>
      <c r="E206" s="16">
        <f t="shared" si="0"/>
        <v>70000</v>
      </c>
      <c r="F206" s="17" t="e">
        <f>INDEX('Indust Agri by LA '!$J$2:$J$315,MATCH(B206,'Indust Agri by LA '!$B$2:$B$315,0))</f>
        <v>#DIV/0!</v>
      </c>
      <c r="G206" s="17"/>
      <c r="H206" s="15" t="e">
        <f t="shared" si="28"/>
        <v>#DIV/0!</v>
      </c>
      <c r="I206" s="15" t="e">
        <f t="shared" si="29"/>
        <v>#DIV/0!</v>
      </c>
      <c r="J206" s="15" t="e">
        <f t="shared" si="34"/>
        <v>#DIV/0!</v>
      </c>
      <c r="K206" s="15" t="e">
        <f t="shared" si="34"/>
        <v>#DIV/0!</v>
      </c>
      <c r="L206" s="15" t="e">
        <f t="shared" si="34"/>
        <v>#DIV/0!</v>
      </c>
      <c r="M206" s="15" t="e">
        <f t="shared" si="34"/>
        <v>#DIV/0!</v>
      </c>
      <c r="N206" s="15" t="e">
        <f t="shared" si="34"/>
        <v>#DIV/0!</v>
      </c>
      <c r="O206" s="15" t="e">
        <f t="shared" si="34"/>
        <v>#DIV/0!</v>
      </c>
      <c r="P206" s="15" t="e">
        <f t="shared" si="34"/>
        <v>#DIV/0!</v>
      </c>
      <c r="Q206" s="15" t="e">
        <f t="shared" si="34"/>
        <v>#DIV/0!</v>
      </c>
      <c r="R206" s="15" t="e">
        <f t="shared" si="34"/>
        <v>#DIV/0!</v>
      </c>
      <c r="S206" s="15" t="e">
        <f t="shared" si="34"/>
        <v>#DIV/0!</v>
      </c>
      <c r="T206" s="15" t="e">
        <f t="shared" si="34"/>
        <v>#DIV/0!</v>
      </c>
      <c r="U206" s="15" t="e">
        <f t="shared" si="34"/>
        <v>#DIV/0!</v>
      </c>
      <c r="V206" s="15" t="e">
        <f t="shared" si="34"/>
        <v>#DIV/0!</v>
      </c>
      <c r="W206" s="15" t="e">
        <f t="shared" si="34"/>
        <v>#DIV/0!</v>
      </c>
      <c r="X206" s="15" t="e">
        <f t="shared" si="34"/>
        <v>#DIV/0!</v>
      </c>
      <c r="Y206" s="15" t="e">
        <f t="shared" si="34"/>
        <v>#DIV/0!</v>
      </c>
      <c r="Z206" s="15" t="e">
        <f t="shared" si="34"/>
        <v>#DIV/0!</v>
      </c>
      <c r="AA206" s="15" t="e">
        <f t="shared" si="34"/>
        <v>#DIV/0!</v>
      </c>
      <c r="AB206" s="15" t="e">
        <f t="shared" si="34"/>
        <v>#DIV/0!</v>
      </c>
      <c r="AC206" s="15" t="e">
        <f t="shared" si="34"/>
        <v>#DIV/0!</v>
      </c>
      <c r="AD206" s="15" t="e">
        <f t="shared" si="34"/>
        <v>#DIV/0!</v>
      </c>
      <c r="AE206" s="15" t="e">
        <f t="shared" si="34"/>
        <v>#DIV/0!</v>
      </c>
      <c r="AF206" s="18"/>
      <c r="AG206" s="16" t="str">
        <f>INDEX([2]Local_Authority_District__Decem!$D$2:$D$417,MATCH(B206,[2]Local_Authority_District__Decem!$A$2:$A$417,0))</f>
        <v>UKG12</v>
      </c>
      <c r="AH206" s="369">
        <f>INDEX([2]A4!$R$6:$R$228,MATCH(AG206,[2]A4!$B$6:$B$228,0))</f>
        <v>28.97</v>
      </c>
      <c r="AN206" s="315"/>
      <c r="AO206" s="315"/>
    </row>
    <row r="207" spans="1:41" ht="15.6" x14ac:dyDescent="0.3">
      <c r="A207" s="14" t="s">
        <v>62</v>
      </c>
      <c r="B207" s="14" t="s">
        <v>500</v>
      </c>
      <c r="C207" s="14" t="s">
        <v>501</v>
      </c>
      <c r="D207" s="15">
        <v>6500000</v>
      </c>
      <c r="E207" s="16">
        <f t="shared" si="0"/>
        <v>185714.28571428571</v>
      </c>
      <c r="F207" s="17" t="e">
        <f>INDEX('Indust Agri by LA '!$J$2:$J$315,MATCH(B207,'Indust Agri by LA '!$B$2:$B$315,0))</f>
        <v>#DIV/0!</v>
      </c>
      <c r="G207" s="17"/>
      <c r="H207" s="15" t="e">
        <f t="shared" si="28"/>
        <v>#DIV/0!</v>
      </c>
      <c r="I207" s="15" t="e">
        <f t="shared" si="29"/>
        <v>#DIV/0!</v>
      </c>
      <c r="J207" s="15" t="e">
        <f t="shared" si="34"/>
        <v>#DIV/0!</v>
      </c>
      <c r="K207" s="15" t="e">
        <f t="shared" si="34"/>
        <v>#DIV/0!</v>
      </c>
      <c r="L207" s="15" t="e">
        <f t="shared" si="34"/>
        <v>#DIV/0!</v>
      </c>
      <c r="M207" s="15" t="e">
        <f t="shared" si="34"/>
        <v>#DIV/0!</v>
      </c>
      <c r="N207" s="15" t="e">
        <f t="shared" si="34"/>
        <v>#DIV/0!</v>
      </c>
      <c r="O207" s="15" t="e">
        <f t="shared" si="34"/>
        <v>#DIV/0!</v>
      </c>
      <c r="P207" s="15" t="e">
        <f t="shared" si="34"/>
        <v>#DIV/0!</v>
      </c>
      <c r="Q207" s="15" t="e">
        <f t="shared" si="34"/>
        <v>#DIV/0!</v>
      </c>
      <c r="R207" s="15" t="e">
        <f t="shared" si="34"/>
        <v>#DIV/0!</v>
      </c>
      <c r="S207" s="15" t="e">
        <f t="shared" si="34"/>
        <v>#DIV/0!</v>
      </c>
      <c r="T207" s="15" t="e">
        <f t="shared" si="34"/>
        <v>#DIV/0!</v>
      </c>
      <c r="U207" s="15" t="e">
        <f t="shared" si="34"/>
        <v>#DIV/0!</v>
      </c>
      <c r="V207" s="15" t="e">
        <f t="shared" si="34"/>
        <v>#DIV/0!</v>
      </c>
      <c r="W207" s="15" t="e">
        <f t="shared" si="34"/>
        <v>#DIV/0!</v>
      </c>
      <c r="X207" s="15" t="e">
        <f t="shared" si="34"/>
        <v>#DIV/0!</v>
      </c>
      <c r="Y207" s="15" t="e">
        <f t="shared" si="34"/>
        <v>#DIV/0!</v>
      </c>
      <c r="Z207" s="15" t="e">
        <f t="shared" si="34"/>
        <v>#DIV/0!</v>
      </c>
      <c r="AA207" s="15" t="e">
        <f t="shared" si="34"/>
        <v>#DIV/0!</v>
      </c>
      <c r="AB207" s="15" t="e">
        <f t="shared" si="34"/>
        <v>#DIV/0!</v>
      </c>
      <c r="AC207" s="15" t="e">
        <f t="shared" si="34"/>
        <v>#DIV/0!</v>
      </c>
      <c r="AD207" s="15" t="e">
        <f t="shared" si="34"/>
        <v>#DIV/0!</v>
      </c>
      <c r="AE207" s="15" t="e">
        <f t="shared" si="34"/>
        <v>#DIV/0!</v>
      </c>
      <c r="AF207" s="18"/>
      <c r="AG207" s="16" t="str">
        <f>INDEX([2]Local_Authority_District__Decem!$D$2:$D$417,MATCH(B207,[2]Local_Authority_District__Decem!$A$2:$A$417,0))</f>
        <v>UKJ26</v>
      </c>
      <c r="AH207" s="369">
        <f>INDEX([2]A4!$R$6:$R$228,MATCH(AG207,[2]A4!$B$6:$B$228,0))</f>
        <v>44.98</v>
      </c>
      <c r="AN207" s="315"/>
      <c r="AO207" s="315"/>
    </row>
    <row r="208" spans="1:41" ht="15.6" x14ac:dyDescent="0.3">
      <c r="A208" s="14" t="s">
        <v>66</v>
      </c>
      <c r="B208" s="14" t="s">
        <v>502</v>
      </c>
      <c r="C208" s="14" t="s">
        <v>503</v>
      </c>
      <c r="D208" s="15">
        <v>1770000</v>
      </c>
      <c r="E208" s="16">
        <f t="shared" si="0"/>
        <v>50571.428571428572</v>
      </c>
      <c r="F208" s="17" t="e">
        <f>INDEX('Indust Agri by LA '!$J$2:$J$315,MATCH(B208,'Indust Agri by LA '!$B$2:$B$315,0))</f>
        <v>#DIV/0!</v>
      </c>
      <c r="G208" s="17"/>
      <c r="H208" s="15" t="e">
        <f t="shared" si="28"/>
        <v>#DIV/0!</v>
      </c>
      <c r="I208" s="15" t="e">
        <f t="shared" si="29"/>
        <v>#DIV/0!</v>
      </c>
      <c r="J208" s="15" t="e">
        <f t="shared" si="34"/>
        <v>#DIV/0!</v>
      </c>
      <c r="K208" s="15" t="e">
        <f t="shared" si="34"/>
        <v>#DIV/0!</v>
      </c>
      <c r="L208" s="15" t="e">
        <f t="shared" si="34"/>
        <v>#DIV/0!</v>
      </c>
      <c r="M208" s="15" t="e">
        <f t="shared" si="34"/>
        <v>#DIV/0!</v>
      </c>
      <c r="N208" s="15" t="e">
        <f t="shared" si="34"/>
        <v>#DIV/0!</v>
      </c>
      <c r="O208" s="15" t="e">
        <f t="shared" si="34"/>
        <v>#DIV/0!</v>
      </c>
      <c r="P208" s="15" t="e">
        <f t="shared" si="34"/>
        <v>#DIV/0!</v>
      </c>
      <c r="Q208" s="15" t="e">
        <f t="shared" si="34"/>
        <v>#DIV/0!</v>
      </c>
      <c r="R208" s="15" t="e">
        <f t="shared" si="34"/>
        <v>#DIV/0!</v>
      </c>
      <c r="S208" s="15" t="e">
        <f t="shared" si="34"/>
        <v>#DIV/0!</v>
      </c>
      <c r="T208" s="15" t="e">
        <f t="shared" si="34"/>
        <v>#DIV/0!</v>
      </c>
      <c r="U208" s="15" t="e">
        <f t="shared" si="34"/>
        <v>#DIV/0!</v>
      </c>
      <c r="V208" s="15" t="e">
        <f t="shared" si="34"/>
        <v>#DIV/0!</v>
      </c>
      <c r="W208" s="15" t="e">
        <f t="shared" si="34"/>
        <v>#DIV/0!</v>
      </c>
      <c r="X208" s="15" t="e">
        <f t="shared" si="34"/>
        <v>#DIV/0!</v>
      </c>
      <c r="Y208" s="15" t="e">
        <f t="shared" si="34"/>
        <v>#DIV/0!</v>
      </c>
      <c r="Z208" s="15" t="e">
        <f t="shared" si="34"/>
        <v>#DIV/0!</v>
      </c>
      <c r="AA208" s="15" t="e">
        <f t="shared" si="34"/>
        <v>#DIV/0!</v>
      </c>
      <c r="AB208" s="15" t="e">
        <f t="shared" si="34"/>
        <v>#DIV/0!</v>
      </c>
      <c r="AC208" s="15" t="e">
        <f t="shared" si="34"/>
        <v>#DIV/0!</v>
      </c>
      <c r="AD208" s="15" t="e">
        <f t="shared" si="34"/>
        <v>#DIV/0!</v>
      </c>
      <c r="AE208" s="15" t="e">
        <f t="shared" si="34"/>
        <v>#DIV/0!</v>
      </c>
      <c r="AF208" s="18"/>
      <c r="AG208" s="16" t="str">
        <f>INDEX([2]Local_Authority_District__Decem!$D$2:$D$417,MATCH(B208,[2]Local_Authority_District__Decem!$A$2:$A$417,0))</f>
        <v>UKD45</v>
      </c>
      <c r="AH208" s="369">
        <f>INDEX([2]A4!$R$6:$R$228,MATCH(AG208,[2]A4!$B$6:$B$228,0))</f>
        <v>33.119999999999997</v>
      </c>
      <c r="AN208" s="315"/>
      <c r="AO208" s="315"/>
    </row>
    <row r="209" spans="1:41" ht="15.6" x14ac:dyDescent="0.3">
      <c r="A209" s="14" t="s">
        <v>72</v>
      </c>
      <c r="B209" s="14" t="s">
        <v>504</v>
      </c>
      <c r="C209" s="14" t="s">
        <v>505</v>
      </c>
      <c r="D209" s="15">
        <v>24600000</v>
      </c>
      <c r="E209" s="16">
        <f t="shared" si="0"/>
        <v>210256.41025641025</v>
      </c>
      <c r="F209" s="17" t="e">
        <f>INDEX('Indust Agri by LA '!$J$2:$J$315,MATCH(B209,'Indust Agri by LA '!$B$2:$B$315,0))</f>
        <v>#DIV/0!</v>
      </c>
      <c r="G209" s="17"/>
      <c r="H209" s="15" t="e">
        <f t="shared" si="28"/>
        <v>#DIV/0!</v>
      </c>
      <c r="I209" s="15" t="e">
        <f t="shared" si="29"/>
        <v>#DIV/0!</v>
      </c>
      <c r="J209" s="15" t="e">
        <f t="shared" si="34"/>
        <v>#DIV/0!</v>
      </c>
      <c r="K209" s="15" t="e">
        <f t="shared" si="34"/>
        <v>#DIV/0!</v>
      </c>
      <c r="L209" s="15" t="e">
        <f t="shared" si="34"/>
        <v>#DIV/0!</v>
      </c>
      <c r="M209" s="15" t="e">
        <f t="shared" si="34"/>
        <v>#DIV/0!</v>
      </c>
      <c r="N209" s="15" t="e">
        <f t="shared" si="34"/>
        <v>#DIV/0!</v>
      </c>
      <c r="O209" s="15" t="e">
        <f t="shared" si="34"/>
        <v>#DIV/0!</v>
      </c>
      <c r="P209" s="15" t="e">
        <f t="shared" si="34"/>
        <v>#DIV/0!</v>
      </c>
      <c r="Q209" s="15" t="e">
        <f t="shared" si="34"/>
        <v>#DIV/0!</v>
      </c>
      <c r="R209" s="15" t="e">
        <f t="shared" si="34"/>
        <v>#DIV/0!</v>
      </c>
      <c r="S209" s="15" t="e">
        <f t="shared" si="34"/>
        <v>#DIV/0!</v>
      </c>
      <c r="T209" s="15" t="e">
        <f t="shared" si="34"/>
        <v>#DIV/0!</v>
      </c>
      <c r="U209" s="15" t="e">
        <f t="shared" si="34"/>
        <v>#DIV/0!</v>
      </c>
      <c r="V209" s="15" t="e">
        <f t="shared" si="34"/>
        <v>#DIV/0!</v>
      </c>
      <c r="W209" s="15" t="e">
        <f t="shared" si="34"/>
        <v>#DIV/0!</v>
      </c>
      <c r="X209" s="15" t="e">
        <f t="shared" si="34"/>
        <v>#DIV/0!</v>
      </c>
      <c r="Y209" s="15" t="e">
        <f t="shared" si="34"/>
        <v>#DIV/0!</v>
      </c>
      <c r="Z209" s="15" t="e">
        <f t="shared" si="34"/>
        <v>#DIV/0!</v>
      </c>
      <c r="AA209" s="15" t="e">
        <f t="shared" si="34"/>
        <v>#DIV/0!</v>
      </c>
      <c r="AB209" s="15" t="e">
        <f t="shared" si="34"/>
        <v>#DIV/0!</v>
      </c>
      <c r="AC209" s="15" t="e">
        <f t="shared" si="34"/>
        <v>#DIV/0!</v>
      </c>
      <c r="AD209" s="15" t="e">
        <f t="shared" si="34"/>
        <v>#DIV/0!</v>
      </c>
      <c r="AE209" s="15" t="e">
        <f t="shared" si="34"/>
        <v>#DIV/0!</v>
      </c>
      <c r="AF209" s="18"/>
      <c r="AG209" s="16" t="str">
        <f>INDEX([2]Local_Authority_District__Decem!$D$2:$D$417,MATCH(B209,[2]Local_Authority_District__Decem!$A$2:$A$417,0))</f>
        <v>UKI75</v>
      </c>
      <c r="AH209" s="369">
        <f>INDEX([2]A4!$R$6:$R$228,MATCH(AG209,[2]A4!$B$6:$B$228,0))</f>
        <v>59.2</v>
      </c>
      <c r="AN209" s="315"/>
      <c r="AO209" s="315"/>
    </row>
    <row r="210" spans="1:41" ht="15.6" x14ac:dyDescent="0.3">
      <c r="A210" s="14" t="s">
        <v>88</v>
      </c>
      <c r="B210" s="14" t="s">
        <v>506</v>
      </c>
      <c r="C210" s="14" t="s">
        <v>507</v>
      </c>
      <c r="D210" s="15">
        <v>1680000</v>
      </c>
      <c r="E210" s="16">
        <f t="shared" si="0"/>
        <v>48000</v>
      </c>
      <c r="F210" s="17" t="e">
        <f>INDEX('Indust Agri by LA '!$J$2:$J$315,MATCH(B210,'Indust Agri by LA '!$B$2:$B$315,0))</f>
        <v>#DIV/0!</v>
      </c>
      <c r="G210" s="17"/>
      <c r="H210" s="15" t="e">
        <f t="shared" si="28"/>
        <v>#DIV/0!</v>
      </c>
      <c r="I210" s="15" t="e">
        <f t="shared" si="29"/>
        <v>#DIV/0!</v>
      </c>
      <c r="J210" s="15" t="e">
        <f t="shared" si="34"/>
        <v>#DIV/0!</v>
      </c>
      <c r="K210" s="15" t="e">
        <f t="shared" si="34"/>
        <v>#DIV/0!</v>
      </c>
      <c r="L210" s="15" t="e">
        <f t="shared" si="34"/>
        <v>#DIV/0!</v>
      </c>
      <c r="M210" s="15" t="e">
        <f t="shared" si="34"/>
        <v>#DIV/0!</v>
      </c>
      <c r="N210" s="15" t="e">
        <f t="shared" si="34"/>
        <v>#DIV/0!</v>
      </c>
      <c r="O210" s="15" t="e">
        <f t="shared" si="34"/>
        <v>#DIV/0!</v>
      </c>
      <c r="P210" s="15" t="e">
        <f t="shared" si="34"/>
        <v>#DIV/0!</v>
      </c>
      <c r="Q210" s="15" t="e">
        <f t="shared" si="34"/>
        <v>#DIV/0!</v>
      </c>
      <c r="R210" s="15" t="e">
        <f t="shared" si="34"/>
        <v>#DIV/0!</v>
      </c>
      <c r="S210" s="15" t="e">
        <f t="shared" si="34"/>
        <v>#DIV/0!</v>
      </c>
      <c r="T210" s="15" t="e">
        <f t="shared" si="34"/>
        <v>#DIV/0!</v>
      </c>
      <c r="U210" s="15" t="e">
        <f t="shared" si="34"/>
        <v>#DIV/0!</v>
      </c>
      <c r="V210" s="15" t="e">
        <f t="shared" si="34"/>
        <v>#DIV/0!</v>
      </c>
      <c r="W210" s="15" t="e">
        <f t="shared" si="34"/>
        <v>#DIV/0!</v>
      </c>
      <c r="X210" s="15" t="e">
        <f t="shared" si="34"/>
        <v>#DIV/0!</v>
      </c>
      <c r="Y210" s="15" t="e">
        <f t="shared" si="34"/>
        <v>#DIV/0!</v>
      </c>
      <c r="Z210" s="15" t="e">
        <f t="shared" si="34"/>
        <v>#DIV/0!</v>
      </c>
      <c r="AA210" s="15" t="e">
        <f t="shared" si="34"/>
        <v>#DIV/0!</v>
      </c>
      <c r="AB210" s="15" t="e">
        <f t="shared" si="34"/>
        <v>#DIV/0!</v>
      </c>
      <c r="AC210" s="15" t="e">
        <f t="shared" si="34"/>
        <v>#DIV/0!</v>
      </c>
      <c r="AD210" s="15" t="e">
        <f t="shared" si="34"/>
        <v>#DIV/0!</v>
      </c>
      <c r="AE210" s="15" t="e">
        <f t="shared" si="34"/>
        <v>#DIV/0!</v>
      </c>
      <c r="AF210" s="18"/>
      <c r="AG210" s="16" t="str">
        <f>INDEX([2]Local_Authority_District__Decem!$D$2:$D$417,MATCH(B210,[2]Local_Authority_District__Decem!$A$2:$A$417,0))</f>
        <v>UKE22</v>
      </c>
      <c r="AH210" s="369">
        <f>INDEX([2]A4!$R$6:$R$228,MATCH(AG210,[2]A4!$B$6:$B$228,0))</f>
        <v>27.21</v>
      </c>
      <c r="AN210" s="315"/>
      <c r="AO210" s="315"/>
    </row>
    <row r="211" spans="1:41" ht="15.6" x14ac:dyDescent="0.3">
      <c r="A211" s="14" t="s">
        <v>66</v>
      </c>
      <c r="B211" s="14" t="s">
        <v>508</v>
      </c>
      <c r="C211" s="14" t="s">
        <v>509</v>
      </c>
      <c r="D211" s="15">
        <v>900000</v>
      </c>
      <c r="E211" s="16">
        <f t="shared" si="0"/>
        <v>25714.285714285714</v>
      </c>
      <c r="F211" s="17" t="e">
        <f>INDEX('Indust Agri by LA '!$J$2:$J$315,MATCH(B211,'Indust Agri by LA '!$B$2:$B$315,0))</f>
        <v>#DIV/0!</v>
      </c>
      <c r="G211" s="17"/>
      <c r="H211" s="15" t="e">
        <f t="shared" si="28"/>
        <v>#DIV/0!</v>
      </c>
      <c r="I211" s="15" t="e">
        <f t="shared" si="29"/>
        <v>#DIV/0!</v>
      </c>
      <c r="J211" s="15" t="e">
        <f t="shared" si="34"/>
        <v>#DIV/0!</v>
      </c>
      <c r="K211" s="15" t="e">
        <f t="shared" si="34"/>
        <v>#DIV/0!</v>
      </c>
      <c r="L211" s="15" t="e">
        <f t="shared" si="34"/>
        <v>#DIV/0!</v>
      </c>
      <c r="M211" s="15" t="e">
        <f t="shared" si="34"/>
        <v>#DIV/0!</v>
      </c>
      <c r="N211" s="15" t="e">
        <f t="shared" si="34"/>
        <v>#DIV/0!</v>
      </c>
      <c r="O211" s="15" t="e">
        <f t="shared" si="34"/>
        <v>#DIV/0!</v>
      </c>
      <c r="P211" s="15" t="e">
        <f t="shared" si="34"/>
        <v>#DIV/0!</v>
      </c>
      <c r="Q211" s="15" t="e">
        <f t="shared" si="34"/>
        <v>#DIV/0!</v>
      </c>
      <c r="R211" s="15" t="e">
        <f t="shared" si="34"/>
        <v>#DIV/0!</v>
      </c>
      <c r="S211" s="15" t="e">
        <f t="shared" si="34"/>
        <v>#DIV/0!</v>
      </c>
      <c r="T211" s="15" t="e">
        <f t="shared" si="34"/>
        <v>#DIV/0!</v>
      </c>
      <c r="U211" s="15" t="e">
        <f t="shared" si="34"/>
        <v>#DIV/0!</v>
      </c>
      <c r="V211" s="15" t="e">
        <f t="shared" si="34"/>
        <v>#DIV/0!</v>
      </c>
      <c r="W211" s="15" t="e">
        <f t="shared" si="34"/>
        <v>#DIV/0!</v>
      </c>
      <c r="X211" s="15" t="e">
        <f t="shared" si="34"/>
        <v>#DIV/0!</v>
      </c>
      <c r="Y211" s="15" t="e">
        <f t="shared" si="34"/>
        <v>#DIV/0!</v>
      </c>
      <c r="Z211" s="15" t="e">
        <f t="shared" si="34"/>
        <v>#DIV/0!</v>
      </c>
      <c r="AA211" s="15" t="e">
        <f t="shared" si="34"/>
        <v>#DIV/0!</v>
      </c>
      <c r="AB211" s="15" t="e">
        <f t="shared" si="34"/>
        <v>#DIV/0!</v>
      </c>
      <c r="AC211" s="15" t="e">
        <f t="shared" si="34"/>
        <v>#DIV/0!</v>
      </c>
      <c r="AD211" s="15" t="e">
        <f t="shared" si="34"/>
        <v>#DIV/0!</v>
      </c>
      <c r="AE211" s="15" t="e">
        <f t="shared" si="34"/>
        <v>#DIV/0!</v>
      </c>
      <c r="AF211" s="18"/>
      <c r="AG211" s="16" t="str">
        <f>INDEX([2]Local_Authority_District__Decem!$D$2:$D$417,MATCH(B211,[2]Local_Authority_District__Decem!$A$2:$A$417,0))</f>
        <v>UKD37</v>
      </c>
      <c r="AH211" s="369">
        <f>INDEX([2]A4!$R$6:$R$228,MATCH(AG211,[2]A4!$B$6:$B$228,0))</f>
        <v>25.38</v>
      </c>
      <c r="AN211" s="315"/>
      <c r="AO211" s="315"/>
    </row>
    <row r="212" spans="1:41" ht="15.6" x14ac:dyDescent="0.3">
      <c r="A212" s="14" t="s">
        <v>65</v>
      </c>
      <c r="B212" s="14" t="s">
        <v>510</v>
      </c>
      <c r="C212" s="14" t="s">
        <v>511</v>
      </c>
      <c r="D212" s="15">
        <v>4300000</v>
      </c>
      <c r="E212" s="16">
        <f t="shared" si="0"/>
        <v>122857.14285714286</v>
      </c>
      <c r="F212" s="17" t="e">
        <f>INDEX('Indust Agri by LA '!$J$2:$J$315,MATCH(B212,'Indust Agri by LA '!$B$2:$B$315,0))</f>
        <v>#DIV/0!</v>
      </c>
      <c r="G212" s="17"/>
      <c r="H212" s="15" t="e">
        <f t="shared" si="28"/>
        <v>#DIV/0!</v>
      </c>
      <c r="I212" s="15" t="e">
        <f t="shared" si="29"/>
        <v>#DIV/0!</v>
      </c>
      <c r="J212" s="15" t="e">
        <f t="shared" si="34"/>
        <v>#DIV/0!</v>
      </c>
      <c r="K212" s="15" t="e">
        <f t="shared" si="34"/>
        <v>#DIV/0!</v>
      </c>
      <c r="L212" s="15" t="e">
        <f t="shared" si="34"/>
        <v>#DIV/0!</v>
      </c>
      <c r="M212" s="15" t="e">
        <f t="shared" si="34"/>
        <v>#DIV/0!</v>
      </c>
      <c r="N212" s="15" t="e">
        <f t="shared" si="34"/>
        <v>#DIV/0!</v>
      </c>
      <c r="O212" s="15" t="e">
        <f t="shared" si="34"/>
        <v>#DIV/0!</v>
      </c>
      <c r="P212" s="15" t="e">
        <f t="shared" si="34"/>
        <v>#DIV/0!</v>
      </c>
      <c r="Q212" s="15" t="e">
        <f t="shared" si="34"/>
        <v>#DIV/0!</v>
      </c>
      <c r="R212" s="15" t="e">
        <f t="shared" si="34"/>
        <v>#DIV/0!</v>
      </c>
      <c r="S212" s="15" t="e">
        <f t="shared" si="34"/>
        <v>#DIV/0!</v>
      </c>
      <c r="T212" s="15" t="e">
        <f t="shared" si="34"/>
        <v>#DIV/0!</v>
      </c>
      <c r="U212" s="15" t="e">
        <f t="shared" si="34"/>
        <v>#DIV/0!</v>
      </c>
      <c r="V212" s="15" t="e">
        <f t="shared" si="34"/>
        <v>#DIV/0!</v>
      </c>
      <c r="W212" s="15" t="e">
        <f t="shared" si="34"/>
        <v>#DIV/0!</v>
      </c>
      <c r="X212" s="15" t="e">
        <f t="shared" si="34"/>
        <v>#DIV/0!</v>
      </c>
      <c r="Y212" s="15" t="e">
        <f t="shared" si="34"/>
        <v>#DIV/0!</v>
      </c>
      <c r="Z212" s="15" t="e">
        <f t="shared" si="34"/>
        <v>#DIV/0!</v>
      </c>
      <c r="AA212" s="15" t="e">
        <f t="shared" si="34"/>
        <v>#DIV/0!</v>
      </c>
      <c r="AB212" s="15" t="e">
        <f t="shared" si="34"/>
        <v>#DIV/0!</v>
      </c>
      <c r="AC212" s="15" t="e">
        <f t="shared" si="34"/>
        <v>#DIV/0!</v>
      </c>
      <c r="AD212" s="15" t="e">
        <f t="shared" si="34"/>
        <v>#DIV/0!</v>
      </c>
      <c r="AE212" s="15" t="e">
        <f t="shared" si="34"/>
        <v>#DIV/0!</v>
      </c>
      <c r="AF212" s="18"/>
      <c r="AG212" s="16" t="str">
        <f>INDEX([2]Local_Authority_District__Decem!$D$2:$D$417,MATCH(B212,[2]Local_Authority_District__Decem!$A$2:$A$417,0))</f>
        <v>UKH37</v>
      </c>
      <c r="AH212" s="369">
        <f>INDEX([2]A4!$R$6:$R$228,MATCH(AG212,[2]A4!$B$6:$B$228,0))</f>
        <v>35.33</v>
      </c>
      <c r="AN212" s="315"/>
      <c r="AO212" s="315"/>
    </row>
    <row r="213" spans="1:41" ht="15.6" x14ac:dyDescent="0.3">
      <c r="A213" s="14" t="s">
        <v>66</v>
      </c>
      <c r="B213" s="14" t="s">
        <v>512</v>
      </c>
      <c r="C213" s="14" t="s">
        <v>513</v>
      </c>
      <c r="D213" s="15">
        <v>1160000</v>
      </c>
      <c r="E213" s="16">
        <f t="shared" si="0"/>
        <v>33142.857142857145</v>
      </c>
      <c r="F213" s="17" t="e">
        <f>INDEX('Indust Agri by LA '!$J$2:$J$315,MATCH(B213,'Indust Agri by LA '!$B$2:$B$315,0))</f>
        <v>#DIV/0!</v>
      </c>
      <c r="G213" s="17"/>
      <c r="H213" s="15" t="e">
        <f t="shared" si="28"/>
        <v>#DIV/0!</v>
      </c>
      <c r="I213" s="15" t="e">
        <f t="shared" si="29"/>
        <v>#DIV/0!</v>
      </c>
      <c r="J213" s="15" t="e">
        <f t="shared" si="34"/>
        <v>#DIV/0!</v>
      </c>
      <c r="K213" s="15" t="e">
        <f t="shared" si="34"/>
        <v>#DIV/0!</v>
      </c>
      <c r="L213" s="15" t="e">
        <f t="shared" si="34"/>
        <v>#DIV/0!</v>
      </c>
      <c r="M213" s="15" t="e">
        <f t="shared" si="34"/>
        <v>#DIV/0!</v>
      </c>
      <c r="N213" s="15" t="e">
        <f t="shared" si="34"/>
        <v>#DIV/0!</v>
      </c>
      <c r="O213" s="15" t="e">
        <f t="shared" si="34"/>
        <v>#DIV/0!</v>
      </c>
      <c r="P213" s="15" t="e">
        <f t="shared" si="34"/>
        <v>#DIV/0!</v>
      </c>
      <c r="Q213" s="15" t="e">
        <f t="shared" si="34"/>
        <v>#DIV/0!</v>
      </c>
      <c r="R213" s="15" t="e">
        <f t="shared" si="34"/>
        <v>#DIV/0!</v>
      </c>
      <c r="S213" s="15" t="e">
        <f t="shared" si="34"/>
        <v>#DIV/0!</v>
      </c>
      <c r="T213" s="15" t="e">
        <f t="shared" si="34"/>
        <v>#DIV/0!</v>
      </c>
      <c r="U213" s="15" t="e">
        <f t="shared" si="34"/>
        <v>#DIV/0!</v>
      </c>
      <c r="V213" s="15" t="e">
        <f t="shared" si="34"/>
        <v>#DIV/0!</v>
      </c>
      <c r="W213" s="15" t="e">
        <f t="shared" si="34"/>
        <v>#DIV/0!</v>
      </c>
      <c r="X213" s="15" t="e">
        <f t="shared" si="34"/>
        <v>#DIV/0!</v>
      </c>
      <c r="Y213" s="15" t="e">
        <f t="shared" si="34"/>
        <v>#DIV/0!</v>
      </c>
      <c r="Z213" s="15" t="e">
        <f t="shared" si="34"/>
        <v>#DIV/0!</v>
      </c>
      <c r="AA213" s="15" t="e">
        <f t="shared" si="34"/>
        <v>#DIV/0!</v>
      </c>
      <c r="AB213" s="15" t="e">
        <f t="shared" si="34"/>
        <v>#DIV/0!</v>
      </c>
      <c r="AC213" s="15" t="e">
        <f t="shared" si="34"/>
        <v>#DIV/0!</v>
      </c>
      <c r="AD213" s="15" t="e">
        <f t="shared" si="34"/>
        <v>#DIV/0!</v>
      </c>
      <c r="AE213" s="15" t="e">
        <f t="shared" si="34"/>
        <v>#DIV/0!</v>
      </c>
      <c r="AF213" s="18"/>
      <c r="AG213" s="16" t="str">
        <f>INDEX([2]Local_Authority_District__Decem!$D$2:$D$417,MATCH(B213,[2]Local_Authority_District__Decem!$A$2:$A$417,0))</f>
        <v>UKD46</v>
      </c>
      <c r="AH213" s="369">
        <f>INDEX([2]A4!$R$6:$R$228,MATCH(AG213,[2]A4!$B$6:$B$228,0))</f>
        <v>33.43</v>
      </c>
      <c r="AN213" s="315"/>
      <c r="AO213" s="315"/>
    </row>
    <row r="214" spans="1:41" ht="15.6" x14ac:dyDescent="0.3">
      <c r="A214" s="14" t="s">
        <v>62</v>
      </c>
      <c r="B214" s="14" t="s">
        <v>514</v>
      </c>
      <c r="C214" s="14" t="s">
        <v>515</v>
      </c>
      <c r="D214" s="15">
        <v>2950000</v>
      </c>
      <c r="E214" s="16">
        <f t="shared" si="0"/>
        <v>84285.71428571429</v>
      </c>
      <c r="F214" s="17" t="e">
        <f>INDEX('Indust Agri by LA '!$J$2:$J$315,MATCH(B214,'Indust Agri by LA '!$B$2:$B$315,0))</f>
        <v>#DIV/0!</v>
      </c>
      <c r="G214" s="17"/>
      <c r="H214" s="15" t="e">
        <f t="shared" si="28"/>
        <v>#DIV/0!</v>
      </c>
      <c r="I214" s="15" t="e">
        <f t="shared" si="29"/>
        <v>#DIV/0!</v>
      </c>
      <c r="J214" s="15" t="e">
        <f t="shared" si="34"/>
        <v>#DIV/0!</v>
      </c>
      <c r="K214" s="15" t="e">
        <f t="shared" si="34"/>
        <v>#DIV/0!</v>
      </c>
      <c r="L214" s="15" t="e">
        <f t="shared" si="34"/>
        <v>#DIV/0!</v>
      </c>
      <c r="M214" s="15" t="e">
        <f t="shared" si="34"/>
        <v>#DIV/0!</v>
      </c>
      <c r="N214" s="15" t="e">
        <f t="shared" si="34"/>
        <v>#DIV/0!</v>
      </c>
      <c r="O214" s="15" t="e">
        <f t="shared" si="34"/>
        <v>#DIV/0!</v>
      </c>
      <c r="P214" s="15" t="e">
        <f t="shared" si="34"/>
        <v>#DIV/0!</v>
      </c>
      <c r="Q214" s="15" t="e">
        <f t="shared" si="34"/>
        <v>#DIV/0!</v>
      </c>
      <c r="R214" s="15" t="e">
        <f t="shared" si="34"/>
        <v>#DIV/0!</v>
      </c>
      <c r="S214" s="15" t="e">
        <f t="shared" si="34"/>
        <v>#DIV/0!</v>
      </c>
      <c r="T214" s="15" t="e">
        <f t="shared" si="34"/>
        <v>#DIV/0!</v>
      </c>
      <c r="U214" s="15" t="e">
        <f t="shared" si="34"/>
        <v>#DIV/0!</v>
      </c>
      <c r="V214" s="15" t="e">
        <f t="shared" si="34"/>
        <v>#DIV/0!</v>
      </c>
      <c r="W214" s="15" t="e">
        <f t="shared" si="34"/>
        <v>#DIV/0!</v>
      </c>
      <c r="X214" s="15" t="e">
        <f t="shared" si="34"/>
        <v>#DIV/0!</v>
      </c>
      <c r="Y214" s="15" t="e">
        <f t="shared" si="34"/>
        <v>#DIV/0!</v>
      </c>
      <c r="Z214" s="15" t="e">
        <f t="shared" si="34"/>
        <v>#DIV/0!</v>
      </c>
      <c r="AA214" s="15" t="e">
        <f t="shared" si="34"/>
        <v>#DIV/0!</v>
      </c>
      <c r="AB214" s="15" t="e">
        <f t="shared" si="34"/>
        <v>#DIV/0!</v>
      </c>
      <c r="AC214" s="15" t="e">
        <f t="shared" si="34"/>
        <v>#DIV/0!</v>
      </c>
      <c r="AD214" s="15" t="e">
        <f t="shared" si="34"/>
        <v>#DIV/0!</v>
      </c>
      <c r="AE214" s="15" t="e">
        <f t="shared" si="34"/>
        <v>#DIV/0!</v>
      </c>
      <c r="AF214" s="18"/>
      <c r="AG214" s="16" t="str">
        <f>INDEX([2]Local_Authority_District__Decem!$D$2:$D$417,MATCH(B214,[2]Local_Authority_District__Decem!$A$2:$A$417,0))</f>
        <v>UKJ22</v>
      </c>
      <c r="AH214" s="369">
        <f>INDEX([2]A4!$R$6:$R$228,MATCH(AG214,[2]A4!$B$6:$B$228,0))</f>
        <v>25.55</v>
      </c>
      <c r="AN214" s="315"/>
      <c r="AO214" s="315"/>
    </row>
    <row r="215" spans="1:41" ht="15.6" x14ac:dyDescent="0.3">
      <c r="A215" s="14" t="s">
        <v>88</v>
      </c>
      <c r="B215" s="14" t="s">
        <v>516</v>
      </c>
      <c r="C215" s="14" t="s">
        <v>517</v>
      </c>
      <c r="D215" s="15">
        <v>900000</v>
      </c>
      <c r="E215" s="16">
        <f t="shared" si="0"/>
        <v>25714.285714285714</v>
      </c>
      <c r="F215" s="17" t="e">
        <f>INDEX('Indust Agri by LA '!$J$2:$J$315,MATCH(B215,'Indust Agri by LA '!$B$2:$B$315,0))</f>
        <v>#DIV/0!</v>
      </c>
      <c r="G215" s="17"/>
      <c r="H215" s="15" t="e">
        <f t="shared" si="28"/>
        <v>#DIV/0!</v>
      </c>
      <c r="I215" s="15" t="e">
        <f t="shared" si="29"/>
        <v>#DIV/0!</v>
      </c>
      <c r="J215" s="15" t="e">
        <f t="shared" si="34"/>
        <v>#DIV/0!</v>
      </c>
      <c r="K215" s="15" t="e">
        <f t="shared" si="34"/>
        <v>#DIV/0!</v>
      </c>
      <c r="L215" s="15" t="e">
        <f t="shared" si="34"/>
        <v>#DIV/0!</v>
      </c>
      <c r="M215" s="15" t="e">
        <f t="shared" si="34"/>
        <v>#DIV/0!</v>
      </c>
      <c r="N215" s="15" t="e">
        <f t="shared" si="34"/>
        <v>#DIV/0!</v>
      </c>
      <c r="O215" s="15" t="e">
        <f t="shared" si="34"/>
        <v>#DIV/0!</v>
      </c>
      <c r="P215" s="15" t="e">
        <f t="shared" ref="J215:AE225" si="35">O215*1.047</f>
        <v>#DIV/0!</v>
      </c>
      <c r="Q215" s="15" t="e">
        <f t="shared" si="35"/>
        <v>#DIV/0!</v>
      </c>
      <c r="R215" s="15" t="e">
        <f t="shared" si="35"/>
        <v>#DIV/0!</v>
      </c>
      <c r="S215" s="15" t="e">
        <f t="shared" si="35"/>
        <v>#DIV/0!</v>
      </c>
      <c r="T215" s="15" t="e">
        <f t="shared" si="35"/>
        <v>#DIV/0!</v>
      </c>
      <c r="U215" s="15" t="e">
        <f t="shared" si="35"/>
        <v>#DIV/0!</v>
      </c>
      <c r="V215" s="15" t="e">
        <f t="shared" si="35"/>
        <v>#DIV/0!</v>
      </c>
      <c r="W215" s="15" t="e">
        <f t="shared" si="35"/>
        <v>#DIV/0!</v>
      </c>
      <c r="X215" s="15" t="e">
        <f t="shared" si="35"/>
        <v>#DIV/0!</v>
      </c>
      <c r="Y215" s="15" t="e">
        <f t="shared" si="35"/>
        <v>#DIV/0!</v>
      </c>
      <c r="Z215" s="15" t="e">
        <f t="shared" si="35"/>
        <v>#DIV/0!</v>
      </c>
      <c r="AA215" s="15" t="e">
        <f t="shared" si="35"/>
        <v>#DIV/0!</v>
      </c>
      <c r="AB215" s="15" t="e">
        <f t="shared" si="35"/>
        <v>#DIV/0!</v>
      </c>
      <c r="AC215" s="15" t="e">
        <f t="shared" si="35"/>
        <v>#DIV/0!</v>
      </c>
      <c r="AD215" s="15" t="e">
        <f t="shared" si="35"/>
        <v>#DIV/0!</v>
      </c>
      <c r="AE215" s="15" t="e">
        <f t="shared" si="35"/>
        <v>#DIV/0!</v>
      </c>
      <c r="AF215" s="18"/>
      <c r="AG215" s="16" t="str">
        <f>INDEX([2]Local_Authority_District__Decem!$D$2:$D$417,MATCH(B215,[2]Local_Authority_District__Decem!$A$2:$A$417,0))</f>
        <v>UKE31</v>
      </c>
      <c r="AH215" s="369">
        <f>INDEX([2]A4!$R$6:$R$228,MATCH(AG215,[2]A4!$B$6:$B$228,0))</f>
        <v>27.09</v>
      </c>
      <c r="AN215" s="315"/>
      <c r="AO215" s="315"/>
    </row>
    <row r="216" spans="1:41" ht="15.6" x14ac:dyDescent="0.3">
      <c r="A216" s="14" t="s">
        <v>85</v>
      </c>
      <c r="B216" s="14" t="s">
        <v>518</v>
      </c>
      <c r="C216" s="14" t="s">
        <v>519</v>
      </c>
      <c r="D216" s="15">
        <v>2250000</v>
      </c>
      <c r="E216" s="16">
        <f t="shared" si="0"/>
        <v>64285.714285714283</v>
      </c>
      <c r="F216" s="17" t="e">
        <f>INDEX('Indust Agri by LA '!$J$2:$J$315,MATCH(B216,'Indust Agri by LA '!$B$2:$B$315,0))</f>
        <v>#DIV/0!</v>
      </c>
      <c r="G216" s="17"/>
      <c r="H216" s="15" t="e">
        <f t="shared" si="28"/>
        <v>#DIV/0!</v>
      </c>
      <c r="I216" s="15" t="e">
        <f t="shared" si="29"/>
        <v>#DIV/0!</v>
      </c>
      <c r="J216" s="15" t="e">
        <f t="shared" si="35"/>
        <v>#DIV/0!</v>
      </c>
      <c r="K216" s="15" t="e">
        <f t="shared" si="35"/>
        <v>#DIV/0!</v>
      </c>
      <c r="L216" s="15" t="e">
        <f t="shared" si="35"/>
        <v>#DIV/0!</v>
      </c>
      <c r="M216" s="15" t="e">
        <f t="shared" si="35"/>
        <v>#DIV/0!</v>
      </c>
      <c r="N216" s="15" t="e">
        <f t="shared" si="35"/>
        <v>#DIV/0!</v>
      </c>
      <c r="O216" s="15" t="e">
        <f t="shared" si="35"/>
        <v>#DIV/0!</v>
      </c>
      <c r="P216" s="15" t="e">
        <f t="shared" si="35"/>
        <v>#DIV/0!</v>
      </c>
      <c r="Q216" s="15" t="e">
        <f t="shared" si="35"/>
        <v>#DIV/0!</v>
      </c>
      <c r="R216" s="15" t="e">
        <f t="shared" si="35"/>
        <v>#DIV/0!</v>
      </c>
      <c r="S216" s="15" t="e">
        <f t="shared" si="35"/>
        <v>#DIV/0!</v>
      </c>
      <c r="T216" s="15" t="e">
        <f t="shared" si="35"/>
        <v>#DIV/0!</v>
      </c>
      <c r="U216" s="15" t="e">
        <f t="shared" si="35"/>
        <v>#DIV/0!</v>
      </c>
      <c r="V216" s="15" t="e">
        <f t="shared" si="35"/>
        <v>#DIV/0!</v>
      </c>
      <c r="W216" s="15" t="e">
        <f t="shared" si="35"/>
        <v>#DIV/0!</v>
      </c>
      <c r="X216" s="15" t="e">
        <f t="shared" si="35"/>
        <v>#DIV/0!</v>
      </c>
      <c r="Y216" s="15" t="e">
        <f t="shared" si="35"/>
        <v>#DIV/0!</v>
      </c>
      <c r="Z216" s="15" t="e">
        <f t="shared" si="35"/>
        <v>#DIV/0!</v>
      </c>
      <c r="AA216" s="15" t="e">
        <f t="shared" si="35"/>
        <v>#DIV/0!</v>
      </c>
      <c r="AB216" s="15" t="e">
        <f t="shared" si="35"/>
        <v>#DIV/0!</v>
      </c>
      <c r="AC216" s="15" t="e">
        <f t="shared" si="35"/>
        <v>#DIV/0!</v>
      </c>
      <c r="AD216" s="15" t="e">
        <f t="shared" si="35"/>
        <v>#DIV/0!</v>
      </c>
      <c r="AE216" s="15" t="e">
        <f t="shared" si="35"/>
        <v>#DIV/0!</v>
      </c>
      <c r="AF216" s="18"/>
      <c r="AG216" s="16" t="str">
        <f>INDEX([2]Local_Authority_District__Decem!$D$2:$D$417,MATCH(B216,[2]Local_Authority_District__Decem!$A$2:$A$417,0))</f>
        <v>UKG13</v>
      </c>
      <c r="AH216" s="369">
        <f>INDEX([2]A4!$R$6:$R$228,MATCH(AG216,[2]A4!$B$6:$B$228,0))</f>
        <v>37.68</v>
      </c>
      <c r="AN216" s="315"/>
      <c r="AO216" s="315"/>
    </row>
    <row r="217" spans="1:41" ht="15.6" x14ac:dyDescent="0.3">
      <c r="A217" s="14" t="s">
        <v>62</v>
      </c>
      <c r="B217" s="14" t="s">
        <v>520</v>
      </c>
      <c r="C217" s="14" t="s">
        <v>521</v>
      </c>
      <c r="D217" s="15">
        <v>7780000</v>
      </c>
      <c r="E217" s="16">
        <f t="shared" si="0"/>
        <v>222285.71428571429</v>
      </c>
      <c r="F217" s="17" t="e">
        <f>INDEX('Indust Agri by LA '!$J$2:$J$315,MATCH(B217,'Indust Agri by LA '!$B$2:$B$315,0))</f>
        <v>#DIV/0!</v>
      </c>
      <c r="G217" s="17"/>
      <c r="H217" s="15" t="e">
        <f t="shared" si="28"/>
        <v>#DIV/0!</v>
      </c>
      <c r="I217" s="15" t="e">
        <f t="shared" si="29"/>
        <v>#DIV/0!</v>
      </c>
      <c r="J217" s="15" t="e">
        <f t="shared" si="35"/>
        <v>#DIV/0!</v>
      </c>
      <c r="K217" s="15" t="e">
        <f t="shared" si="35"/>
        <v>#DIV/0!</v>
      </c>
      <c r="L217" s="15" t="e">
        <f t="shared" si="35"/>
        <v>#DIV/0!</v>
      </c>
      <c r="M217" s="15" t="e">
        <f t="shared" si="35"/>
        <v>#DIV/0!</v>
      </c>
      <c r="N217" s="15" t="e">
        <f t="shared" si="35"/>
        <v>#DIV/0!</v>
      </c>
      <c r="O217" s="15" t="e">
        <f t="shared" si="35"/>
        <v>#DIV/0!</v>
      </c>
      <c r="P217" s="15" t="e">
        <f t="shared" si="35"/>
        <v>#DIV/0!</v>
      </c>
      <c r="Q217" s="15" t="e">
        <f t="shared" si="35"/>
        <v>#DIV/0!</v>
      </c>
      <c r="R217" s="15" t="e">
        <f t="shared" si="35"/>
        <v>#DIV/0!</v>
      </c>
      <c r="S217" s="15" t="e">
        <f t="shared" si="35"/>
        <v>#DIV/0!</v>
      </c>
      <c r="T217" s="15" t="e">
        <f t="shared" si="35"/>
        <v>#DIV/0!</v>
      </c>
      <c r="U217" s="15" t="e">
        <f t="shared" si="35"/>
        <v>#DIV/0!</v>
      </c>
      <c r="V217" s="15" t="e">
        <f t="shared" si="35"/>
        <v>#DIV/0!</v>
      </c>
      <c r="W217" s="15" t="e">
        <f t="shared" si="35"/>
        <v>#DIV/0!</v>
      </c>
      <c r="X217" s="15" t="e">
        <f t="shared" si="35"/>
        <v>#DIV/0!</v>
      </c>
      <c r="Y217" s="15" t="e">
        <f t="shared" si="35"/>
        <v>#DIV/0!</v>
      </c>
      <c r="Z217" s="15" t="e">
        <f t="shared" si="35"/>
        <v>#DIV/0!</v>
      </c>
      <c r="AA217" s="15" t="e">
        <f t="shared" si="35"/>
        <v>#DIV/0!</v>
      </c>
      <c r="AB217" s="15" t="e">
        <f t="shared" si="35"/>
        <v>#DIV/0!</v>
      </c>
      <c r="AC217" s="15" t="e">
        <f t="shared" si="35"/>
        <v>#DIV/0!</v>
      </c>
      <c r="AD217" s="15" t="e">
        <f t="shared" si="35"/>
        <v>#DIV/0!</v>
      </c>
      <c r="AE217" s="15" t="e">
        <f t="shared" si="35"/>
        <v>#DIV/0!</v>
      </c>
      <c r="AF217" s="18"/>
      <c r="AG217" s="16" t="str">
        <f>INDEX([2]Local_Authority_District__Decem!$D$2:$D$417,MATCH(B217,[2]Local_Authority_District__Decem!$A$2:$A$417,0))</f>
        <v>UKJ25</v>
      </c>
      <c r="AH217" s="369">
        <f>INDEX([2]A4!$R$6:$R$228,MATCH(AG217,[2]A4!$B$6:$B$228,0))</f>
        <v>44.3</v>
      </c>
      <c r="AN217" s="315"/>
      <c r="AO217" s="315"/>
    </row>
    <row r="218" spans="1:41" ht="15.6" x14ac:dyDescent="0.3">
      <c r="A218" s="14" t="s">
        <v>69</v>
      </c>
      <c r="B218" s="14" t="s">
        <v>522</v>
      </c>
      <c r="C218" s="14" t="s">
        <v>523</v>
      </c>
      <c r="D218" s="15">
        <v>1700000</v>
      </c>
      <c r="E218" s="16">
        <f t="shared" si="0"/>
        <v>48571.428571428572</v>
      </c>
      <c r="F218" s="17" t="e">
        <f>INDEX('Indust Agri by LA '!$J$2:$J$315,MATCH(B218,'Indust Agri by LA '!$B$2:$B$315,0))</f>
        <v>#DIV/0!</v>
      </c>
      <c r="G218" s="17"/>
      <c r="H218" s="15" t="e">
        <f t="shared" si="28"/>
        <v>#DIV/0!</v>
      </c>
      <c r="I218" s="15" t="e">
        <f t="shared" si="29"/>
        <v>#DIV/0!</v>
      </c>
      <c r="J218" s="15" t="e">
        <f t="shared" si="35"/>
        <v>#DIV/0!</v>
      </c>
      <c r="K218" s="15" t="e">
        <f t="shared" si="35"/>
        <v>#DIV/0!</v>
      </c>
      <c r="L218" s="15" t="e">
        <f t="shared" si="35"/>
        <v>#DIV/0!</v>
      </c>
      <c r="M218" s="15" t="e">
        <f t="shared" si="35"/>
        <v>#DIV/0!</v>
      </c>
      <c r="N218" s="15" t="e">
        <f t="shared" si="35"/>
        <v>#DIV/0!</v>
      </c>
      <c r="O218" s="15" t="e">
        <f t="shared" si="35"/>
        <v>#DIV/0!</v>
      </c>
      <c r="P218" s="15" t="e">
        <f t="shared" si="35"/>
        <v>#DIV/0!</v>
      </c>
      <c r="Q218" s="15" t="e">
        <f t="shared" si="35"/>
        <v>#DIV/0!</v>
      </c>
      <c r="R218" s="15" t="e">
        <f t="shared" si="35"/>
        <v>#DIV/0!</v>
      </c>
      <c r="S218" s="15" t="e">
        <f t="shared" si="35"/>
        <v>#DIV/0!</v>
      </c>
      <c r="T218" s="15" t="e">
        <f t="shared" si="35"/>
        <v>#DIV/0!</v>
      </c>
      <c r="U218" s="15" t="e">
        <f t="shared" si="35"/>
        <v>#DIV/0!</v>
      </c>
      <c r="V218" s="15" t="e">
        <f t="shared" si="35"/>
        <v>#DIV/0!</v>
      </c>
      <c r="W218" s="15" t="e">
        <f t="shared" si="35"/>
        <v>#DIV/0!</v>
      </c>
      <c r="X218" s="15" t="e">
        <f t="shared" si="35"/>
        <v>#DIV/0!</v>
      </c>
      <c r="Y218" s="15" t="e">
        <f t="shared" si="35"/>
        <v>#DIV/0!</v>
      </c>
      <c r="Z218" s="15" t="e">
        <f t="shared" si="35"/>
        <v>#DIV/0!</v>
      </c>
      <c r="AA218" s="15" t="e">
        <f t="shared" si="35"/>
        <v>#DIV/0!</v>
      </c>
      <c r="AB218" s="15" t="e">
        <f t="shared" si="35"/>
        <v>#DIV/0!</v>
      </c>
      <c r="AC218" s="15" t="e">
        <f t="shared" si="35"/>
        <v>#DIV/0!</v>
      </c>
      <c r="AD218" s="15" t="e">
        <f t="shared" si="35"/>
        <v>#DIV/0!</v>
      </c>
      <c r="AE218" s="15" t="e">
        <f t="shared" si="35"/>
        <v>#DIV/0!</v>
      </c>
      <c r="AF218" s="18"/>
      <c r="AG218" s="16" t="str">
        <f>INDEX([2]Local_Authority_District__Decem!$D$2:$D$417,MATCH(B218,[2]Local_Authority_District__Decem!$A$2:$A$417,0))</f>
        <v>UKF16</v>
      </c>
      <c r="AH218" s="369">
        <f>INDEX([2]A4!$R$6:$R$228,MATCH(AG218,[2]A4!$B$6:$B$228,0))</f>
        <v>35.119999999999997</v>
      </c>
      <c r="AN218" s="315"/>
      <c r="AO218" s="315"/>
    </row>
    <row r="219" spans="1:41" ht="15.6" x14ac:dyDescent="0.3">
      <c r="A219" s="14" t="s">
        <v>62</v>
      </c>
      <c r="B219" s="14" t="s">
        <v>524</v>
      </c>
      <c r="C219" s="14" t="s">
        <v>525</v>
      </c>
      <c r="D219" s="15">
        <v>4300000</v>
      </c>
      <c r="E219" s="16">
        <f t="shared" si="0"/>
        <v>122857.14285714286</v>
      </c>
      <c r="F219" s="17" t="e">
        <f>INDEX('Indust Agri by LA '!$J$2:$J$315,MATCH(B219,'Indust Agri by LA '!$B$2:$B$315,0))</f>
        <v>#DIV/0!</v>
      </c>
      <c r="G219" s="17"/>
      <c r="H219" s="15" t="e">
        <f t="shared" si="28"/>
        <v>#DIV/0!</v>
      </c>
      <c r="I219" s="15" t="e">
        <f t="shared" si="29"/>
        <v>#DIV/0!</v>
      </c>
      <c r="J219" s="15" t="e">
        <f t="shared" si="35"/>
        <v>#DIV/0!</v>
      </c>
      <c r="K219" s="15" t="e">
        <f t="shared" si="35"/>
        <v>#DIV/0!</v>
      </c>
      <c r="L219" s="15" t="e">
        <f t="shared" si="35"/>
        <v>#DIV/0!</v>
      </c>
      <c r="M219" s="15" t="e">
        <f t="shared" si="35"/>
        <v>#DIV/0!</v>
      </c>
      <c r="N219" s="15" t="e">
        <f t="shared" si="35"/>
        <v>#DIV/0!</v>
      </c>
      <c r="O219" s="15" t="e">
        <f t="shared" si="35"/>
        <v>#DIV/0!</v>
      </c>
      <c r="P219" s="15" t="e">
        <f t="shared" si="35"/>
        <v>#DIV/0!</v>
      </c>
      <c r="Q219" s="15" t="e">
        <f t="shared" si="35"/>
        <v>#DIV/0!</v>
      </c>
      <c r="R219" s="15" t="e">
        <f t="shared" si="35"/>
        <v>#DIV/0!</v>
      </c>
      <c r="S219" s="15" t="e">
        <f t="shared" si="35"/>
        <v>#DIV/0!</v>
      </c>
      <c r="T219" s="15" t="e">
        <f t="shared" si="35"/>
        <v>#DIV/0!</v>
      </c>
      <c r="U219" s="15" t="e">
        <f t="shared" si="35"/>
        <v>#DIV/0!</v>
      </c>
      <c r="V219" s="15" t="e">
        <f t="shared" si="35"/>
        <v>#DIV/0!</v>
      </c>
      <c r="W219" s="15" t="e">
        <f t="shared" si="35"/>
        <v>#DIV/0!</v>
      </c>
      <c r="X219" s="15" t="e">
        <f t="shared" si="35"/>
        <v>#DIV/0!</v>
      </c>
      <c r="Y219" s="15" t="e">
        <f t="shared" si="35"/>
        <v>#DIV/0!</v>
      </c>
      <c r="Z219" s="15" t="e">
        <f t="shared" si="35"/>
        <v>#DIV/0!</v>
      </c>
      <c r="AA219" s="15" t="e">
        <f t="shared" si="35"/>
        <v>#DIV/0!</v>
      </c>
      <c r="AB219" s="15" t="e">
        <f t="shared" si="35"/>
        <v>#DIV/0!</v>
      </c>
      <c r="AC219" s="15" t="e">
        <f t="shared" si="35"/>
        <v>#DIV/0!</v>
      </c>
      <c r="AD219" s="15" t="e">
        <f t="shared" si="35"/>
        <v>#DIV/0!</v>
      </c>
      <c r="AE219" s="15" t="e">
        <f t="shared" si="35"/>
        <v>#DIV/0!</v>
      </c>
      <c r="AF219" s="18"/>
      <c r="AG219" s="16" t="str">
        <f>INDEX([2]Local_Authority_District__Decem!$D$2:$D$417,MATCH(B219,[2]Local_Authority_District__Decem!$A$2:$A$417,0))</f>
        <v>UKJ37</v>
      </c>
      <c r="AH219" s="369">
        <f>INDEX([2]A4!$R$6:$R$228,MATCH(AG219,[2]A4!$B$6:$B$228,0))</f>
        <v>50.35</v>
      </c>
      <c r="AN219" s="315"/>
      <c r="AO219" s="315"/>
    </row>
    <row r="220" spans="1:41" ht="15.6" x14ac:dyDescent="0.3">
      <c r="A220" s="14" t="s">
        <v>69</v>
      </c>
      <c r="B220" s="14" t="s">
        <v>526</v>
      </c>
      <c r="C220" s="14" t="s">
        <v>527</v>
      </c>
      <c r="D220" s="15">
        <v>2000000</v>
      </c>
      <c r="E220" s="16">
        <f t="shared" si="0"/>
        <v>57142.857142857145</v>
      </c>
      <c r="F220" s="17" t="e">
        <f>INDEX('Indust Agri by LA '!$J$2:$J$315,MATCH(B220,'Indust Agri by LA '!$B$2:$B$315,0))</f>
        <v>#DIV/0!</v>
      </c>
      <c r="G220" s="17"/>
      <c r="H220" s="15" t="e">
        <f t="shared" si="28"/>
        <v>#DIV/0!</v>
      </c>
      <c r="I220" s="15" t="e">
        <f t="shared" si="29"/>
        <v>#DIV/0!</v>
      </c>
      <c r="J220" s="15" t="e">
        <f t="shared" si="35"/>
        <v>#DIV/0!</v>
      </c>
      <c r="K220" s="15" t="e">
        <f t="shared" si="35"/>
        <v>#DIV/0!</v>
      </c>
      <c r="L220" s="15" t="e">
        <f t="shared" si="35"/>
        <v>#DIV/0!</v>
      </c>
      <c r="M220" s="15" t="e">
        <f t="shared" si="35"/>
        <v>#DIV/0!</v>
      </c>
      <c r="N220" s="15" t="e">
        <f t="shared" si="35"/>
        <v>#DIV/0!</v>
      </c>
      <c r="O220" s="15" t="e">
        <f t="shared" si="35"/>
        <v>#DIV/0!</v>
      </c>
      <c r="P220" s="15" t="e">
        <f t="shared" si="35"/>
        <v>#DIV/0!</v>
      </c>
      <c r="Q220" s="15" t="e">
        <f t="shared" si="35"/>
        <v>#DIV/0!</v>
      </c>
      <c r="R220" s="15" t="e">
        <f t="shared" si="35"/>
        <v>#DIV/0!</v>
      </c>
      <c r="S220" s="15" t="e">
        <f t="shared" si="35"/>
        <v>#DIV/0!</v>
      </c>
      <c r="T220" s="15" t="e">
        <f t="shared" si="35"/>
        <v>#DIV/0!</v>
      </c>
      <c r="U220" s="15" t="e">
        <f t="shared" si="35"/>
        <v>#DIV/0!</v>
      </c>
      <c r="V220" s="15" t="e">
        <f t="shared" si="35"/>
        <v>#DIV/0!</v>
      </c>
      <c r="W220" s="15" t="e">
        <f t="shared" si="35"/>
        <v>#DIV/0!</v>
      </c>
      <c r="X220" s="15" t="e">
        <f t="shared" si="35"/>
        <v>#DIV/0!</v>
      </c>
      <c r="Y220" s="15" t="e">
        <f t="shared" si="35"/>
        <v>#DIV/0!</v>
      </c>
      <c r="Z220" s="15" t="e">
        <f t="shared" si="35"/>
        <v>#DIV/0!</v>
      </c>
      <c r="AA220" s="15" t="e">
        <f t="shared" si="35"/>
        <v>#DIV/0!</v>
      </c>
      <c r="AB220" s="15" t="e">
        <f t="shared" si="35"/>
        <v>#DIV/0!</v>
      </c>
      <c r="AC220" s="15" t="e">
        <f t="shared" si="35"/>
        <v>#DIV/0!</v>
      </c>
      <c r="AD220" s="15" t="e">
        <f t="shared" si="35"/>
        <v>#DIV/0!</v>
      </c>
      <c r="AE220" s="15" t="e">
        <f t="shared" si="35"/>
        <v>#DIV/0!</v>
      </c>
      <c r="AF220" s="18"/>
      <c r="AG220" s="16" t="str">
        <f>INDEX([2]Local_Authority_District__Decem!$D$2:$D$417,MATCH(B220,[2]Local_Authority_District__Decem!$A$2:$A$417,0))</f>
        <v>UKF22</v>
      </c>
      <c r="AH220" s="369">
        <f>INDEX([2]A4!$R$6:$R$228,MATCH(AG220,[2]A4!$B$6:$B$228,0))</f>
        <v>32.479999999999997</v>
      </c>
      <c r="AN220" s="315"/>
      <c r="AO220" s="315"/>
    </row>
    <row r="221" spans="1:41" ht="15.6" x14ac:dyDescent="0.3">
      <c r="A221" s="14" t="s">
        <v>88</v>
      </c>
      <c r="B221" s="14" t="s">
        <v>528</v>
      </c>
      <c r="C221" s="14" t="s">
        <v>529</v>
      </c>
      <c r="D221" s="15">
        <v>1800000</v>
      </c>
      <c r="E221" s="16">
        <f t="shared" si="0"/>
        <v>51428.571428571428</v>
      </c>
      <c r="F221" s="17" t="e">
        <f>INDEX('Indust Agri by LA '!$J$2:$J$315,MATCH(B221,'Indust Agri by LA '!$B$2:$B$315,0))</f>
        <v>#DIV/0!</v>
      </c>
      <c r="G221" s="17"/>
      <c r="H221" s="15" t="e">
        <f t="shared" si="28"/>
        <v>#DIV/0!</v>
      </c>
      <c r="I221" s="15" t="e">
        <f t="shared" si="29"/>
        <v>#DIV/0!</v>
      </c>
      <c r="J221" s="15" t="e">
        <f t="shared" si="35"/>
        <v>#DIV/0!</v>
      </c>
      <c r="K221" s="15" t="e">
        <f t="shared" si="35"/>
        <v>#DIV/0!</v>
      </c>
      <c r="L221" s="15" t="e">
        <f t="shared" si="35"/>
        <v>#DIV/0!</v>
      </c>
      <c r="M221" s="15" t="e">
        <f t="shared" si="35"/>
        <v>#DIV/0!</v>
      </c>
      <c r="N221" s="15" t="e">
        <f t="shared" si="35"/>
        <v>#DIV/0!</v>
      </c>
      <c r="O221" s="15" t="e">
        <f t="shared" si="35"/>
        <v>#DIV/0!</v>
      </c>
      <c r="P221" s="15" t="e">
        <f t="shared" si="35"/>
        <v>#DIV/0!</v>
      </c>
      <c r="Q221" s="15" t="e">
        <f t="shared" si="35"/>
        <v>#DIV/0!</v>
      </c>
      <c r="R221" s="15" t="e">
        <f t="shared" si="35"/>
        <v>#DIV/0!</v>
      </c>
      <c r="S221" s="15" t="e">
        <f t="shared" si="35"/>
        <v>#DIV/0!</v>
      </c>
      <c r="T221" s="15" t="e">
        <f t="shared" si="35"/>
        <v>#DIV/0!</v>
      </c>
      <c r="U221" s="15" t="e">
        <f t="shared" si="35"/>
        <v>#DIV/0!</v>
      </c>
      <c r="V221" s="15" t="e">
        <f t="shared" si="35"/>
        <v>#DIV/0!</v>
      </c>
      <c r="W221" s="15" t="e">
        <f t="shared" si="35"/>
        <v>#DIV/0!</v>
      </c>
      <c r="X221" s="15" t="e">
        <f t="shared" si="35"/>
        <v>#DIV/0!</v>
      </c>
      <c r="Y221" s="15" t="e">
        <f t="shared" si="35"/>
        <v>#DIV/0!</v>
      </c>
      <c r="Z221" s="15" t="e">
        <f t="shared" si="35"/>
        <v>#DIV/0!</v>
      </c>
      <c r="AA221" s="15" t="e">
        <f t="shared" si="35"/>
        <v>#DIV/0!</v>
      </c>
      <c r="AB221" s="15" t="e">
        <f t="shared" si="35"/>
        <v>#DIV/0!</v>
      </c>
      <c r="AC221" s="15" t="e">
        <f t="shared" si="35"/>
        <v>#DIV/0!</v>
      </c>
      <c r="AD221" s="15" t="e">
        <f t="shared" si="35"/>
        <v>#DIV/0!</v>
      </c>
      <c r="AE221" s="15" t="e">
        <f t="shared" si="35"/>
        <v>#DIV/0!</v>
      </c>
      <c r="AF221" s="18"/>
      <c r="AG221" s="16" t="str">
        <f>INDEX([2]Local_Authority_District__Decem!$D$2:$D$417,MATCH(B221,[2]Local_Authority_District__Decem!$A$2:$A$417,0))</f>
        <v>UKE22</v>
      </c>
      <c r="AH221" s="369">
        <f>INDEX([2]A4!$R$6:$R$228,MATCH(AG221,[2]A4!$B$6:$B$228,0))</f>
        <v>27.21</v>
      </c>
      <c r="AN221" s="315"/>
      <c r="AO221" s="315"/>
    </row>
    <row r="222" spans="1:41" ht="15.6" x14ac:dyDescent="0.3">
      <c r="A222" s="14" t="s">
        <v>66</v>
      </c>
      <c r="B222" s="14" t="s">
        <v>530</v>
      </c>
      <c r="C222" s="14" t="s">
        <v>531</v>
      </c>
      <c r="D222" s="15">
        <v>1500000</v>
      </c>
      <c r="E222" s="16">
        <f t="shared" si="0"/>
        <v>42857.142857142855</v>
      </c>
      <c r="F222" s="17" t="e">
        <f>INDEX('Indust Agri by LA '!$J$2:$J$315,MATCH(B222,'Indust Agri by LA '!$B$2:$B$315,0))</f>
        <v>#DIV/0!</v>
      </c>
      <c r="G222" s="17"/>
      <c r="H222" s="15" t="e">
        <f t="shared" si="28"/>
        <v>#DIV/0!</v>
      </c>
      <c r="I222" s="15" t="e">
        <f t="shared" si="29"/>
        <v>#DIV/0!</v>
      </c>
      <c r="J222" s="15" t="e">
        <f t="shared" si="35"/>
        <v>#DIV/0!</v>
      </c>
      <c r="K222" s="15" t="e">
        <f t="shared" si="35"/>
        <v>#DIV/0!</v>
      </c>
      <c r="L222" s="15" t="e">
        <f t="shared" si="35"/>
        <v>#DIV/0!</v>
      </c>
      <c r="M222" s="15" t="e">
        <f t="shared" si="35"/>
        <v>#DIV/0!</v>
      </c>
      <c r="N222" s="15" t="e">
        <f t="shared" si="35"/>
        <v>#DIV/0!</v>
      </c>
      <c r="O222" s="15" t="e">
        <f t="shared" si="35"/>
        <v>#DIV/0!</v>
      </c>
      <c r="P222" s="15" t="e">
        <f t="shared" si="35"/>
        <v>#DIV/0!</v>
      </c>
      <c r="Q222" s="15" t="e">
        <f t="shared" si="35"/>
        <v>#DIV/0!</v>
      </c>
      <c r="R222" s="15" t="e">
        <f t="shared" si="35"/>
        <v>#DIV/0!</v>
      </c>
      <c r="S222" s="15" t="e">
        <f t="shared" si="35"/>
        <v>#DIV/0!</v>
      </c>
      <c r="T222" s="15" t="e">
        <f t="shared" si="35"/>
        <v>#DIV/0!</v>
      </c>
      <c r="U222" s="15" t="e">
        <f t="shared" si="35"/>
        <v>#DIV/0!</v>
      </c>
      <c r="V222" s="15" t="e">
        <f t="shared" si="35"/>
        <v>#DIV/0!</v>
      </c>
      <c r="W222" s="15" t="e">
        <f t="shared" si="35"/>
        <v>#DIV/0!</v>
      </c>
      <c r="X222" s="15" t="e">
        <f t="shared" si="35"/>
        <v>#DIV/0!</v>
      </c>
      <c r="Y222" s="15" t="e">
        <f t="shared" si="35"/>
        <v>#DIV/0!</v>
      </c>
      <c r="Z222" s="15" t="e">
        <f t="shared" si="35"/>
        <v>#DIV/0!</v>
      </c>
      <c r="AA222" s="15" t="e">
        <f t="shared" si="35"/>
        <v>#DIV/0!</v>
      </c>
      <c r="AB222" s="15" t="e">
        <f t="shared" si="35"/>
        <v>#DIV/0!</v>
      </c>
      <c r="AC222" s="15" t="e">
        <f t="shared" si="35"/>
        <v>#DIV/0!</v>
      </c>
      <c r="AD222" s="15" t="e">
        <f t="shared" si="35"/>
        <v>#DIV/0!</v>
      </c>
      <c r="AE222" s="15" t="e">
        <f t="shared" si="35"/>
        <v>#DIV/0!</v>
      </c>
      <c r="AF222" s="18"/>
      <c r="AG222" s="16" t="str">
        <f>INDEX([2]Local_Authority_District__Decem!$D$2:$D$417,MATCH(B222,[2]Local_Authority_District__Decem!$A$2:$A$417,0))</f>
        <v>UKD34</v>
      </c>
      <c r="AH222" s="369">
        <f>INDEX([2]A4!$R$6:$R$228,MATCH(AG222,[2]A4!$B$6:$B$228,0))</f>
        <v>35.14</v>
      </c>
      <c r="AN222" s="315"/>
      <c r="AO222" s="315"/>
    </row>
    <row r="223" spans="1:41" ht="15.6" x14ac:dyDescent="0.3">
      <c r="A223" s="14" t="s">
        <v>85</v>
      </c>
      <c r="B223" s="14" t="s">
        <v>532</v>
      </c>
      <c r="C223" s="14" t="s">
        <v>533</v>
      </c>
      <c r="D223" s="15">
        <v>1770000</v>
      </c>
      <c r="E223" s="16">
        <f t="shared" si="0"/>
        <v>50571.428571428572</v>
      </c>
      <c r="F223" s="17" t="e">
        <f>INDEX('Indust Agri by LA '!$J$2:$J$315,MATCH(B223,'Indust Agri by LA '!$B$2:$B$315,0))</f>
        <v>#DIV/0!</v>
      </c>
      <c r="G223" s="17"/>
      <c r="H223" s="15" t="e">
        <f t="shared" si="28"/>
        <v>#DIV/0!</v>
      </c>
      <c r="I223" s="15" t="e">
        <f t="shared" si="29"/>
        <v>#DIV/0!</v>
      </c>
      <c r="J223" s="15" t="e">
        <f t="shared" si="35"/>
        <v>#DIV/0!</v>
      </c>
      <c r="K223" s="15" t="e">
        <f t="shared" si="35"/>
        <v>#DIV/0!</v>
      </c>
      <c r="L223" s="15" t="e">
        <f t="shared" si="35"/>
        <v>#DIV/0!</v>
      </c>
      <c r="M223" s="15" t="e">
        <f t="shared" si="35"/>
        <v>#DIV/0!</v>
      </c>
      <c r="N223" s="15" t="e">
        <f t="shared" si="35"/>
        <v>#DIV/0!</v>
      </c>
      <c r="O223" s="15" t="e">
        <f t="shared" si="35"/>
        <v>#DIV/0!</v>
      </c>
      <c r="P223" s="15" t="e">
        <f t="shared" si="35"/>
        <v>#DIV/0!</v>
      </c>
      <c r="Q223" s="15" t="e">
        <f t="shared" si="35"/>
        <v>#DIV/0!</v>
      </c>
      <c r="R223" s="15" t="e">
        <f t="shared" si="35"/>
        <v>#DIV/0!</v>
      </c>
      <c r="S223" s="15" t="e">
        <f t="shared" si="35"/>
        <v>#DIV/0!</v>
      </c>
      <c r="T223" s="15" t="e">
        <f t="shared" si="35"/>
        <v>#DIV/0!</v>
      </c>
      <c r="U223" s="15" t="e">
        <f t="shared" si="35"/>
        <v>#DIV/0!</v>
      </c>
      <c r="V223" s="15" t="e">
        <f t="shared" si="35"/>
        <v>#DIV/0!</v>
      </c>
      <c r="W223" s="15" t="e">
        <f t="shared" si="35"/>
        <v>#DIV/0!</v>
      </c>
      <c r="X223" s="15" t="e">
        <f t="shared" si="35"/>
        <v>#DIV/0!</v>
      </c>
      <c r="Y223" s="15" t="e">
        <f t="shared" si="35"/>
        <v>#DIV/0!</v>
      </c>
      <c r="Z223" s="15" t="e">
        <f t="shared" si="35"/>
        <v>#DIV/0!</v>
      </c>
      <c r="AA223" s="15" t="e">
        <f t="shared" si="35"/>
        <v>#DIV/0!</v>
      </c>
      <c r="AB223" s="15" t="e">
        <f t="shared" si="35"/>
        <v>#DIV/0!</v>
      </c>
      <c r="AC223" s="15" t="e">
        <f t="shared" si="35"/>
        <v>#DIV/0!</v>
      </c>
      <c r="AD223" s="15" t="e">
        <f t="shared" si="35"/>
        <v>#DIV/0!</v>
      </c>
      <c r="AE223" s="15" t="e">
        <f t="shared" si="35"/>
        <v>#DIV/0!</v>
      </c>
      <c r="AF223" s="18"/>
      <c r="AG223" s="16" t="str">
        <f>INDEX([2]Local_Authority_District__Decem!$D$2:$D$417,MATCH(B223,[2]Local_Authority_District__Decem!$A$2:$A$417,0))</f>
        <v>UKG37</v>
      </c>
      <c r="AH223" s="369">
        <f>INDEX([2]A4!$R$6:$R$228,MATCH(AG223,[2]A4!$B$6:$B$228,0))</f>
        <v>29.25</v>
      </c>
      <c r="AN223" s="315"/>
      <c r="AO223" s="315"/>
    </row>
    <row r="224" spans="1:41" ht="15.6" x14ac:dyDescent="0.3">
      <c r="A224" s="14" t="s">
        <v>88</v>
      </c>
      <c r="B224" s="14" t="s">
        <v>534</v>
      </c>
      <c r="C224" s="14" t="s">
        <v>535</v>
      </c>
      <c r="D224" s="15">
        <v>1570000</v>
      </c>
      <c r="E224" s="16">
        <f t="shared" si="0"/>
        <v>44857.142857142855</v>
      </c>
      <c r="F224" s="17" t="e">
        <f>INDEX('Indust Agri by LA '!$J$2:$J$315,MATCH(B224,'Indust Agri by LA '!$B$2:$B$315,0))</f>
        <v>#DIV/0!</v>
      </c>
      <c r="G224" s="17"/>
      <c r="H224" s="15" t="e">
        <f t="shared" ref="H224:H277" si="36">E224-F224</f>
        <v>#DIV/0!</v>
      </c>
      <c r="I224" s="15" t="e">
        <f t="shared" si="29"/>
        <v>#DIV/0!</v>
      </c>
      <c r="J224" s="15" t="e">
        <f t="shared" si="35"/>
        <v>#DIV/0!</v>
      </c>
      <c r="K224" s="15" t="e">
        <f t="shared" si="35"/>
        <v>#DIV/0!</v>
      </c>
      <c r="L224" s="15" t="e">
        <f t="shared" si="35"/>
        <v>#DIV/0!</v>
      </c>
      <c r="M224" s="15" t="e">
        <f t="shared" si="35"/>
        <v>#DIV/0!</v>
      </c>
      <c r="N224" s="15" t="e">
        <f t="shared" si="35"/>
        <v>#DIV/0!</v>
      </c>
      <c r="O224" s="15" t="e">
        <f t="shared" si="35"/>
        <v>#DIV/0!</v>
      </c>
      <c r="P224" s="15" t="e">
        <f t="shared" si="35"/>
        <v>#DIV/0!</v>
      </c>
      <c r="Q224" s="15" t="e">
        <f t="shared" si="35"/>
        <v>#DIV/0!</v>
      </c>
      <c r="R224" s="15" t="e">
        <f t="shared" si="35"/>
        <v>#DIV/0!</v>
      </c>
      <c r="S224" s="15" t="e">
        <f t="shared" si="35"/>
        <v>#DIV/0!</v>
      </c>
      <c r="T224" s="15" t="e">
        <f t="shared" si="35"/>
        <v>#DIV/0!</v>
      </c>
      <c r="U224" s="15" t="e">
        <f t="shared" si="35"/>
        <v>#DIV/0!</v>
      </c>
      <c r="V224" s="15" t="e">
        <f t="shared" si="35"/>
        <v>#DIV/0!</v>
      </c>
      <c r="W224" s="15" t="e">
        <f t="shared" si="35"/>
        <v>#DIV/0!</v>
      </c>
      <c r="X224" s="15" t="e">
        <f t="shared" si="35"/>
        <v>#DIV/0!</v>
      </c>
      <c r="Y224" s="15" t="e">
        <f t="shared" si="35"/>
        <v>#DIV/0!</v>
      </c>
      <c r="Z224" s="15" t="e">
        <f t="shared" si="35"/>
        <v>#DIV/0!</v>
      </c>
      <c r="AA224" s="15" t="e">
        <f t="shared" si="35"/>
        <v>#DIV/0!</v>
      </c>
      <c r="AB224" s="15" t="e">
        <f t="shared" si="35"/>
        <v>#DIV/0!</v>
      </c>
      <c r="AC224" s="15" t="e">
        <f t="shared" si="35"/>
        <v>#DIV/0!</v>
      </c>
      <c r="AD224" s="15" t="e">
        <f t="shared" si="35"/>
        <v>#DIV/0!</v>
      </c>
      <c r="AE224" s="15" t="e">
        <f t="shared" si="35"/>
        <v>#DIV/0!</v>
      </c>
      <c r="AF224" s="18"/>
      <c r="AG224" s="16" t="str">
        <f>INDEX([2]Local_Authority_District__Decem!$D$2:$D$417,MATCH(B224,[2]Local_Authority_District__Decem!$A$2:$A$417,0))</f>
        <v>UKE22</v>
      </c>
      <c r="AH224" s="369">
        <f>INDEX([2]A4!$R$6:$R$228,MATCH(AG224,[2]A4!$B$6:$B$228,0))</f>
        <v>27.21</v>
      </c>
      <c r="AN224" s="315"/>
      <c r="AO224" s="315"/>
    </row>
    <row r="225" spans="1:41" ht="15.6" x14ac:dyDescent="0.3">
      <c r="A225" s="14" t="s">
        <v>82</v>
      </c>
      <c r="B225" s="14" t="s">
        <v>536</v>
      </c>
      <c r="C225" s="14" t="s">
        <v>537</v>
      </c>
      <c r="D225" s="15">
        <v>1600000</v>
      </c>
      <c r="E225" s="16">
        <f t="shared" si="0"/>
        <v>45714.285714285717</v>
      </c>
      <c r="F225" s="17" t="e">
        <f>INDEX('Indust Agri by LA '!$J$2:$J$315,MATCH(B225,'Indust Agri by LA '!$B$2:$B$315,0))</f>
        <v>#DIV/0!</v>
      </c>
      <c r="G225" s="17"/>
      <c r="H225" s="15" t="e">
        <f t="shared" si="36"/>
        <v>#DIV/0!</v>
      </c>
      <c r="I225" s="15" t="e">
        <f t="shared" ref="I225:X274" si="37">H225*1.047</f>
        <v>#DIV/0!</v>
      </c>
      <c r="J225" s="15" t="e">
        <f t="shared" si="37"/>
        <v>#DIV/0!</v>
      </c>
      <c r="K225" s="15" t="e">
        <f t="shared" si="37"/>
        <v>#DIV/0!</v>
      </c>
      <c r="L225" s="15" t="e">
        <f t="shared" si="37"/>
        <v>#DIV/0!</v>
      </c>
      <c r="M225" s="15" t="e">
        <f t="shared" si="37"/>
        <v>#DIV/0!</v>
      </c>
      <c r="N225" s="15" t="e">
        <f t="shared" si="37"/>
        <v>#DIV/0!</v>
      </c>
      <c r="O225" s="15" t="e">
        <f t="shared" si="37"/>
        <v>#DIV/0!</v>
      </c>
      <c r="P225" s="15" t="e">
        <f t="shared" si="37"/>
        <v>#DIV/0!</v>
      </c>
      <c r="Q225" s="15" t="e">
        <f t="shared" si="37"/>
        <v>#DIV/0!</v>
      </c>
      <c r="R225" s="15" t="e">
        <f t="shared" si="37"/>
        <v>#DIV/0!</v>
      </c>
      <c r="S225" s="15" t="e">
        <f t="shared" si="37"/>
        <v>#DIV/0!</v>
      </c>
      <c r="T225" s="15" t="e">
        <f t="shared" si="37"/>
        <v>#DIV/0!</v>
      </c>
      <c r="U225" s="15" t="e">
        <f t="shared" si="37"/>
        <v>#DIV/0!</v>
      </c>
      <c r="V225" s="15" t="e">
        <f t="shared" si="37"/>
        <v>#DIV/0!</v>
      </c>
      <c r="W225" s="15" t="e">
        <f t="shared" si="37"/>
        <v>#DIV/0!</v>
      </c>
      <c r="X225" s="15" t="e">
        <f t="shared" si="37"/>
        <v>#DIV/0!</v>
      </c>
      <c r="Y225" s="15" t="e">
        <f t="shared" si="35"/>
        <v>#DIV/0!</v>
      </c>
      <c r="Z225" s="15" t="e">
        <f t="shared" si="35"/>
        <v>#DIV/0!</v>
      </c>
      <c r="AA225" s="15" t="e">
        <f t="shared" si="35"/>
        <v>#DIV/0!</v>
      </c>
      <c r="AB225" s="15" t="e">
        <f t="shared" si="35"/>
        <v>#DIV/0!</v>
      </c>
      <c r="AC225" s="15" t="e">
        <f t="shared" si="35"/>
        <v>#DIV/0!</v>
      </c>
      <c r="AD225" s="15" t="e">
        <f t="shared" si="35"/>
        <v>#DIV/0!</v>
      </c>
      <c r="AE225" s="15" t="e">
        <f t="shared" si="35"/>
        <v>#DIV/0!</v>
      </c>
      <c r="AF225" s="18"/>
      <c r="AG225" s="16" t="str">
        <f>INDEX([2]Local_Authority_District__Decem!$D$2:$D$417,MATCH(B225,[2]Local_Authority_District__Decem!$A$2:$A$417,0))</f>
        <v>UKK23</v>
      </c>
      <c r="AH225" s="369">
        <f>INDEX([2]A4!$R$6:$R$228,MATCH(AG225,[2]A4!$B$6:$B$228,0))</f>
        <v>27.49</v>
      </c>
      <c r="AN225" s="315"/>
      <c r="AO225" s="315"/>
    </row>
    <row r="226" spans="1:41" ht="15.6" x14ac:dyDescent="0.3">
      <c r="A226" s="14" t="s">
        <v>66</v>
      </c>
      <c r="B226" s="14" t="s">
        <v>538</v>
      </c>
      <c r="C226" s="14" t="s">
        <v>539</v>
      </c>
      <c r="D226" s="15">
        <v>1450481</v>
      </c>
      <c r="E226" s="16">
        <f t="shared" si="0"/>
        <v>41442.314285714288</v>
      </c>
      <c r="F226" s="17" t="e">
        <f>INDEX('Indust Agri by LA '!$J$2:$J$315,MATCH(B226,'Indust Agri by LA '!$B$2:$B$315,0))</f>
        <v>#DIV/0!</v>
      </c>
      <c r="G226" s="17"/>
      <c r="H226" s="15" t="e">
        <f t="shared" si="36"/>
        <v>#DIV/0!</v>
      </c>
      <c r="I226" s="15" t="e">
        <f t="shared" si="37"/>
        <v>#DIV/0!</v>
      </c>
      <c r="J226" s="15" t="e">
        <f t="shared" ref="J226:AE235" si="38">I226*1.047</f>
        <v>#DIV/0!</v>
      </c>
      <c r="K226" s="15" t="e">
        <f t="shared" si="38"/>
        <v>#DIV/0!</v>
      </c>
      <c r="L226" s="15" t="e">
        <f t="shared" si="38"/>
        <v>#DIV/0!</v>
      </c>
      <c r="M226" s="15" t="e">
        <f t="shared" si="38"/>
        <v>#DIV/0!</v>
      </c>
      <c r="N226" s="15" t="e">
        <f t="shared" si="38"/>
        <v>#DIV/0!</v>
      </c>
      <c r="O226" s="15" t="e">
        <f t="shared" si="38"/>
        <v>#DIV/0!</v>
      </c>
      <c r="P226" s="15" t="e">
        <f t="shared" si="38"/>
        <v>#DIV/0!</v>
      </c>
      <c r="Q226" s="15" t="e">
        <f t="shared" si="38"/>
        <v>#DIV/0!</v>
      </c>
      <c r="R226" s="15" t="e">
        <f t="shared" si="38"/>
        <v>#DIV/0!</v>
      </c>
      <c r="S226" s="15" t="e">
        <f t="shared" si="38"/>
        <v>#DIV/0!</v>
      </c>
      <c r="T226" s="15" t="e">
        <f t="shared" si="38"/>
        <v>#DIV/0!</v>
      </c>
      <c r="U226" s="15" t="e">
        <f t="shared" si="38"/>
        <v>#DIV/0!</v>
      </c>
      <c r="V226" s="15" t="e">
        <f t="shared" si="38"/>
        <v>#DIV/0!</v>
      </c>
      <c r="W226" s="15" t="e">
        <f t="shared" si="38"/>
        <v>#DIV/0!</v>
      </c>
      <c r="X226" s="15" t="e">
        <f t="shared" si="38"/>
        <v>#DIV/0!</v>
      </c>
      <c r="Y226" s="15" t="e">
        <f t="shared" si="38"/>
        <v>#DIV/0!</v>
      </c>
      <c r="Z226" s="15" t="e">
        <f t="shared" si="38"/>
        <v>#DIV/0!</v>
      </c>
      <c r="AA226" s="15" t="e">
        <f t="shared" si="38"/>
        <v>#DIV/0!</v>
      </c>
      <c r="AB226" s="15" t="e">
        <f t="shared" si="38"/>
        <v>#DIV/0!</v>
      </c>
      <c r="AC226" s="15" t="e">
        <f t="shared" si="38"/>
        <v>#DIV/0!</v>
      </c>
      <c r="AD226" s="15" t="e">
        <f t="shared" si="38"/>
        <v>#DIV/0!</v>
      </c>
      <c r="AE226" s="15" t="e">
        <f t="shared" si="38"/>
        <v>#DIV/0!</v>
      </c>
      <c r="AF226" s="18"/>
      <c r="AG226" s="16" t="str">
        <f>INDEX([2]Local_Authority_District__Decem!$D$2:$D$417,MATCH(B226,[2]Local_Authority_District__Decem!$A$2:$A$417,0))</f>
        <v>UKD73</v>
      </c>
      <c r="AH226" s="369">
        <f>INDEX([2]A4!$R$6:$R$228,MATCH(AG226,[2]A4!$B$6:$B$228,0))</f>
        <v>31.52</v>
      </c>
      <c r="AN226" s="315"/>
      <c r="AO226" s="315"/>
    </row>
    <row r="227" spans="1:41" ht="15.6" x14ac:dyDescent="0.3">
      <c r="A227" s="14" t="s">
        <v>88</v>
      </c>
      <c r="B227" s="14" t="s">
        <v>540</v>
      </c>
      <c r="C227" s="14" t="s">
        <v>541</v>
      </c>
      <c r="D227" s="15">
        <v>1000000</v>
      </c>
      <c r="E227" s="16">
        <f t="shared" si="0"/>
        <v>28571.428571428572</v>
      </c>
      <c r="F227" s="17" t="e">
        <f>INDEX('Indust Agri by LA '!$J$2:$J$315,MATCH(B227,'Indust Agri by LA '!$B$2:$B$315,0))</f>
        <v>#DIV/0!</v>
      </c>
      <c r="G227" s="17"/>
      <c r="H227" s="15" t="e">
        <f t="shared" si="36"/>
        <v>#DIV/0!</v>
      </c>
      <c r="I227" s="15" t="e">
        <f t="shared" si="37"/>
        <v>#DIV/0!</v>
      </c>
      <c r="J227" s="15" t="e">
        <f t="shared" si="38"/>
        <v>#DIV/0!</v>
      </c>
      <c r="K227" s="15" t="e">
        <f t="shared" si="38"/>
        <v>#DIV/0!</v>
      </c>
      <c r="L227" s="15" t="e">
        <f t="shared" si="38"/>
        <v>#DIV/0!</v>
      </c>
      <c r="M227" s="15" t="e">
        <f t="shared" si="38"/>
        <v>#DIV/0!</v>
      </c>
      <c r="N227" s="15" t="e">
        <f t="shared" si="38"/>
        <v>#DIV/0!</v>
      </c>
      <c r="O227" s="15" t="e">
        <f t="shared" si="38"/>
        <v>#DIV/0!</v>
      </c>
      <c r="P227" s="15" t="e">
        <f t="shared" si="38"/>
        <v>#DIV/0!</v>
      </c>
      <c r="Q227" s="15" t="e">
        <f t="shared" si="38"/>
        <v>#DIV/0!</v>
      </c>
      <c r="R227" s="15" t="e">
        <f t="shared" si="38"/>
        <v>#DIV/0!</v>
      </c>
      <c r="S227" s="15" t="e">
        <f t="shared" si="38"/>
        <v>#DIV/0!</v>
      </c>
      <c r="T227" s="15" t="e">
        <f t="shared" si="38"/>
        <v>#DIV/0!</v>
      </c>
      <c r="U227" s="15" t="e">
        <f t="shared" si="38"/>
        <v>#DIV/0!</v>
      </c>
      <c r="V227" s="15" t="e">
        <f t="shared" si="38"/>
        <v>#DIV/0!</v>
      </c>
      <c r="W227" s="15" t="e">
        <f t="shared" si="38"/>
        <v>#DIV/0!</v>
      </c>
      <c r="X227" s="15" t="e">
        <f t="shared" si="38"/>
        <v>#DIV/0!</v>
      </c>
      <c r="Y227" s="15" t="e">
        <f t="shared" si="38"/>
        <v>#DIV/0!</v>
      </c>
      <c r="Z227" s="15" t="e">
        <f t="shared" si="38"/>
        <v>#DIV/0!</v>
      </c>
      <c r="AA227" s="15" t="e">
        <f t="shared" si="38"/>
        <v>#DIV/0!</v>
      </c>
      <c r="AB227" s="15" t="e">
        <f t="shared" si="38"/>
        <v>#DIV/0!</v>
      </c>
      <c r="AC227" s="15" t="e">
        <f t="shared" si="38"/>
        <v>#DIV/0!</v>
      </c>
      <c r="AD227" s="15" t="e">
        <f t="shared" si="38"/>
        <v>#DIV/0!</v>
      </c>
      <c r="AE227" s="15" t="e">
        <f t="shared" si="38"/>
        <v>#DIV/0!</v>
      </c>
      <c r="AF227" s="18"/>
      <c r="AG227" s="16" t="str">
        <f>INDEX([2]Local_Authority_District__Decem!$D$2:$D$417,MATCH(B227,[2]Local_Authority_District__Decem!$A$2:$A$417,0))</f>
        <v>UKE22</v>
      </c>
      <c r="AH227" s="369">
        <f>INDEX([2]A4!$R$6:$R$228,MATCH(AG227,[2]A4!$B$6:$B$228,0))</f>
        <v>27.21</v>
      </c>
      <c r="AN227" s="315"/>
      <c r="AO227" s="315"/>
    </row>
    <row r="228" spans="1:41" ht="15.6" x14ac:dyDescent="0.3">
      <c r="A228" s="14" t="s">
        <v>62</v>
      </c>
      <c r="B228" s="14" t="s">
        <v>542</v>
      </c>
      <c r="C228" s="14" t="s">
        <v>543</v>
      </c>
      <c r="D228" s="15">
        <v>8300000</v>
      </c>
      <c r="E228" s="16">
        <f t="shared" si="0"/>
        <v>237142.85714285713</v>
      </c>
      <c r="F228" s="17" t="e">
        <f>INDEX('Indust Agri by LA '!$J$2:$J$315,MATCH(B228,'Indust Agri by LA '!$B$2:$B$315,0))</f>
        <v>#DIV/0!</v>
      </c>
      <c r="G228" s="17"/>
      <c r="H228" s="15" t="e">
        <f t="shared" si="36"/>
        <v>#DIV/0!</v>
      </c>
      <c r="I228" s="15" t="e">
        <f t="shared" si="37"/>
        <v>#DIV/0!</v>
      </c>
      <c r="J228" s="15" t="e">
        <f t="shared" si="38"/>
        <v>#DIV/0!</v>
      </c>
      <c r="K228" s="15" t="e">
        <f t="shared" si="38"/>
        <v>#DIV/0!</v>
      </c>
      <c r="L228" s="15" t="e">
        <f t="shared" si="38"/>
        <v>#DIV/0!</v>
      </c>
      <c r="M228" s="15" t="e">
        <f t="shared" si="38"/>
        <v>#DIV/0!</v>
      </c>
      <c r="N228" s="15" t="e">
        <f t="shared" si="38"/>
        <v>#DIV/0!</v>
      </c>
      <c r="O228" s="15" t="e">
        <f t="shared" si="38"/>
        <v>#DIV/0!</v>
      </c>
      <c r="P228" s="15" t="e">
        <f t="shared" si="38"/>
        <v>#DIV/0!</v>
      </c>
      <c r="Q228" s="15" t="e">
        <f t="shared" si="38"/>
        <v>#DIV/0!</v>
      </c>
      <c r="R228" s="15" t="e">
        <f t="shared" si="38"/>
        <v>#DIV/0!</v>
      </c>
      <c r="S228" s="15" t="e">
        <f t="shared" si="38"/>
        <v>#DIV/0!</v>
      </c>
      <c r="T228" s="15" t="e">
        <f t="shared" si="38"/>
        <v>#DIV/0!</v>
      </c>
      <c r="U228" s="15" t="e">
        <f t="shared" si="38"/>
        <v>#DIV/0!</v>
      </c>
      <c r="V228" s="15" t="e">
        <f t="shared" si="38"/>
        <v>#DIV/0!</v>
      </c>
      <c r="W228" s="15" t="e">
        <f t="shared" si="38"/>
        <v>#DIV/0!</v>
      </c>
      <c r="X228" s="15" t="e">
        <f t="shared" si="38"/>
        <v>#DIV/0!</v>
      </c>
      <c r="Y228" s="15" t="e">
        <f t="shared" si="38"/>
        <v>#DIV/0!</v>
      </c>
      <c r="Z228" s="15" t="e">
        <f t="shared" si="38"/>
        <v>#DIV/0!</v>
      </c>
      <c r="AA228" s="15" t="e">
        <f t="shared" si="38"/>
        <v>#DIV/0!</v>
      </c>
      <c r="AB228" s="15" t="e">
        <f t="shared" si="38"/>
        <v>#DIV/0!</v>
      </c>
      <c r="AC228" s="15" t="e">
        <f t="shared" si="38"/>
        <v>#DIV/0!</v>
      </c>
      <c r="AD228" s="15" t="e">
        <f t="shared" si="38"/>
        <v>#DIV/0!</v>
      </c>
      <c r="AE228" s="15" t="e">
        <f t="shared" si="38"/>
        <v>#DIV/0!</v>
      </c>
      <c r="AF228" s="18"/>
      <c r="AG228" s="16" t="str">
        <f>INDEX([2]Local_Authority_District__Decem!$D$2:$D$417,MATCH(B228,[2]Local_Authority_District__Decem!$A$2:$A$417,0))</f>
        <v>UKJ46</v>
      </c>
      <c r="AH228" s="369">
        <f>INDEX([2]A4!$R$6:$R$228,MATCH(AG228,[2]A4!$B$6:$B$228,0))</f>
        <v>41.73</v>
      </c>
      <c r="AN228" s="315"/>
      <c r="AO228" s="315"/>
    </row>
    <row r="229" spans="1:41" ht="15.6" x14ac:dyDescent="0.3">
      <c r="A229" s="14" t="s">
        <v>88</v>
      </c>
      <c r="B229" s="14" t="s">
        <v>544</v>
      </c>
      <c r="C229" s="14" t="s">
        <v>545</v>
      </c>
      <c r="D229" s="15">
        <v>870000</v>
      </c>
      <c r="E229" s="16">
        <f t="shared" si="0"/>
        <v>24857.142857142859</v>
      </c>
      <c r="F229" s="17" t="e">
        <f>INDEX('Indust Agri by LA '!$J$2:$J$315,MATCH(B229,'Indust Agri by LA '!$B$2:$B$315,0))</f>
        <v>#DIV/0!</v>
      </c>
      <c r="G229" s="17"/>
      <c r="H229" s="15" t="e">
        <f t="shared" si="36"/>
        <v>#DIV/0!</v>
      </c>
      <c r="I229" s="15" t="e">
        <f t="shared" si="37"/>
        <v>#DIV/0!</v>
      </c>
      <c r="J229" s="15" t="e">
        <f t="shared" si="38"/>
        <v>#DIV/0!</v>
      </c>
      <c r="K229" s="15" t="e">
        <f t="shared" si="38"/>
        <v>#DIV/0!</v>
      </c>
      <c r="L229" s="15" t="e">
        <f t="shared" si="38"/>
        <v>#DIV/0!</v>
      </c>
      <c r="M229" s="15" t="e">
        <f t="shared" si="38"/>
        <v>#DIV/0!</v>
      </c>
      <c r="N229" s="15" t="e">
        <f t="shared" si="38"/>
        <v>#DIV/0!</v>
      </c>
      <c r="O229" s="15" t="e">
        <f t="shared" si="38"/>
        <v>#DIV/0!</v>
      </c>
      <c r="P229" s="15" t="e">
        <f t="shared" si="38"/>
        <v>#DIV/0!</v>
      </c>
      <c r="Q229" s="15" t="e">
        <f t="shared" si="38"/>
        <v>#DIV/0!</v>
      </c>
      <c r="R229" s="15" t="e">
        <f t="shared" si="38"/>
        <v>#DIV/0!</v>
      </c>
      <c r="S229" s="15" t="e">
        <f t="shared" si="38"/>
        <v>#DIV/0!</v>
      </c>
      <c r="T229" s="15" t="e">
        <f t="shared" si="38"/>
        <v>#DIV/0!</v>
      </c>
      <c r="U229" s="15" t="e">
        <f t="shared" si="38"/>
        <v>#DIV/0!</v>
      </c>
      <c r="V229" s="15" t="e">
        <f t="shared" si="38"/>
        <v>#DIV/0!</v>
      </c>
      <c r="W229" s="15" t="e">
        <f t="shared" si="38"/>
        <v>#DIV/0!</v>
      </c>
      <c r="X229" s="15" t="e">
        <f t="shared" si="38"/>
        <v>#DIV/0!</v>
      </c>
      <c r="Y229" s="15" t="e">
        <f t="shared" si="38"/>
        <v>#DIV/0!</v>
      </c>
      <c r="Z229" s="15" t="e">
        <f t="shared" si="38"/>
        <v>#DIV/0!</v>
      </c>
      <c r="AA229" s="15" t="e">
        <f t="shared" si="38"/>
        <v>#DIV/0!</v>
      </c>
      <c r="AB229" s="15" t="e">
        <f t="shared" si="38"/>
        <v>#DIV/0!</v>
      </c>
      <c r="AC229" s="15" t="e">
        <f t="shared" si="38"/>
        <v>#DIV/0!</v>
      </c>
      <c r="AD229" s="15" t="e">
        <f t="shared" si="38"/>
        <v>#DIV/0!</v>
      </c>
      <c r="AE229" s="15" t="e">
        <f t="shared" si="38"/>
        <v>#DIV/0!</v>
      </c>
      <c r="AF229" s="18"/>
      <c r="AG229" s="16" t="str">
        <f>INDEX([2]Local_Authority_District__Decem!$D$2:$D$417,MATCH(B229,[2]Local_Authority_District__Decem!$A$2:$A$417,0))</f>
        <v>UKE32</v>
      </c>
      <c r="AH229" s="369">
        <f>INDEX([2]A4!$R$6:$R$228,MATCH(AG229,[2]A4!$B$6:$B$228,0))</f>
        <v>29.85</v>
      </c>
      <c r="AN229" s="315"/>
      <c r="AO229" s="315"/>
    </row>
    <row r="230" spans="1:41" ht="15.6" x14ac:dyDescent="0.3">
      <c r="A230" s="14" t="s">
        <v>85</v>
      </c>
      <c r="B230" s="14" t="s">
        <v>546</v>
      </c>
      <c r="C230" s="14" t="s">
        <v>547</v>
      </c>
      <c r="D230" s="15">
        <v>1500000</v>
      </c>
      <c r="E230" s="16">
        <f t="shared" si="0"/>
        <v>42857.142857142855</v>
      </c>
      <c r="F230" s="17" t="e">
        <f>INDEX('Indust Agri by LA '!$J$2:$J$315,MATCH(B230,'Indust Agri by LA '!$B$2:$B$315,0))</f>
        <v>#DIV/0!</v>
      </c>
      <c r="G230" s="17"/>
      <c r="H230" s="15" t="e">
        <f t="shared" si="36"/>
        <v>#DIV/0!</v>
      </c>
      <c r="I230" s="15" t="e">
        <f t="shared" si="37"/>
        <v>#DIV/0!</v>
      </c>
      <c r="J230" s="15" t="e">
        <f t="shared" si="38"/>
        <v>#DIV/0!</v>
      </c>
      <c r="K230" s="15" t="e">
        <f t="shared" si="38"/>
        <v>#DIV/0!</v>
      </c>
      <c r="L230" s="15" t="e">
        <f t="shared" si="38"/>
        <v>#DIV/0!</v>
      </c>
      <c r="M230" s="15" t="e">
        <f t="shared" si="38"/>
        <v>#DIV/0!</v>
      </c>
      <c r="N230" s="15" t="e">
        <f t="shared" si="38"/>
        <v>#DIV/0!</v>
      </c>
      <c r="O230" s="15" t="e">
        <f t="shared" si="38"/>
        <v>#DIV/0!</v>
      </c>
      <c r="P230" s="15" t="e">
        <f t="shared" si="38"/>
        <v>#DIV/0!</v>
      </c>
      <c r="Q230" s="15" t="e">
        <f t="shared" si="38"/>
        <v>#DIV/0!</v>
      </c>
      <c r="R230" s="15" t="e">
        <f t="shared" si="38"/>
        <v>#DIV/0!</v>
      </c>
      <c r="S230" s="15" t="e">
        <f t="shared" si="38"/>
        <v>#DIV/0!</v>
      </c>
      <c r="T230" s="15" t="e">
        <f t="shared" si="38"/>
        <v>#DIV/0!</v>
      </c>
      <c r="U230" s="15" t="e">
        <f t="shared" si="38"/>
        <v>#DIV/0!</v>
      </c>
      <c r="V230" s="15" t="e">
        <f t="shared" si="38"/>
        <v>#DIV/0!</v>
      </c>
      <c r="W230" s="15" t="e">
        <f t="shared" si="38"/>
        <v>#DIV/0!</v>
      </c>
      <c r="X230" s="15" t="e">
        <f t="shared" si="38"/>
        <v>#DIV/0!</v>
      </c>
      <c r="Y230" s="15" t="e">
        <f t="shared" si="38"/>
        <v>#DIV/0!</v>
      </c>
      <c r="Z230" s="15" t="e">
        <f t="shared" si="38"/>
        <v>#DIV/0!</v>
      </c>
      <c r="AA230" s="15" t="e">
        <f t="shared" si="38"/>
        <v>#DIV/0!</v>
      </c>
      <c r="AB230" s="15" t="e">
        <f t="shared" si="38"/>
        <v>#DIV/0!</v>
      </c>
      <c r="AC230" s="15" t="e">
        <f t="shared" si="38"/>
        <v>#DIV/0!</v>
      </c>
      <c r="AD230" s="15" t="e">
        <f t="shared" si="38"/>
        <v>#DIV/0!</v>
      </c>
      <c r="AE230" s="15" t="e">
        <f t="shared" si="38"/>
        <v>#DIV/0!</v>
      </c>
      <c r="AF230" s="18"/>
      <c r="AG230" s="16" t="str">
        <f>INDEX([2]Local_Authority_District__Decem!$D$2:$D$417,MATCH(B230,[2]Local_Authority_District__Decem!$A$2:$A$417,0))</f>
        <v>UKG22</v>
      </c>
      <c r="AH230" s="369">
        <f>INDEX([2]A4!$R$6:$R$228,MATCH(AG230,[2]A4!$B$6:$B$228,0))</f>
        <v>26.97</v>
      </c>
      <c r="AN230" s="315"/>
      <c r="AO230" s="315"/>
    </row>
    <row r="231" spans="1:41" ht="15.6" x14ac:dyDescent="0.3">
      <c r="A231" s="14" t="s">
        <v>62</v>
      </c>
      <c r="B231" s="14" t="s">
        <v>548</v>
      </c>
      <c r="C231" s="14" t="s">
        <v>549</v>
      </c>
      <c r="D231" s="15">
        <v>5450000</v>
      </c>
      <c r="E231" s="16">
        <f t="shared" si="0"/>
        <v>155714.28571428571</v>
      </c>
      <c r="F231" s="17" t="e">
        <f>INDEX('Indust Agri by LA '!$J$2:$J$315,MATCH(B231,'Indust Agri by LA '!$B$2:$B$315,0))</f>
        <v>#DIV/0!</v>
      </c>
      <c r="G231" s="17"/>
      <c r="H231" s="15" t="e">
        <f t="shared" si="36"/>
        <v>#DIV/0!</v>
      </c>
      <c r="I231" s="15" t="e">
        <f t="shared" si="37"/>
        <v>#DIV/0!</v>
      </c>
      <c r="J231" s="15" t="e">
        <f t="shared" si="38"/>
        <v>#DIV/0!</v>
      </c>
      <c r="K231" s="15" t="e">
        <f t="shared" si="38"/>
        <v>#DIV/0!</v>
      </c>
      <c r="L231" s="15" t="e">
        <f t="shared" si="38"/>
        <v>#DIV/0!</v>
      </c>
      <c r="M231" s="15" t="e">
        <f t="shared" si="38"/>
        <v>#DIV/0!</v>
      </c>
      <c r="N231" s="15" t="e">
        <f t="shared" si="38"/>
        <v>#DIV/0!</v>
      </c>
      <c r="O231" s="15" t="e">
        <f t="shared" si="38"/>
        <v>#DIV/0!</v>
      </c>
      <c r="P231" s="15" t="e">
        <f t="shared" si="38"/>
        <v>#DIV/0!</v>
      </c>
      <c r="Q231" s="15" t="e">
        <f t="shared" si="38"/>
        <v>#DIV/0!</v>
      </c>
      <c r="R231" s="15" t="e">
        <f t="shared" si="38"/>
        <v>#DIV/0!</v>
      </c>
      <c r="S231" s="15" t="e">
        <f t="shared" si="38"/>
        <v>#DIV/0!</v>
      </c>
      <c r="T231" s="15" t="e">
        <f t="shared" si="38"/>
        <v>#DIV/0!</v>
      </c>
      <c r="U231" s="15" t="e">
        <f t="shared" si="38"/>
        <v>#DIV/0!</v>
      </c>
      <c r="V231" s="15" t="e">
        <f t="shared" si="38"/>
        <v>#DIV/0!</v>
      </c>
      <c r="W231" s="15" t="e">
        <f t="shared" si="38"/>
        <v>#DIV/0!</v>
      </c>
      <c r="X231" s="15" t="e">
        <f t="shared" si="38"/>
        <v>#DIV/0!</v>
      </c>
      <c r="Y231" s="15" t="e">
        <f t="shared" si="38"/>
        <v>#DIV/0!</v>
      </c>
      <c r="Z231" s="15" t="e">
        <f t="shared" si="38"/>
        <v>#DIV/0!</v>
      </c>
      <c r="AA231" s="15" t="e">
        <f t="shared" si="38"/>
        <v>#DIV/0!</v>
      </c>
      <c r="AB231" s="15" t="e">
        <f t="shared" si="38"/>
        <v>#DIV/0!</v>
      </c>
      <c r="AC231" s="15" t="e">
        <f t="shared" si="38"/>
        <v>#DIV/0!</v>
      </c>
      <c r="AD231" s="15" t="e">
        <f t="shared" si="38"/>
        <v>#DIV/0!</v>
      </c>
      <c r="AE231" s="15" t="e">
        <f t="shared" si="38"/>
        <v>#DIV/0!</v>
      </c>
      <c r="AF231" s="18"/>
      <c r="AG231" s="16" t="str">
        <f>INDEX([2]Local_Authority_District__Decem!$D$2:$D$417,MATCH(B231,[2]Local_Authority_District__Decem!$A$2:$A$417,0))</f>
        <v>UKJ11</v>
      </c>
      <c r="AH231" s="369">
        <f>INDEX([2]A4!$R$6:$R$228,MATCH(AG231,[2]A4!$B$6:$B$228,0))</f>
        <v>47.67</v>
      </c>
      <c r="AN231" s="315"/>
      <c r="AO231" s="315"/>
    </row>
    <row r="232" spans="1:41" ht="15.6" x14ac:dyDescent="0.3">
      <c r="A232" s="14" t="s">
        <v>85</v>
      </c>
      <c r="B232" s="14" t="s">
        <v>550</v>
      </c>
      <c r="C232" s="14" t="s">
        <v>551</v>
      </c>
      <c r="D232" s="15">
        <v>4270000</v>
      </c>
      <c r="E232" s="16">
        <f t="shared" si="0"/>
        <v>122000</v>
      </c>
      <c r="F232" s="17" t="e">
        <f>INDEX('Indust Agri by LA '!$J$2:$J$315,MATCH(B232,'Indust Agri by LA '!$B$2:$B$315,0))</f>
        <v>#DIV/0!</v>
      </c>
      <c r="G232" s="17"/>
      <c r="H232" s="15" t="e">
        <f t="shared" si="36"/>
        <v>#DIV/0!</v>
      </c>
      <c r="I232" s="15" t="e">
        <f t="shared" si="37"/>
        <v>#DIV/0!</v>
      </c>
      <c r="J232" s="15" t="e">
        <f t="shared" si="38"/>
        <v>#DIV/0!</v>
      </c>
      <c r="K232" s="15" t="e">
        <f t="shared" si="38"/>
        <v>#DIV/0!</v>
      </c>
      <c r="L232" s="15" t="e">
        <f t="shared" si="38"/>
        <v>#DIV/0!</v>
      </c>
      <c r="M232" s="15" t="e">
        <f t="shared" si="38"/>
        <v>#DIV/0!</v>
      </c>
      <c r="N232" s="15" t="e">
        <f t="shared" si="38"/>
        <v>#DIV/0!</v>
      </c>
      <c r="O232" s="15" t="e">
        <f t="shared" si="38"/>
        <v>#DIV/0!</v>
      </c>
      <c r="P232" s="15" t="e">
        <f t="shared" si="38"/>
        <v>#DIV/0!</v>
      </c>
      <c r="Q232" s="15" t="e">
        <f t="shared" si="38"/>
        <v>#DIV/0!</v>
      </c>
      <c r="R232" s="15" t="e">
        <f t="shared" si="38"/>
        <v>#DIV/0!</v>
      </c>
      <c r="S232" s="15" t="e">
        <f t="shared" si="38"/>
        <v>#DIV/0!</v>
      </c>
      <c r="T232" s="15" t="e">
        <f t="shared" si="38"/>
        <v>#DIV/0!</v>
      </c>
      <c r="U232" s="15" t="e">
        <f t="shared" si="38"/>
        <v>#DIV/0!</v>
      </c>
      <c r="V232" s="15" t="e">
        <f t="shared" si="38"/>
        <v>#DIV/0!</v>
      </c>
      <c r="W232" s="15" t="e">
        <f t="shared" si="38"/>
        <v>#DIV/0!</v>
      </c>
      <c r="X232" s="15" t="e">
        <f t="shared" si="38"/>
        <v>#DIV/0!</v>
      </c>
      <c r="Y232" s="15" t="e">
        <f t="shared" si="38"/>
        <v>#DIV/0!</v>
      </c>
      <c r="Z232" s="15" t="e">
        <f t="shared" si="38"/>
        <v>#DIV/0!</v>
      </c>
      <c r="AA232" s="15" t="e">
        <f t="shared" si="38"/>
        <v>#DIV/0!</v>
      </c>
      <c r="AB232" s="15" t="e">
        <f t="shared" si="38"/>
        <v>#DIV/0!</v>
      </c>
      <c r="AC232" s="15" t="e">
        <f t="shared" si="38"/>
        <v>#DIV/0!</v>
      </c>
      <c r="AD232" s="15" t="e">
        <f t="shared" si="38"/>
        <v>#DIV/0!</v>
      </c>
      <c r="AE232" s="15" t="e">
        <f t="shared" si="38"/>
        <v>#DIV/0!</v>
      </c>
      <c r="AF232" s="18"/>
      <c r="AG232" s="16" t="str">
        <f>INDEX([2]Local_Authority_District__Decem!$D$2:$D$417,MATCH(B232,[2]Local_Authority_District__Decem!$A$2:$A$417,0))</f>
        <v>UKG32</v>
      </c>
      <c r="AH232" s="369">
        <f>INDEX([2]A4!$R$6:$R$228,MATCH(AG232,[2]A4!$B$6:$B$228,0))</f>
        <v>48.76</v>
      </c>
      <c r="AN232" s="315"/>
      <c r="AO232" s="315"/>
    </row>
    <row r="233" spans="1:41" ht="15.6" x14ac:dyDescent="0.3">
      <c r="A233" s="14" t="s">
        <v>82</v>
      </c>
      <c r="B233" s="14" t="s">
        <v>1146</v>
      </c>
      <c r="C233" s="14" t="s">
        <v>1145</v>
      </c>
      <c r="D233" s="15">
        <v>1860000</v>
      </c>
      <c r="E233" s="16">
        <f t="shared" si="0"/>
        <v>53142.857142857145</v>
      </c>
      <c r="F233" s="17" t="e">
        <f>INDEX('Indust Agri by LA '!$J$2:$J$315,MATCH(B233,'Indust Agri by LA '!$B$2:$B$315,0))</f>
        <v>#DIV/0!</v>
      </c>
      <c r="G233" s="17"/>
      <c r="H233" s="15" t="e">
        <f t="shared" si="36"/>
        <v>#DIV/0!</v>
      </c>
      <c r="I233" s="15" t="e">
        <f t="shared" si="37"/>
        <v>#DIV/0!</v>
      </c>
      <c r="J233" s="15" t="e">
        <f t="shared" si="38"/>
        <v>#DIV/0!</v>
      </c>
      <c r="K233" s="15" t="e">
        <f t="shared" si="38"/>
        <v>#DIV/0!</v>
      </c>
      <c r="L233" s="15" t="e">
        <f t="shared" si="38"/>
        <v>#DIV/0!</v>
      </c>
      <c r="M233" s="15" t="e">
        <f t="shared" si="38"/>
        <v>#DIV/0!</v>
      </c>
      <c r="N233" s="15" t="e">
        <f t="shared" si="38"/>
        <v>#DIV/0!</v>
      </c>
      <c r="O233" s="15" t="e">
        <f t="shared" si="38"/>
        <v>#DIV/0!</v>
      </c>
      <c r="P233" s="15" t="e">
        <f t="shared" si="38"/>
        <v>#DIV/0!</v>
      </c>
      <c r="Q233" s="15" t="e">
        <f t="shared" si="38"/>
        <v>#DIV/0!</v>
      </c>
      <c r="R233" s="15" t="e">
        <f t="shared" si="38"/>
        <v>#DIV/0!</v>
      </c>
      <c r="S233" s="15" t="e">
        <f t="shared" si="38"/>
        <v>#DIV/0!</v>
      </c>
      <c r="T233" s="15" t="e">
        <f t="shared" si="38"/>
        <v>#DIV/0!</v>
      </c>
      <c r="U233" s="15" t="e">
        <f t="shared" si="38"/>
        <v>#DIV/0!</v>
      </c>
      <c r="V233" s="15" t="e">
        <f t="shared" si="38"/>
        <v>#DIV/0!</v>
      </c>
      <c r="W233" s="15" t="e">
        <f t="shared" si="38"/>
        <v>#DIV/0!</v>
      </c>
      <c r="X233" s="15" t="e">
        <f t="shared" si="38"/>
        <v>#DIV/0!</v>
      </c>
      <c r="Y233" s="15" t="e">
        <f t="shared" si="38"/>
        <v>#DIV/0!</v>
      </c>
      <c r="Z233" s="15" t="e">
        <f t="shared" si="38"/>
        <v>#DIV/0!</v>
      </c>
      <c r="AA233" s="15" t="e">
        <f t="shared" si="38"/>
        <v>#DIV/0!</v>
      </c>
      <c r="AB233" s="15" t="e">
        <f t="shared" si="38"/>
        <v>#DIV/0!</v>
      </c>
      <c r="AC233" s="15" t="e">
        <f t="shared" si="38"/>
        <v>#DIV/0!</v>
      </c>
      <c r="AD233" s="15" t="e">
        <f t="shared" si="38"/>
        <v>#DIV/0!</v>
      </c>
      <c r="AE233" s="15" t="e">
        <f t="shared" si="38"/>
        <v>#DIV/0!</v>
      </c>
      <c r="AF233" s="18"/>
      <c r="AG233" s="16" t="str">
        <f>INDEX([2]Local_Authority_District__Decem!$D$2:$D$417,MATCH(B233,[2]Local_Authority_District__Decem!$A$2:$A$417,0))</f>
        <v>UKK23</v>
      </c>
      <c r="AH233" s="369">
        <f>INDEX([2]A4!$R$6:$R$228,MATCH(AG233,[2]A4!$B$6:$B$228,0))</f>
        <v>27.49</v>
      </c>
      <c r="AN233" s="315"/>
      <c r="AO233" s="315"/>
    </row>
    <row r="234" spans="1:41" ht="15.6" x14ac:dyDescent="0.3">
      <c r="A234" s="14" t="s">
        <v>65</v>
      </c>
      <c r="B234" s="14" t="s">
        <v>554</v>
      </c>
      <c r="C234" s="14" t="s">
        <v>555</v>
      </c>
      <c r="D234" s="15">
        <v>5390000</v>
      </c>
      <c r="E234" s="16">
        <f t="shared" si="0"/>
        <v>154000</v>
      </c>
      <c r="F234" s="17" t="e">
        <f>INDEX('Indust Agri by LA '!$J$2:$J$315,MATCH(B234,'Indust Agri by LA '!$B$2:$B$315,0))</f>
        <v>#DIV/0!</v>
      </c>
      <c r="G234" s="17"/>
      <c r="H234" s="15" t="e">
        <f t="shared" si="36"/>
        <v>#DIV/0!</v>
      </c>
      <c r="I234" s="15" t="e">
        <f t="shared" si="37"/>
        <v>#DIV/0!</v>
      </c>
      <c r="J234" s="15" t="e">
        <f t="shared" si="38"/>
        <v>#DIV/0!</v>
      </c>
      <c r="K234" s="15" t="e">
        <f t="shared" si="38"/>
        <v>#DIV/0!</v>
      </c>
      <c r="L234" s="15" t="e">
        <f t="shared" si="38"/>
        <v>#DIV/0!</v>
      </c>
      <c r="M234" s="15" t="e">
        <f t="shared" si="38"/>
        <v>#DIV/0!</v>
      </c>
      <c r="N234" s="15" t="e">
        <f t="shared" si="38"/>
        <v>#DIV/0!</v>
      </c>
      <c r="O234" s="15" t="e">
        <f t="shared" si="38"/>
        <v>#DIV/0!</v>
      </c>
      <c r="P234" s="15" t="e">
        <f t="shared" si="38"/>
        <v>#DIV/0!</v>
      </c>
      <c r="Q234" s="15" t="e">
        <f t="shared" si="38"/>
        <v>#DIV/0!</v>
      </c>
      <c r="R234" s="15" t="e">
        <f t="shared" si="38"/>
        <v>#DIV/0!</v>
      </c>
      <c r="S234" s="15" t="e">
        <f t="shared" si="38"/>
        <v>#DIV/0!</v>
      </c>
      <c r="T234" s="15" t="e">
        <f t="shared" si="38"/>
        <v>#DIV/0!</v>
      </c>
      <c r="U234" s="15" t="e">
        <f t="shared" si="38"/>
        <v>#DIV/0!</v>
      </c>
      <c r="V234" s="15" t="e">
        <f t="shared" si="38"/>
        <v>#DIV/0!</v>
      </c>
      <c r="W234" s="15" t="e">
        <f t="shared" si="38"/>
        <v>#DIV/0!</v>
      </c>
      <c r="X234" s="15" t="e">
        <f t="shared" si="38"/>
        <v>#DIV/0!</v>
      </c>
      <c r="Y234" s="15" t="e">
        <f t="shared" si="38"/>
        <v>#DIV/0!</v>
      </c>
      <c r="Z234" s="15" t="e">
        <f t="shared" si="38"/>
        <v>#DIV/0!</v>
      </c>
      <c r="AA234" s="15" t="e">
        <f t="shared" si="38"/>
        <v>#DIV/0!</v>
      </c>
      <c r="AB234" s="15" t="e">
        <f t="shared" si="38"/>
        <v>#DIV/0!</v>
      </c>
      <c r="AC234" s="15" t="e">
        <f t="shared" si="38"/>
        <v>#DIV/0!</v>
      </c>
      <c r="AD234" s="15" t="e">
        <f t="shared" si="38"/>
        <v>#DIV/0!</v>
      </c>
      <c r="AE234" s="15" t="e">
        <f t="shared" si="38"/>
        <v>#DIV/0!</v>
      </c>
      <c r="AF234" s="18"/>
      <c r="AG234" s="16" t="str">
        <f>INDEX([2]Local_Authority_District__Decem!$D$2:$D$417,MATCH(B234,[2]Local_Authority_District__Decem!$A$2:$A$417,0))</f>
        <v>UKH12</v>
      </c>
      <c r="AH234" s="369">
        <f>INDEX([2]A4!$R$6:$R$228,MATCH(AG234,[2]A4!$B$6:$B$228,0))</f>
        <v>33.86</v>
      </c>
      <c r="AN234" s="315"/>
      <c r="AO234" s="315"/>
    </row>
    <row r="235" spans="1:41" ht="15.6" x14ac:dyDescent="0.3">
      <c r="A235" s="14" t="s">
        <v>69</v>
      </c>
      <c r="B235" s="14" t="s">
        <v>556</v>
      </c>
      <c r="C235" s="14" t="s">
        <v>557</v>
      </c>
      <c r="D235" s="15">
        <v>1000000</v>
      </c>
      <c r="E235" s="16">
        <f t="shared" si="0"/>
        <v>28571.428571428572</v>
      </c>
      <c r="F235" s="17" t="e">
        <f>INDEX('Indust Agri by LA '!$J$2:$J$315,MATCH(B235,'Indust Agri by LA '!$B$2:$B$315,0))</f>
        <v>#DIV/0!</v>
      </c>
      <c r="G235" s="17"/>
      <c r="H235" s="15" t="e">
        <f t="shared" si="36"/>
        <v>#DIV/0!</v>
      </c>
      <c r="I235" s="15" t="e">
        <f t="shared" si="37"/>
        <v>#DIV/0!</v>
      </c>
      <c r="J235" s="15" t="e">
        <f t="shared" si="38"/>
        <v>#DIV/0!</v>
      </c>
      <c r="K235" s="15" t="e">
        <f t="shared" si="38"/>
        <v>#DIV/0!</v>
      </c>
      <c r="L235" s="15" t="e">
        <f t="shared" si="38"/>
        <v>#DIV/0!</v>
      </c>
      <c r="M235" s="15" t="e">
        <f t="shared" ref="J235:AE245" si="39">L235*1.047</f>
        <v>#DIV/0!</v>
      </c>
      <c r="N235" s="15" t="e">
        <f t="shared" si="39"/>
        <v>#DIV/0!</v>
      </c>
      <c r="O235" s="15" t="e">
        <f t="shared" si="39"/>
        <v>#DIV/0!</v>
      </c>
      <c r="P235" s="15" t="e">
        <f t="shared" si="39"/>
        <v>#DIV/0!</v>
      </c>
      <c r="Q235" s="15" t="e">
        <f t="shared" si="39"/>
        <v>#DIV/0!</v>
      </c>
      <c r="R235" s="15" t="e">
        <f t="shared" si="39"/>
        <v>#DIV/0!</v>
      </c>
      <c r="S235" s="15" t="e">
        <f t="shared" si="39"/>
        <v>#DIV/0!</v>
      </c>
      <c r="T235" s="15" t="e">
        <f t="shared" si="39"/>
        <v>#DIV/0!</v>
      </c>
      <c r="U235" s="15" t="e">
        <f t="shared" si="39"/>
        <v>#DIV/0!</v>
      </c>
      <c r="V235" s="15" t="e">
        <f t="shared" si="39"/>
        <v>#DIV/0!</v>
      </c>
      <c r="W235" s="15" t="e">
        <f t="shared" si="39"/>
        <v>#DIV/0!</v>
      </c>
      <c r="X235" s="15" t="e">
        <f t="shared" si="39"/>
        <v>#DIV/0!</v>
      </c>
      <c r="Y235" s="15" t="e">
        <f t="shared" si="39"/>
        <v>#DIV/0!</v>
      </c>
      <c r="Z235" s="15" t="e">
        <f t="shared" si="39"/>
        <v>#DIV/0!</v>
      </c>
      <c r="AA235" s="15" t="e">
        <f t="shared" si="39"/>
        <v>#DIV/0!</v>
      </c>
      <c r="AB235" s="15" t="e">
        <f t="shared" si="39"/>
        <v>#DIV/0!</v>
      </c>
      <c r="AC235" s="15" t="e">
        <f t="shared" si="39"/>
        <v>#DIV/0!</v>
      </c>
      <c r="AD235" s="15" t="e">
        <f t="shared" si="39"/>
        <v>#DIV/0!</v>
      </c>
      <c r="AE235" s="15" t="e">
        <f t="shared" si="39"/>
        <v>#DIV/0!</v>
      </c>
      <c r="AF235" s="18"/>
      <c r="AG235" s="16" t="str">
        <f>INDEX([2]Local_Authority_District__Decem!$D$2:$D$417,MATCH(B235,[2]Local_Authority_District__Decem!$A$2:$A$417,0))</f>
        <v>UKF13</v>
      </c>
      <c r="AH235" s="369">
        <f>INDEX([2]A4!$R$6:$R$228,MATCH(AG235,[2]A4!$B$6:$B$228,0))</f>
        <v>28.15</v>
      </c>
      <c r="AN235" s="315"/>
      <c r="AO235" s="315"/>
    </row>
    <row r="236" spans="1:41" ht="15.6" x14ac:dyDescent="0.3">
      <c r="A236" s="14" t="s">
        <v>82</v>
      </c>
      <c r="B236" s="14" t="s">
        <v>558</v>
      </c>
      <c r="C236" s="14" t="s">
        <v>559</v>
      </c>
      <c r="D236" s="15">
        <v>2900000</v>
      </c>
      <c r="E236" s="16">
        <f t="shared" si="0"/>
        <v>82857.142857142855</v>
      </c>
      <c r="F236" s="17" t="e">
        <f>INDEX('Indust Agri by LA '!$J$2:$J$315,MATCH(B236,'Indust Agri by LA '!$B$2:$B$315,0))</f>
        <v>#DIV/0!</v>
      </c>
      <c r="G236" s="17"/>
      <c r="H236" s="15" t="e">
        <f t="shared" si="36"/>
        <v>#DIV/0!</v>
      </c>
      <c r="I236" s="15" t="e">
        <f t="shared" si="37"/>
        <v>#DIV/0!</v>
      </c>
      <c r="J236" s="15" t="e">
        <f t="shared" si="39"/>
        <v>#DIV/0!</v>
      </c>
      <c r="K236" s="15" t="e">
        <f t="shared" si="39"/>
        <v>#DIV/0!</v>
      </c>
      <c r="L236" s="15" t="e">
        <f t="shared" si="39"/>
        <v>#DIV/0!</v>
      </c>
      <c r="M236" s="15" t="e">
        <f t="shared" si="39"/>
        <v>#DIV/0!</v>
      </c>
      <c r="N236" s="15" t="e">
        <f t="shared" si="39"/>
        <v>#DIV/0!</v>
      </c>
      <c r="O236" s="15" t="e">
        <f t="shared" si="39"/>
        <v>#DIV/0!</v>
      </c>
      <c r="P236" s="15" t="e">
        <f t="shared" si="39"/>
        <v>#DIV/0!</v>
      </c>
      <c r="Q236" s="15" t="e">
        <f t="shared" si="39"/>
        <v>#DIV/0!</v>
      </c>
      <c r="R236" s="15" t="e">
        <f t="shared" si="39"/>
        <v>#DIV/0!</v>
      </c>
      <c r="S236" s="15" t="e">
        <f t="shared" si="39"/>
        <v>#DIV/0!</v>
      </c>
      <c r="T236" s="15" t="e">
        <f t="shared" si="39"/>
        <v>#DIV/0!</v>
      </c>
      <c r="U236" s="15" t="e">
        <f t="shared" si="39"/>
        <v>#DIV/0!</v>
      </c>
      <c r="V236" s="15" t="e">
        <f t="shared" si="39"/>
        <v>#DIV/0!</v>
      </c>
      <c r="W236" s="15" t="e">
        <f t="shared" si="39"/>
        <v>#DIV/0!</v>
      </c>
      <c r="X236" s="15" t="e">
        <f t="shared" si="39"/>
        <v>#DIV/0!</v>
      </c>
      <c r="Y236" s="15" t="e">
        <f t="shared" si="39"/>
        <v>#DIV/0!</v>
      </c>
      <c r="Z236" s="15" t="e">
        <f t="shared" si="39"/>
        <v>#DIV/0!</v>
      </c>
      <c r="AA236" s="15" t="e">
        <f t="shared" si="39"/>
        <v>#DIV/0!</v>
      </c>
      <c r="AB236" s="15" t="e">
        <f t="shared" si="39"/>
        <v>#DIV/0!</v>
      </c>
      <c r="AC236" s="15" t="e">
        <f t="shared" si="39"/>
        <v>#DIV/0!</v>
      </c>
      <c r="AD236" s="15" t="e">
        <f t="shared" si="39"/>
        <v>#DIV/0!</v>
      </c>
      <c r="AE236" s="15" t="e">
        <f t="shared" si="39"/>
        <v>#DIV/0!</v>
      </c>
      <c r="AF236" s="18"/>
      <c r="AG236" s="16" t="str">
        <f>INDEX([2]Local_Authority_District__Decem!$D$2:$D$417,MATCH(B236,[2]Local_Authority_District__Decem!$A$2:$A$417,0))</f>
        <v>UKK12</v>
      </c>
      <c r="AH236" s="369">
        <f>INDEX([2]A4!$R$6:$R$228,MATCH(AG236,[2]A4!$B$6:$B$228,0))</f>
        <v>37.4</v>
      </c>
      <c r="AN236" s="315"/>
      <c r="AO236" s="315"/>
    </row>
    <row r="237" spans="1:41" ht="15.6" x14ac:dyDescent="0.3">
      <c r="A237" s="14" t="s">
        <v>82</v>
      </c>
      <c r="B237" s="14" t="s">
        <v>560</v>
      </c>
      <c r="C237" s="14" t="s">
        <v>561</v>
      </c>
      <c r="D237" s="15">
        <v>2170000</v>
      </c>
      <c r="E237" s="16">
        <f t="shared" si="0"/>
        <v>62000</v>
      </c>
      <c r="F237" s="17" t="e">
        <f>INDEX('Indust Agri by LA '!$J$2:$J$315,MATCH(B237,'Indust Agri by LA '!$B$2:$B$315,0))</f>
        <v>#DIV/0!</v>
      </c>
      <c r="G237" s="17"/>
      <c r="H237" s="15" t="e">
        <f t="shared" si="36"/>
        <v>#DIV/0!</v>
      </c>
      <c r="I237" s="15" t="e">
        <f t="shared" si="37"/>
        <v>#DIV/0!</v>
      </c>
      <c r="J237" s="15" t="e">
        <f t="shared" si="39"/>
        <v>#DIV/0!</v>
      </c>
      <c r="K237" s="15" t="e">
        <f t="shared" si="39"/>
        <v>#DIV/0!</v>
      </c>
      <c r="L237" s="15" t="e">
        <f t="shared" si="39"/>
        <v>#DIV/0!</v>
      </c>
      <c r="M237" s="15" t="e">
        <f t="shared" si="39"/>
        <v>#DIV/0!</v>
      </c>
      <c r="N237" s="15" t="e">
        <f t="shared" si="39"/>
        <v>#DIV/0!</v>
      </c>
      <c r="O237" s="15" t="e">
        <f t="shared" si="39"/>
        <v>#DIV/0!</v>
      </c>
      <c r="P237" s="15" t="e">
        <f t="shared" si="39"/>
        <v>#DIV/0!</v>
      </c>
      <c r="Q237" s="15" t="e">
        <f t="shared" si="39"/>
        <v>#DIV/0!</v>
      </c>
      <c r="R237" s="15" t="e">
        <f t="shared" si="39"/>
        <v>#DIV/0!</v>
      </c>
      <c r="S237" s="15" t="e">
        <f t="shared" si="39"/>
        <v>#DIV/0!</v>
      </c>
      <c r="T237" s="15" t="e">
        <f t="shared" si="39"/>
        <v>#DIV/0!</v>
      </c>
      <c r="U237" s="15" t="e">
        <f t="shared" si="39"/>
        <v>#DIV/0!</v>
      </c>
      <c r="V237" s="15" t="e">
        <f t="shared" si="39"/>
        <v>#DIV/0!</v>
      </c>
      <c r="W237" s="15" t="e">
        <f t="shared" si="39"/>
        <v>#DIV/0!</v>
      </c>
      <c r="X237" s="15" t="e">
        <f t="shared" si="39"/>
        <v>#DIV/0!</v>
      </c>
      <c r="Y237" s="15" t="e">
        <f t="shared" si="39"/>
        <v>#DIV/0!</v>
      </c>
      <c r="Z237" s="15" t="e">
        <f t="shared" si="39"/>
        <v>#DIV/0!</v>
      </c>
      <c r="AA237" s="15" t="e">
        <f t="shared" si="39"/>
        <v>#DIV/0!</v>
      </c>
      <c r="AB237" s="15" t="e">
        <f t="shared" si="39"/>
        <v>#DIV/0!</v>
      </c>
      <c r="AC237" s="15" t="e">
        <f t="shared" si="39"/>
        <v>#DIV/0!</v>
      </c>
      <c r="AD237" s="15" t="e">
        <f t="shared" si="39"/>
        <v>#DIV/0!</v>
      </c>
      <c r="AE237" s="15" t="e">
        <f t="shared" si="39"/>
        <v>#DIV/0!</v>
      </c>
      <c r="AF237" s="18"/>
      <c r="AG237" s="16" t="str">
        <f>INDEX([2]Local_Authority_District__Decem!$D$2:$D$417,MATCH(B237,[2]Local_Authority_District__Decem!$A$2:$A$417,0))</f>
        <v>UKK43</v>
      </c>
      <c r="AH237" s="369">
        <f>INDEX([2]A4!$R$6:$R$228,MATCH(AG237,[2]A4!$B$6:$B$228,0))</f>
        <v>29.52</v>
      </c>
      <c r="AN237" s="315"/>
      <c r="AO237" s="315"/>
    </row>
    <row r="238" spans="1:41" ht="15.6" x14ac:dyDescent="0.3">
      <c r="A238" s="14" t="s">
        <v>69</v>
      </c>
      <c r="B238" s="14" t="s">
        <v>562</v>
      </c>
      <c r="C238" s="14" t="s">
        <v>563</v>
      </c>
      <c r="D238" s="15">
        <v>450000</v>
      </c>
      <c r="E238" s="16">
        <f t="shared" si="0"/>
        <v>12857.142857142857</v>
      </c>
      <c r="F238" s="17" t="e">
        <f>INDEX('Indust Agri by LA '!$J$2:$J$315,MATCH(B238,'Indust Agri by LA '!$B$2:$B$315,0))</f>
        <v>#DIV/0!</v>
      </c>
      <c r="G238" s="17"/>
      <c r="H238" s="15" t="e">
        <f t="shared" si="36"/>
        <v>#DIV/0!</v>
      </c>
      <c r="I238" s="15" t="e">
        <f t="shared" si="37"/>
        <v>#DIV/0!</v>
      </c>
      <c r="J238" s="15" t="e">
        <f t="shared" si="39"/>
        <v>#DIV/0!</v>
      </c>
      <c r="K238" s="15" t="e">
        <f t="shared" si="39"/>
        <v>#DIV/0!</v>
      </c>
      <c r="L238" s="15" t="e">
        <f t="shared" si="39"/>
        <v>#DIV/0!</v>
      </c>
      <c r="M238" s="15" t="e">
        <f t="shared" si="39"/>
        <v>#DIV/0!</v>
      </c>
      <c r="N238" s="15" t="e">
        <f t="shared" si="39"/>
        <v>#DIV/0!</v>
      </c>
      <c r="O238" s="15" t="e">
        <f t="shared" si="39"/>
        <v>#DIV/0!</v>
      </c>
      <c r="P238" s="15" t="e">
        <f t="shared" si="39"/>
        <v>#DIV/0!</v>
      </c>
      <c r="Q238" s="15" t="e">
        <f t="shared" si="39"/>
        <v>#DIV/0!</v>
      </c>
      <c r="R238" s="15" t="e">
        <f t="shared" si="39"/>
        <v>#DIV/0!</v>
      </c>
      <c r="S238" s="15" t="e">
        <f t="shared" si="39"/>
        <v>#DIV/0!</v>
      </c>
      <c r="T238" s="15" t="e">
        <f t="shared" si="39"/>
        <v>#DIV/0!</v>
      </c>
      <c r="U238" s="15" t="e">
        <f t="shared" si="39"/>
        <v>#DIV/0!</v>
      </c>
      <c r="V238" s="15" t="e">
        <f t="shared" si="39"/>
        <v>#DIV/0!</v>
      </c>
      <c r="W238" s="15" t="e">
        <f t="shared" si="39"/>
        <v>#DIV/0!</v>
      </c>
      <c r="X238" s="15" t="e">
        <f t="shared" si="39"/>
        <v>#DIV/0!</v>
      </c>
      <c r="Y238" s="15" t="e">
        <f t="shared" si="39"/>
        <v>#DIV/0!</v>
      </c>
      <c r="Z238" s="15" t="e">
        <f t="shared" si="39"/>
        <v>#DIV/0!</v>
      </c>
      <c r="AA238" s="15" t="e">
        <f t="shared" si="39"/>
        <v>#DIV/0!</v>
      </c>
      <c r="AB238" s="15" t="e">
        <f t="shared" si="39"/>
        <v>#DIV/0!</v>
      </c>
      <c r="AC238" s="15" t="e">
        <f t="shared" si="39"/>
        <v>#DIV/0!</v>
      </c>
      <c r="AD238" s="15" t="e">
        <f t="shared" si="39"/>
        <v>#DIV/0!</v>
      </c>
      <c r="AE238" s="15" t="e">
        <f t="shared" si="39"/>
        <v>#DIV/0!</v>
      </c>
      <c r="AF238" s="18"/>
      <c r="AG238" s="16" t="str">
        <f>INDEX([2]Local_Authority_District__Decem!$D$2:$D$417,MATCH(B238,[2]Local_Authority_District__Decem!$A$2:$A$417,0))</f>
        <v>UKF30</v>
      </c>
      <c r="AH238" s="369">
        <f>INDEX([2]A4!$R$6:$R$228,MATCH(AG238,[2]A4!$B$6:$B$228,0))</f>
        <v>28.82</v>
      </c>
      <c r="AN238" s="315"/>
      <c r="AO238" s="315"/>
    </row>
    <row r="239" spans="1:41" ht="15.6" x14ac:dyDescent="0.3">
      <c r="A239" s="14" t="s">
        <v>69</v>
      </c>
      <c r="B239" s="14" t="s">
        <v>564</v>
      </c>
      <c r="C239" s="14" t="s">
        <v>565</v>
      </c>
      <c r="D239" s="15">
        <v>920000</v>
      </c>
      <c r="E239" s="16">
        <f t="shared" si="0"/>
        <v>26285.714285714286</v>
      </c>
      <c r="F239" s="17" t="e">
        <f>INDEX('Indust Agri by LA '!$J$2:$J$315,MATCH(B239,'Indust Agri by LA '!$B$2:$B$315,0))</f>
        <v>#DIV/0!</v>
      </c>
      <c r="G239" s="17"/>
      <c r="H239" s="15" t="e">
        <f t="shared" si="36"/>
        <v>#DIV/0!</v>
      </c>
      <c r="I239" s="15" t="e">
        <f t="shared" si="37"/>
        <v>#DIV/0!</v>
      </c>
      <c r="J239" s="15" t="e">
        <f t="shared" si="39"/>
        <v>#DIV/0!</v>
      </c>
      <c r="K239" s="15" t="e">
        <f t="shared" si="39"/>
        <v>#DIV/0!</v>
      </c>
      <c r="L239" s="15" t="e">
        <f t="shared" si="39"/>
        <v>#DIV/0!</v>
      </c>
      <c r="M239" s="15" t="e">
        <f t="shared" si="39"/>
        <v>#DIV/0!</v>
      </c>
      <c r="N239" s="15" t="e">
        <f t="shared" si="39"/>
        <v>#DIV/0!</v>
      </c>
      <c r="O239" s="15" t="e">
        <f t="shared" si="39"/>
        <v>#DIV/0!</v>
      </c>
      <c r="P239" s="15" t="e">
        <f t="shared" si="39"/>
        <v>#DIV/0!</v>
      </c>
      <c r="Q239" s="15" t="e">
        <f t="shared" si="39"/>
        <v>#DIV/0!</v>
      </c>
      <c r="R239" s="15" t="e">
        <f t="shared" si="39"/>
        <v>#DIV/0!</v>
      </c>
      <c r="S239" s="15" t="e">
        <f t="shared" si="39"/>
        <v>#DIV/0!</v>
      </c>
      <c r="T239" s="15" t="e">
        <f t="shared" si="39"/>
        <v>#DIV/0!</v>
      </c>
      <c r="U239" s="15" t="e">
        <f t="shared" si="39"/>
        <v>#DIV/0!</v>
      </c>
      <c r="V239" s="15" t="e">
        <f t="shared" si="39"/>
        <v>#DIV/0!</v>
      </c>
      <c r="W239" s="15" t="e">
        <f t="shared" si="39"/>
        <v>#DIV/0!</v>
      </c>
      <c r="X239" s="15" t="e">
        <f t="shared" si="39"/>
        <v>#DIV/0!</v>
      </c>
      <c r="Y239" s="15" t="e">
        <f t="shared" si="39"/>
        <v>#DIV/0!</v>
      </c>
      <c r="Z239" s="15" t="e">
        <f t="shared" si="39"/>
        <v>#DIV/0!</v>
      </c>
      <c r="AA239" s="15" t="e">
        <f t="shared" si="39"/>
        <v>#DIV/0!</v>
      </c>
      <c r="AB239" s="15" t="e">
        <f t="shared" si="39"/>
        <v>#DIV/0!</v>
      </c>
      <c r="AC239" s="15" t="e">
        <f t="shared" si="39"/>
        <v>#DIV/0!</v>
      </c>
      <c r="AD239" s="15" t="e">
        <f t="shared" si="39"/>
        <v>#DIV/0!</v>
      </c>
      <c r="AE239" s="15" t="e">
        <f t="shared" si="39"/>
        <v>#DIV/0!</v>
      </c>
      <c r="AF239" s="18"/>
      <c r="AG239" s="16" t="str">
        <f>INDEX([2]Local_Authority_District__Decem!$D$2:$D$417,MATCH(B239,[2]Local_Authority_District__Decem!$A$2:$A$417,0))</f>
        <v>UKF30</v>
      </c>
      <c r="AH239" s="369">
        <f>INDEX([2]A4!$R$6:$R$228,MATCH(AG239,[2]A4!$B$6:$B$228,0))</f>
        <v>28.82</v>
      </c>
      <c r="AN239" s="315"/>
      <c r="AO239" s="315"/>
    </row>
    <row r="240" spans="1:41" ht="15.6" x14ac:dyDescent="0.3">
      <c r="A240" s="14" t="s">
        <v>66</v>
      </c>
      <c r="B240" s="14" t="s">
        <v>566</v>
      </c>
      <c r="C240" s="14" t="s">
        <v>567</v>
      </c>
      <c r="D240" s="15">
        <v>1750000</v>
      </c>
      <c r="E240" s="16">
        <f t="shared" si="0"/>
        <v>50000</v>
      </c>
      <c r="F240" s="17" t="e">
        <f>INDEX('Indust Agri by LA '!$J$2:$J$315,MATCH(B240,'Indust Agri by LA '!$B$2:$B$315,0))</f>
        <v>#DIV/0!</v>
      </c>
      <c r="G240" s="17"/>
      <c r="H240" s="15" t="e">
        <f t="shared" si="36"/>
        <v>#DIV/0!</v>
      </c>
      <c r="I240" s="15" t="e">
        <f t="shared" si="37"/>
        <v>#DIV/0!</v>
      </c>
      <c r="J240" s="15" t="e">
        <f t="shared" si="39"/>
        <v>#DIV/0!</v>
      </c>
      <c r="K240" s="15" t="e">
        <f t="shared" si="39"/>
        <v>#DIV/0!</v>
      </c>
      <c r="L240" s="15" t="e">
        <f t="shared" si="39"/>
        <v>#DIV/0!</v>
      </c>
      <c r="M240" s="15" t="e">
        <f t="shared" si="39"/>
        <v>#DIV/0!</v>
      </c>
      <c r="N240" s="15" t="e">
        <f t="shared" si="39"/>
        <v>#DIV/0!</v>
      </c>
      <c r="O240" s="15" t="e">
        <f t="shared" si="39"/>
        <v>#DIV/0!</v>
      </c>
      <c r="P240" s="15" t="e">
        <f t="shared" si="39"/>
        <v>#DIV/0!</v>
      </c>
      <c r="Q240" s="15" t="e">
        <f t="shared" si="39"/>
        <v>#DIV/0!</v>
      </c>
      <c r="R240" s="15" t="e">
        <f t="shared" si="39"/>
        <v>#DIV/0!</v>
      </c>
      <c r="S240" s="15" t="e">
        <f t="shared" si="39"/>
        <v>#DIV/0!</v>
      </c>
      <c r="T240" s="15" t="e">
        <f t="shared" si="39"/>
        <v>#DIV/0!</v>
      </c>
      <c r="U240" s="15" t="e">
        <f t="shared" si="39"/>
        <v>#DIV/0!</v>
      </c>
      <c r="V240" s="15" t="e">
        <f t="shared" si="39"/>
        <v>#DIV/0!</v>
      </c>
      <c r="W240" s="15" t="e">
        <f t="shared" si="39"/>
        <v>#DIV/0!</v>
      </c>
      <c r="X240" s="15" t="e">
        <f t="shared" si="39"/>
        <v>#DIV/0!</v>
      </c>
      <c r="Y240" s="15" t="e">
        <f t="shared" si="39"/>
        <v>#DIV/0!</v>
      </c>
      <c r="Z240" s="15" t="e">
        <f t="shared" si="39"/>
        <v>#DIV/0!</v>
      </c>
      <c r="AA240" s="15" t="e">
        <f t="shared" si="39"/>
        <v>#DIV/0!</v>
      </c>
      <c r="AB240" s="15" t="e">
        <f t="shared" si="39"/>
        <v>#DIV/0!</v>
      </c>
      <c r="AC240" s="15" t="e">
        <f t="shared" si="39"/>
        <v>#DIV/0!</v>
      </c>
      <c r="AD240" s="15" t="e">
        <f t="shared" si="39"/>
        <v>#DIV/0!</v>
      </c>
      <c r="AE240" s="15" t="e">
        <f t="shared" si="39"/>
        <v>#DIV/0!</v>
      </c>
      <c r="AF240" s="18"/>
      <c r="AG240" s="16" t="str">
        <f>INDEX([2]Local_Authority_District__Decem!$D$2:$D$417,MATCH(B240,[2]Local_Authority_District__Decem!$A$2:$A$417,0))</f>
        <v>UKD12</v>
      </c>
      <c r="AH240" s="369">
        <f>INDEX([2]A4!$R$6:$R$228,MATCH(AG240,[2]A4!$B$6:$B$228,0))</f>
        <v>29.57</v>
      </c>
      <c r="AN240" s="315"/>
      <c r="AO240" s="315"/>
    </row>
    <row r="241" spans="1:41" ht="15.6" x14ac:dyDescent="0.3">
      <c r="A241" s="14" t="s">
        <v>65</v>
      </c>
      <c r="B241" s="14" t="s">
        <v>568</v>
      </c>
      <c r="C241" s="14" t="s">
        <v>569</v>
      </c>
      <c r="D241" s="15">
        <v>2250000</v>
      </c>
      <c r="E241" s="16">
        <f t="shared" si="0"/>
        <v>64285.714285714283</v>
      </c>
      <c r="F241" s="17" t="e">
        <f>INDEX('Indust Agri by LA '!$J$2:$J$315,MATCH(B241,'Indust Agri by LA '!$B$2:$B$315,0))</f>
        <v>#DIV/0!</v>
      </c>
      <c r="G241" s="17"/>
      <c r="H241" s="15" t="e">
        <f t="shared" si="36"/>
        <v>#DIV/0!</v>
      </c>
      <c r="I241" s="15" t="e">
        <f t="shared" si="37"/>
        <v>#DIV/0!</v>
      </c>
      <c r="J241" s="15" t="e">
        <f t="shared" si="39"/>
        <v>#DIV/0!</v>
      </c>
      <c r="K241" s="15" t="e">
        <f t="shared" si="39"/>
        <v>#DIV/0!</v>
      </c>
      <c r="L241" s="15" t="e">
        <f t="shared" si="39"/>
        <v>#DIV/0!</v>
      </c>
      <c r="M241" s="15" t="e">
        <f t="shared" si="39"/>
        <v>#DIV/0!</v>
      </c>
      <c r="N241" s="15" t="e">
        <f t="shared" si="39"/>
        <v>#DIV/0!</v>
      </c>
      <c r="O241" s="15" t="e">
        <f t="shared" si="39"/>
        <v>#DIV/0!</v>
      </c>
      <c r="P241" s="15" t="e">
        <f t="shared" si="39"/>
        <v>#DIV/0!</v>
      </c>
      <c r="Q241" s="15" t="e">
        <f t="shared" si="39"/>
        <v>#DIV/0!</v>
      </c>
      <c r="R241" s="15" t="e">
        <f t="shared" si="39"/>
        <v>#DIV/0!</v>
      </c>
      <c r="S241" s="15" t="e">
        <f t="shared" si="39"/>
        <v>#DIV/0!</v>
      </c>
      <c r="T241" s="15" t="e">
        <f t="shared" si="39"/>
        <v>#DIV/0!</v>
      </c>
      <c r="U241" s="15" t="e">
        <f t="shared" si="39"/>
        <v>#DIV/0!</v>
      </c>
      <c r="V241" s="15" t="e">
        <f t="shared" si="39"/>
        <v>#DIV/0!</v>
      </c>
      <c r="W241" s="15" t="e">
        <f t="shared" si="39"/>
        <v>#DIV/0!</v>
      </c>
      <c r="X241" s="15" t="e">
        <f t="shared" si="39"/>
        <v>#DIV/0!</v>
      </c>
      <c r="Y241" s="15" t="e">
        <f t="shared" si="39"/>
        <v>#DIV/0!</v>
      </c>
      <c r="Z241" s="15" t="e">
        <f t="shared" si="39"/>
        <v>#DIV/0!</v>
      </c>
      <c r="AA241" s="15" t="e">
        <f t="shared" si="39"/>
        <v>#DIV/0!</v>
      </c>
      <c r="AB241" s="15" t="e">
        <f t="shared" si="39"/>
        <v>#DIV/0!</v>
      </c>
      <c r="AC241" s="15" t="e">
        <f t="shared" si="39"/>
        <v>#DIV/0!</v>
      </c>
      <c r="AD241" s="15" t="e">
        <f t="shared" si="39"/>
        <v>#DIV/0!</v>
      </c>
      <c r="AE241" s="15" t="e">
        <f t="shared" si="39"/>
        <v>#DIV/0!</v>
      </c>
      <c r="AF241" s="18"/>
      <c r="AG241" s="16" t="str">
        <f>INDEX([2]Local_Authority_District__Decem!$D$2:$D$417,MATCH(B241,[2]Local_Authority_District__Decem!$A$2:$A$417,0))</f>
        <v>UKH17</v>
      </c>
      <c r="AH241" s="369">
        <f>INDEX([2]A4!$R$6:$R$228,MATCH(AG241,[2]A4!$B$6:$B$228,0))</f>
        <v>29.07</v>
      </c>
      <c r="AN241" s="315"/>
      <c r="AO241" s="315"/>
    </row>
    <row r="242" spans="1:41" ht="15.6" x14ac:dyDescent="0.3">
      <c r="A242" s="14" t="s">
        <v>69</v>
      </c>
      <c r="B242" s="14" t="s">
        <v>570</v>
      </c>
      <c r="C242" s="14" t="s">
        <v>571</v>
      </c>
      <c r="D242" s="15">
        <v>2850000</v>
      </c>
      <c r="E242" s="16">
        <f t="shared" si="0"/>
        <v>81428.571428571435</v>
      </c>
      <c r="F242" s="17" t="e">
        <f>INDEX('Indust Agri by LA '!$J$2:$J$315,MATCH(B242,'Indust Agri by LA '!$B$2:$B$315,0))</f>
        <v>#DIV/0!</v>
      </c>
      <c r="G242" s="17"/>
      <c r="H242" s="15" t="e">
        <f t="shared" si="36"/>
        <v>#DIV/0!</v>
      </c>
      <c r="I242" s="15" t="e">
        <f t="shared" si="37"/>
        <v>#DIV/0!</v>
      </c>
      <c r="J242" s="15" t="e">
        <f t="shared" si="39"/>
        <v>#DIV/0!</v>
      </c>
      <c r="K242" s="15" t="e">
        <f t="shared" si="39"/>
        <v>#DIV/0!</v>
      </c>
      <c r="L242" s="15" t="e">
        <f t="shared" si="39"/>
        <v>#DIV/0!</v>
      </c>
      <c r="M242" s="15" t="e">
        <f t="shared" si="39"/>
        <v>#DIV/0!</v>
      </c>
      <c r="N242" s="15" t="e">
        <f t="shared" si="39"/>
        <v>#DIV/0!</v>
      </c>
      <c r="O242" s="15" t="e">
        <f t="shared" si="39"/>
        <v>#DIV/0!</v>
      </c>
      <c r="P242" s="15" t="e">
        <f t="shared" si="39"/>
        <v>#DIV/0!</v>
      </c>
      <c r="Q242" s="15" t="e">
        <f t="shared" si="39"/>
        <v>#DIV/0!</v>
      </c>
      <c r="R242" s="15" t="e">
        <f t="shared" si="39"/>
        <v>#DIV/0!</v>
      </c>
      <c r="S242" s="15" t="e">
        <f t="shared" si="39"/>
        <v>#DIV/0!</v>
      </c>
      <c r="T242" s="15" t="e">
        <f t="shared" si="39"/>
        <v>#DIV/0!</v>
      </c>
      <c r="U242" s="15" t="e">
        <f t="shared" si="39"/>
        <v>#DIV/0!</v>
      </c>
      <c r="V242" s="15" t="e">
        <f t="shared" si="39"/>
        <v>#DIV/0!</v>
      </c>
      <c r="W242" s="15" t="e">
        <f t="shared" si="39"/>
        <v>#DIV/0!</v>
      </c>
      <c r="X242" s="15" t="e">
        <f t="shared" si="39"/>
        <v>#DIV/0!</v>
      </c>
      <c r="Y242" s="15" t="e">
        <f t="shared" si="39"/>
        <v>#DIV/0!</v>
      </c>
      <c r="Z242" s="15" t="e">
        <f t="shared" si="39"/>
        <v>#DIV/0!</v>
      </c>
      <c r="AA242" s="15" t="e">
        <f t="shared" si="39"/>
        <v>#DIV/0!</v>
      </c>
      <c r="AB242" s="15" t="e">
        <f t="shared" si="39"/>
        <v>#DIV/0!</v>
      </c>
      <c r="AC242" s="15" t="e">
        <f t="shared" si="39"/>
        <v>#DIV/0!</v>
      </c>
      <c r="AD242" s="15" t="e">
        <f t="shared" si="39"/>
        <v>#DIV/0!</v>
      </c>
      <c r="AE242" s="15" t="e">
        <f t="shared" si="39"/>
        <v>#DIV/0!</v>
      </c>
      <c r="AF242" s="18"/>
      <c r="AG242" s="16" t="str">
        <f>INDEX([2]Local_Authority_District__Decem!$D$2:$D$417,MATCH(B242,[2]Local_Authority_District__Decem!$A$2:$A$417,0))</f>
        <v>UKF24</v>
      </c>
      <c r="AH242" s="369">
        <f>INDEX([2]A4!$R$6:$R$228,MATCH(AG242,[2]A4!$B$6:$B$228,0))</f>
        <v>32.01</v>
      </c>
      <c r="AN242" s="315"/>
      <c r="AO242" s="315"/>
    </row>
    <row r="243" spans="1:41" ht="15.6" x14ac:dyDescent="0.3">
      <c r="A243" s="14" t="s">
        <v>62</v>
      </c>
      <c r="B243" s="14" t="s">
        <v>572</v>
      </c>
      <c r="C243" s="14" t="s">
        <v>573</v>
      </c>
      <c r="D243" s="15">
        <v>5630000</v>
      </c>
      <c r="E243" s="16">
        <f t="shared" si="0"/>
        <v>160857.14285714287</v>
      </c>
      <c r="F243" s="17" t="e">
        <f>INDEX('Indust Agri by LA '!$J$2:$J$315,MATCH(B243,'Indust Agri by LA '!$B$2:$B$315,0))</f>
        <v>#DIV/0!</v>
      </c>
      <c r="G243" s="17"/>
      <c r="H243" s="15" t="e">
        <f t="shared" si="36"/>
        <v>#DIV/0!</v>
      </c>
      <c r="I243" s="15" t="e">
        <f t="shared" si="37"/>
        <v>#DIV/0!</v>
      </c>
      <c r="J243" s="15" t="e">
        <f t="shared" si="39"/>
        <v>#DIV/0!</v>
      </c>
      <c r="K243" s="15" t="e">
        <f t="shared" si="39"/>
        <v>#DIV/0!</v>
      </c>
      <c r="L243" s="15" t="e">
        <f t="shared" si="39"/>
        <v>#DIV/0!</v>
      </c>
      <c r="M243" s="15" t="e">
        <f t="shared" si="39"/>
        <v>#DIV/0!</v>
      </c>
      <c r="N243" s="15" t="e">
        <f t="shared" si="39"/>
        <v>#DIV/0!</v>
      </c>
      <c r="O243" s="15" t="e">
        <f t="shared" si="39"/>
        <v>#DIV/0!</v>
      </c>
      <c r="P243" s="15" t="e">
        <f t="shared" si="39"/>
        <v>#DIV/0!</v>
      </c>
      <c r="Q243" s="15" t="e">
        <f t="shared" si="39"/>
        <v>#DIV/0!</v>
      </c>
      <c r="R243" s="15" t="e">
        <f t="shared" si="39"/>
        <v>#DIV/0!</v>
      </c>
      <c r="S243" s="15" t="e">
        <f t="shared" si="39"/>
        <v>#DIV/0!</v>
      </c>
      <c r="T243" s="15" t="e">
        <f t="shared" si="39"/>
        <v>#DIV/0!</v>
      </c>
      <c r="U243" s="15" t="e">
        <f t="shared" si="39"/>
        <v>#DIV/0!</v>
      </c>
      <c r="V243" s="15" t="e">
        <f t="shared" si="39"/>
        <v>#DIV/0!</v>
      </c>
      <c r="W243" s="15" t="e">
        <f t="shared" si="39"/>
        <v>#DIV/0!</v>
      </c>
      <c r="X243" s="15" t="e">
        <f t="shared" si="39"/>
        <v>#DIV/0!</v>
      </c>
      <c r="Y243" s="15" t="e">
        <f t="shared" si="39"/>
        <v>#DIV/0!</v>
      </c>
      <c r="Z243" s="15" t="e">
        <f t="shared" si="39"/>
        <v>#DIV/0!</v>
      </c>
      <c r="AA243" s="15" t="e">
        <f t="shared" si="39"/>
        <v>#DIV/0!</v>
      </c>
      <c r="AB243" s="15" t="e">
        <f t="shared" si="39"/>
        <v>#DIV/0!</v>
      </c>
      <c r="AC243" s="15" t="e">
        <f t="shared" si="39"/>
        <v>#DIV/0!</v>
      </c>
      <c r="AD243" s="15" t="e">
        <f t="shared" si="39"/>
        <v>#DIV/0!</v>
      </c>
      <c r="AE243" s="15" t="e">
        <f t="shared" si="39"/>
        <v>#DIV/0!</v>
      </c>
      <c r="AF243" s="18"/>
      <c r="AG243" s="16" t="str">
        <f>INDEX([2]Local_Authority_District__Decem!$D$2:$D$417,MATCH(B243,[2]Local_Authority_District__Decem!$A$2:$A$417,0))</f>
        <v>UKJ14</v>
      </c>
      <c r="AH243" s="369">
        <f>INDEX([2]A4!$R$6:$R$228,MATCH(AG243,[2]A4!$B$6:$B$228,0))</f>
        <v>33.4</v>
      </c>
      <c r="AN243" s="315"/>
      <c r="AO243" s="315"/>
    </row>
    <row r="244" spans="1:41" ht="15.6" x14ac:dyDescent="0.3">
      <c r="A244" s="14" t="s">
        <v>66</v>
      </c>
      <c r="B244" s="14" t="s">
        <v>574</v>
      </c>
      <c r="C244" s="14" t="s">
        <v>575</v>
      </c>
      <c r="D244" s="15">
        <v>1250000</v>
      </c>
      <c r="E244" s="16">
        <f t="shared" si="0"/>
        <v>35714.285714285717</v>
      </c>
      <c r="F244" s="17" t="e">
        <f>INDEX('Indust Agri by LA '!$J$2:$J$315,MATCH(B244,'Indust Agri by LA '!$B$2:$B$315,0))</f>
        <v>#DIV/0!</v>
      </c>
      <c r="G244" s="17"/>
      <c r="H244" s="15" t="e">
        <f t="shared" si="36"/>
        <v>#DIV/0!</v>
      </c>
      <c r="I244" s="15" t="e">
        <f t="shared" si="37"/>
        <v>#DIV/0!</v>
      </c>
      <c r="J244" s="15" t="e">
        <f t="shared" si="39"/>
        <v>#DIV/0!</v>
      </c>
      <c r="K244" s="15" t="e">
        <f t="shared" si="39"/>
        <v>#DIV/0!</v>
      </c>
      <c r="L244" s="15" t="e">
        <f t="shared" si="39"/>
        <v>#DIV/0!</v>
      </c>
      <c r="M244" s="15" t="e">
        <f t="shared" si="39"/>
        <v>#DIV/0!</v>
      </c>
      <c r="N244" s="15" t="e">
        <f t="shared" si="39"/>
        <v>#DIV/0!</v>
      </c>
      <c r="O244" s="15" t="e">
        <f t="shared" si="39"/>
        <v>#DIV/0!</v>
      </c>
      <c r="P244" s="15" t="e">
        <f t="shared" si="39"/>
        <v>#DIV/0!</v>
      </c>
      <c r="Q244" s="15" t="e">
        <f t="shared" si="39"/>
        <v>#DIV/0!</v>
      </c>
      <c r="R244" s="15" t="e">
        <f t="shared" si="39"/>
        <v>#DIV/0!</v>
      </c>
      <c r="S244" s="15" t="e">
        <f t="shared" si="39"/>
        <v>#DIV/0!</v>
      </c>
      <c r="T244" s="15" t="e">
        <f t="shared" si="39"/>
        <v>#DIV/0!</v>
      </c>
      <c r="U244" s="15" t="e">
        <f t="shared" si="39"/>
        <v>#DIV/0!</v>
      </c>
      <c r="V244" s="15" t="e">
        <f t="shared" si="39"/>
        <v>#DIV/0!</v>
      </c>
      <c r="W244" s="15" t="e">
        <f t="shared" si="39"/>
        <v>#DIV/0!</v>
      </c>
      <c r="X244" s="15" t="e">
        <f t="shared" si="39"/>
        <v>#DIV/0!</v>
      </c>
      <c r="Y244" s="15" t="e">
        <f t="shared" si="39"/>
        <v>#DIV/0!</v>
      </c>
      <c r="Z244" s="15" t="e">
        <f t="shared" si="39"/>
        <v>#DIV/0!</v>
      </c>
      <c r="AA244" s="15" t="e">
        <f t="shared" si="39"/>
        <v>#DIV/0!</v>
      </c>
      <c r="AB244" s="15" t="e">
        <f t="shared" si="39"/>
        <v>#DIV/0!</v>
      </c>
      <c r="AC244" s="15" t="e">
        <f t="shared" si="39"/>
        <v>#DIV/0!</v>
      </c>
      <c r="AD244" s="15" t="e">
        <f t="shared" si="39"/>
        <v>#DIV/0!</v>
      </c>
      <c r="AE244" s="15" t="e">
        <f t="shared" si="39"/>
        <v>#DIV/0!</v>
      </c>
      <c r="AF244" s="18"/>
      <c r="AG244" s="16" t="str">
        <f>INDEX([2]Local_Authority_District__Decem!$D$2:$D$417,MATCH(B244,[2]Local_Authority_District__Decem!$A$2:$A$417,0))</f>
        <v>UKD45</v>
      </c>
      <c r="AH244" s="369">
        <f>INDEX([2]A4!$R$6:$R$228,MATCH(AG244,[2]A4!$B$6:$B$228,0))</f>
        <v>33.119999999999997</v>
      </c>
      <c r="AN244" s="315"/>
      <c r="AO244" s="315"/>
    </row>
    <row r="245" spans="1:41" ht="15.6" x14ac:dyDescent="0.3">
      <c r="A245" s="14" t="s">
        <v>82</v>
      </c>
      <c r="B245" s="14" t="s">
        <v>576</v>
      </c>
      <c r="C245" s="14" t="s">
        <v>577</v>
      </c>
      <c r="D245" s="15">
        <v>1800000</v>
      </c>
      <c r="E245" s="16">
        <f t="shared" si="0"/>
        <v>51428.571428571428</v>
      </c>
      <c r="F245" s="17" t="e">
        <f>INDEX('Indust Agri by LA '!$J$2:$J$315,MATCH(B245,'Indust Agri by LA '!$B$2:$B$315,0))</f>
        <v>#DIV/0!</v>
      </c>
      <c r="G245" s="17"/>
      <c r="H245" s="15" t="e">
        <f t="shared" si="36"/>
        <v>#DIV/0!</v>
      </c>
      <c r="I245" s="15" t="e">
        <f t="shared" si="37"/>
        <v>#DIV/0!</v>
      </c>
      <c r="J245" s="15" t="e">
        <f t="shared" si="39"/>
        <v>#DIV/0!</v>
      </c>
      <c r="K245" s="15" t="e">
        <f t="shared" si="39"/>
        <v>#DIV/0!</v>
      </c>
      <c r="L245" s="15" t="e">
        <f t="shared" si="39"/>
        <v>#DIV/0!</v>
      </c>
      <c r="M245" s="15" t="e">
        <f t="shared" si="39"/>
        <v>#DIV/0!</v>
      </c>
      <c r="N245" s="15" t="e">
        <f t="shared" si="39"/>
        <v>#DIV/0!</v>
      </c>
      <c r="O245" s="15" t="e">
        <f t="shared" si="39"/>
        <v>#DIV/0!</v>
      </c>
      <c r="P245" s="15" t="e">
        <f t="shared" si="39"/>
        <v>#DIV/0!</v>
      </c>
      <c r="Q245" s="15" t="e">
        <f t="shared" si="39"/>
        <v>#DIV/0!</v>
      </c>
      <c r="R245" s="15" t="e">
        <f t="shared" si="39"/>
        <v>#DIV/0!</v>
      </c>
      <c r="S245" s="15" t="e">
        <f t="shared" si="39"/>
        <v>#DIV/0!</v>
      </c>
      <c r="T245" s="15" t="e">
        <f t="shared" si="39"/>
        <v>#DIV/0!</v>
      </c>
      <c r="U245" s="15" t="e">
        <f t="shared" si="39"/>
        <v>#DIV/0!</v>
      </c>
      <c r="V245" s="15" t="e">
        <f t="shared" si="39"/>
        <v>#DIV/0!</v>
      </c>
      <c r="W245" s="15" t="e">
        <f t="shared" si="39"/>
        <v>#DIV/0!</v>
      </c>
      <c r="X245" s="15" t="e">
        <f t="shared" si="39"/>
        <v>#DIV/0!</v>
      </c>
      <c r="Y245" s="15" t="e">
        <f t="shared" si="39"/>
        <v>#DIV/0!</v>
      </c>
      <c r="Z245" s="15" t="e">
        <f t="shared" ref="J245:AE254" si="40">Y245*1.047</f>
        <v>#DIV/0!</v>
      </c>
      <c r="AA245" s="15" t="e">
        <f t="shared" si="40"/>
        <v>#DIV/0!</v>
      </c>
      <c r="AB245" s="15" t="e">
        <f t="shared" si="40"/>
        <v>#DIV/0!</v>
      </c>
      <c r="AC245" s="15" t="e">
        <f t="shared" si="40"/>
        <v>#DIV/0!</v>
      </c>
      <c r="AD245" s="15" t="e">
        <f t="shared" si="40"/>
        <v>#DIV/0!</v>
      </c>
      <c r="AE245" s="15" t="e">
        <f t="shared" si="40"/>
        <v>#DIV/0!</v>
      </c>
      <c r="AF245" s="18"/>
      <c r="AG245" s="16" t="str">
        <f>INDEX([2]Local_Authority_District__Decem!$D$2:$D$417,MATCH(B245,[2]Local_Authority_District__Decem!$A$2:$A$417,0))</f>
        <v>UKK23</v>
      </c>
      <c r="AH245" s="369">
        <f>INDEX([2]A4!$R$6:$R$228,MATCH(AG245,[2]A4!$B$6:$B$228,0))</f>
        <v>27.49</v>
      </c>
      <c r="AN245" s="315"/>
      <c r="AO245" s="315"/>
    </row>
    <row r="246" spans="1:41" ht="15.6" x14ac:dyDescent="0.3">
      <c r="A246" s="14" t="s">
        <v>85</v>
      </c>
      <c r="B246" s="14" t="s">
        <v>578</v>
      </c>
      <c r="C246" s="14" t="s">
        <v>579</v>
      </c>
      <c r="D246" s="15">
        <v>2340000</v>
      </c>
      <c r="E246" s="16">
        <f t="shared" si="0"/>
        <v>66857.142857142855</v>
      </c>
      <c r="F246" s="17" t="e">
        <f>INDEX('Indust Agri by LA '!$J$2:$J$315,MATCH(B246,'Indust Agri by LA '!$B$2:$B$315,0))</f>
        <v>#DIV/0!</v>
      </c>
      <c r="G246" s="17"/>
      <c r="H246" s="15" t="e">
        <f t="shared" si="36"/>
        <v>#DIV/0!</v>
      </c>
      <c r="I246" s="15" t="e">
        <f t="shared" si="37"/>
        <v>#DIV/0!</v>
      </c>
      <c r="J246" s="15" t="e">
        <f t="shared" si="40"/>
        <v>#DIV/0!</v>
      </c>
      <c r="K246" s="15" t="e">
        <f t="shared" si="40"/>
        <v>#DIV/0!</v>
      </c>
      <c r="L246" s="15" t="e">
        <f t="shared" si="40"/>
        <v>#DIV/0!</v>
      </c>
      <c r="M246" s="15" t="e">
        <f t="shared" si="40"/>
        <v>#DIV/0!</v>
      </c>
      <c r="N246" s="15" t="e">
        <f t="shared" si="40"/>
        <v>#DIV/0!</v>
      </c>
      <c r="O246" s="15" t="e">
        <f t="shared" si="40"/>
        <v>#DIV/0!</v>
      </c>
      <c r="P246" s="15" t="e">
        <f t="shared" si="40"/>
        <v>#DIV/0!</v>
      </c>
      <c r="Q246" s="15" t="e">
        <f t="shared" si="40"/>
        <v>#DIV/0!</v>
      </c>
      <c r="R246" s="15" t="e">
        <f t="shared" si="40"/>
        <v>#DIV/0!</v>
      </c>
      <c r="S246" s="15" t="e">
        <f t="shared" si="40"/>
        <v>#DIV/0!</v>
      </c>
      <c r="T246" s="15" t="e">
        <f t="shared" si="40"/>
        <v>#DIV/0!</v>
      </c>
      <c r="U246" s="15" t="e">
        <f t="shared" si="40"/>
        <v>#DIV/0!</v>
      </c>
      <c r="V246" s="15" t="e">
        <f t="shared" si="40"/>
        <v>#DIV/0!</v>
      </c>
      <c r="W246" s="15" t="e">
        <f t="shared" si="40"/>
        <v>#DIV/0!</v>
      </c>
      <c r="X246" s="15" t="e">
        <f t="shared" si="40"/>
        <v>#DIV/0!</v>
      </c>
      <c r="Y246" s="15" t="e">
        <f t="shared" si="40"/>
        <v>#DIV/0!</v>
      </c>
      <c r="Z246" s="15" t="e">
        <f t="shared" si="40"/>
        <v>#DIV/0!</v>
      </c>
      <c r="AA246" s="15" t="e">
        <f t="shared" si="40"/>
        <v>#DIV/0!</v>
      </c>
      <c r="AB246" s="15" t="e">
        <f t="shared" si="40"/>
        <v>#DIV/0!</v>
      </c>
      <c r="AC246" s="15" t="e">
        <f t="shared" si="40"/>
        <v>#DIV/0!</v>
      </c>
      <c r="AD246" s="15" t="e">
        <f t="shared" si="40"/>
        <v>#DIV/0!</v>
      </c>
      <c r="AE246" s="15" t="e">
        <f t="shared" si="40"/>
        <v>#DIV/0!</v>
      </c>
      <c r="AF246" s="18"/>
      <c r="AG246" s="16" t="str">
        <f>INDEX([2]Local_Authority_District__Decem!$D$2:$D$417,MATCH(B246,[2]Local_Authority_District__Decem!$A$2:$A$417,0))</f>
        <v>UKG24</v>
      </c>
      <c r="AH246" s="369">
        <f>INDEX([2]A4!$R$6:$R$228,MATCH(AG246,[2]A4!$B$6:$B$228,0))</f>
        <v>28.82</v>
      </c>
      <c r="AN246" s="315"/>
      <c r="AO246" s="315"/>
    </row>
    <row r="247" spans="1:41" ht="15.6" x14ac:dyDescent="0.3">
      <c r="A247" s="14" t="s">
        <v>75</v>
      </c>
      <c r="B247" s="14" t="s">
        <v>580</v>
      </c>
      <c r="C247" s="14" t="s">
        <v>581</v>
      </c>
      <c r="D247" s="15">
        <v>400000</v>
      </c>
      <c r="E247" s="16">
        <f t="shared" si="0"/>
        <v>11428.571428571429</v>
      </c>
      <c r="F247" s="17" t="e">
        <f>INDEX('Indust Agri by LA '!$J$2:$J$315,MATCH(B247,'Indust Agri by LA '!$B$2:$B$315,0))</f>
        <v>#DIV/0!</v>
      </c>
      <c r="G247" s="17"/>
      <c r="H247" s="15" t="e">
        <f t="shared" si="36"/>
        <v>#DIV/0!</v>
      </c>
      <c r="I247" s="15" t="e">
        <f t="shared" si="37"/>
        <v>#DIV/0!</v>
      </c>
      <c r="J247" s="15" t="e">
        <f t="shared" si="40"/>
        <v>#DIV/0!</v>
      </c>
      <c r="K247" s="15" t="e">
        <f t="shared" si="40"/>
        <v>#DIV/0!</v>
      </c>
      <c r="L247" s="15" t="e">
        <f t="shared" si="40"/>
        <v>#DIV/0!</v>
      </c>
      <c r="M247" s="15" t="e">
        <f t="shared" si="40"/>
        <v>#DIV/0!</v>
      </c>
      <c r="N247" s="15" t="e">
        <f t="shared" si="40"/>
        <v>#DIV/0!</v>
      </c>
      <c r="O247" s="15" t="e">
        <f t="shared" si="40"/>
        <v>#DIV/0!</v>
      </c>
      <c r="P247" s="15" t="e">
        <f t="shared" si="40"/>
        <v>#DIV/0!</v>
      </c>
      <c r="Q247" s="15" t="e">
        <f t="shared" si="40"/>
        <v>#DIV/0!</v>
      </c>
      <c r="R247" s="15" t="e">
        <f t="shared" si="40"/>
        <v>#DIV/0!</v>
      </c>
      <c r="S247" s="15" t="e">
        <f t="shared" si="40"/>
        <v>#DIV/0!</v>
      </c>
      <c r="T247" s="15" t="e">
        <f t="shared" si="40"/>
        <v>#DIV/0!</v>
      </c>
      <c r="U247" s="15" t="e">
        <f t="shared" si="40"/>
        <v>#DIV/0!</v>
      </c>
      <c r="V247" s="15" t="e">
        <f t="shared" si="40"/>
        <v>#DIV/0!</v>
      </c>
      <c r="W247" s="15" t="e">
        <f t="shared" si="40"/>
        <v>#DIV/0!</v>
      </c>
      <c r="X247" s="15" t="e">
        <f t="shared" si="40"/>
        <v>#DIV/0!</v>
      </c>
      <c r="Y247" s="15" t="e">
        <f t="shared" si="40"/>
        <v>#DIV/0!</v>
      </c>
      <c r="Z247" s="15" t="e">
        <f t="shared" si="40"/>
        <v>#DIV/0!</v>
      </c>
      <c r="AA247" s="15" t="e">
        <f t="shared" si="40"/>
        <v>#DIV/0!</v>
      </c>
      <c r="AB247" s="15" t="e">
        <f t="shared" si="40"/>
        <v>#DIV/0!</v>
      </c>
      <c r="AC247" s="15" t="e">
        <f t="shared" si="40"/>
        <v>#DIV/0!</v>
      </c>
      <c r="AD247" s="15" t="e">
        <f t="shared" si="40"/>
        <v>#DIV/0!</v>
      </c>
      <c r="AE247" s="15" t="e">
        <f t="shared" si="40"/>
        <v>#DIV/0!</v>
      </c>
      <c r="AF247" s="18"/>
      <c r="AG247" s="16" t="str">
        <f>INDEX([2]Local_Authority_District__Decem!$D$2:$D$417,MATCH(B247,[2]Local_Authority_District__Decem!$A$2:$A$417,0))</f>
        <v>UKC22</v>
      </c>
      <c r="AH247" s="369">
        <f>INDEX([2]A4!$R$6:$R$228,MATCH(AG247,[2]A4!$B$6:$B$228,0))</f>
        <v>28.57</v>
      </c>
      <c r="AN247" s="315"/>
      <c r="AO247" s="315"/>
    </row>
    <row r="248" spans="1:41" ht="15.6" x14ac:dyDescent="0.3">
      <c r="A248" s="14" t="s">
        <v>62</v>
      </c>
      <c r="B248" s="14" t="s">
        <v>582</v>
      </c>
      <c r="C248" s="14" t="s">
        <v>583</v>
      </c>
      <c r="D248" s="15">
        <v>2700000</v>
      </c>
      <c r="E248" s="16">
        <f t="shared" si="0"/>
        <v>77142.857142857145</v>
      </c>
      <c r="F248" s="17" t="e">
        <f>INDEX('Indust Agri by LA '!$J$2:$J$315,MATCH(B248,'Indust Agri by LA '!$B$2:$B$315,0))</f>
        <v>#DIV/0!</v>
      </c>
      <c r="G248" s="17"/>
      <c r="H248" s="15" t="e">
        <f t="shared" si="36"/>
        <v>#DIV/0!</v>
      </c>
      <c r="I248" s="15" t="e">
        <f t="shared" si="37"/>
        <v>#DIV/0!</v>
      </c>
      <c r="J248" s="15" t="e">
        <f t="shared" si="40"/>
        <v>#DIV/0!</v>
      </c>
      <c r="K248" s="15" t="e">
        <f t="shared" si="40"/>
        <v>#DIV/0!</v>
      </c>
      <c r="L248" s="15" t="e">
        <f t="shared" si="40"/>
        <v>#DIV/0!</v>
      </c>
      <c r="M248" s="15" t="e">
        <f t="shared" si="40"/>
        <v>#DIV/0!</v>
      </c>
      <c r="N248" s="15" t="e">
        <f t="shared" si="40"/>
        <v>#DIV/0!</v>
      </c>
      <c r="O248" s="15" t="e">
        <f t="shared" si="40"/>
        <v>#DIV/0!</v>
      </c>
      <c r="P248" s="15" t="e">
        <f t="shared" si="40"/>
        <v>#DIV/0!</v>
      </c>
      <c r="Q248" s="15" t="e">
        <f t="shared" si="40"/>
        <v>#DIV/0!</v>
      </c>
      <c r="R248" s="15" t="e">
        <f t="shared" si="40"/>
        <v>#DIV/0!</v>
      </c>
      <c r="S248" s="15" t="e">
        <f t="shared" si="40"/>
        <v>#DIV/0!</v>
      </c>
      <c r="T248" s="15" t="e">
        <f t="shared" si="40"/>
        <v>#DIV/0!</v>
      </c>
      <c r="U248" s="15" t="e">
        <f t="shared" si="40"/>
        <v>#DIV/0!</v>
      </c>
      <c r="V248" s="15" t="e">
        <f t="shared" si="40"/>
        <v>#DIV/0!</v>
      </c>
      <c r="W248" s="15" t="e">
        <f t="shared" si="40"/>
        <v>#DIV/0!</v>
      </c>
      <c r="X248" s="15" t="e">
        <f t="shared" si="40"/>
        <v>#DIV/0!</v>
      </c>
      <c r="Y248" s="15" t="e">
        <f t="shared" si="40"/>
        <v>#DIV/0!</v>
      </c>
      <c r="Z248" s="15" t="e">
        <f t="shared" si="40"/>
        <v>#DIV/0!</v>
      </c>
      <c r="AA248" s="15" t="e">
        <f t="shared" si="40"/>
        <v>#DIV/0!</v>
      </c>
      <c r="AB248" s="15" t="e">
        <f t="shared" si="40"/>
        <v>#DIV/0!</v>
      </c>
      <c r="AC248" s="15" t="e">
        <f t="shared" si="40"/>
        <v>#DIV/0!</v>
      </c>
      <c r="AD248" s="15" t="e">
        <f t="shared" si="40"/>
        <v>#DIV/0!</v>
      </c>
      <c r="AE248" s="15" t="e">
        <f t="shared" si="40"/>
        <v>#DIV/0!</v>
      </c>
      <c r="AF248" s="18"/>
      <c r="AG248" s="16" t="str">
        <f>INDEX([2]Local_Authority_District__Decem!$D$2:$D$417,MATCH(B248,[2]Local_Authority_District__Decem!$A$2:$A$417,0))</f>
        <v>UKJ32</v>
      </c>
      <c r="AH248" s="369">
        <f>INDEX([2]A4!$R$6:$R$228,MATCH(AG248,[2]A4!$B$6:$B$228,0))</f>
        <v>40.57</v>
      </c>
      <c r="AN248" s="315"/>
      <c r="AO248" s="315"/>
    </row>
    <row r="249" spans="1:41" ht="15.6" x14ac:dyDescent="0.3">
      <c r="A249" s="14" t="s">
        <v>65</v>
      </c>
      <c r="B249" s="14" t="s">
        <v>584</v>
      </c>
      <c r="C249" s="14" t="s">
        <v>585</v>
      </c>
      <c r="D249" s="15">
        <v>3650000</v>
      </c>
      <c r="E249" s="16">
        <f t="shared" si="0"/>
        <v>104285.71428571429</v>
      </c>
      <c r="F249" s="17" t="e">
        <f>INDEX('Indust Agri by LA '!$J$2:$J$315,MATCH(B249,'Indust Agri by LA '!$B$2:$B$315,0))</f>
        <v>#DIV/0!</v>
      </c>
      <c r="G249" s="17"/>
      <c r="H249" s="15" t="e">
        <f t="shared" si="36"/>
        <v>#DIV/0!</v>
      </c>
      <c r="I249" s="15" t="e">
        <f t="shared" si="37"/>
        <v>#DIV/0!</v>
      </c>
      <c r="J249" s="15" t="e">
        <f t="shared" si="40"/>
        <v>#DIV/0!</v>
      </c>
      <c r="K249" s="15" t="e">
        <f t="shared" si="40"/>
        <v>#DIV/0!</v>
      </c>
      <c r="L249" s="15" t="e">
        <f t="shared" si="40"/>
        <v>#DIV/0!</v>
      </c>
      <c r="M249" s="15" t="e">
        <f t="shared" si="40"/>
        <v>#DIV/0!</v>
      </c>
      <c r="N249" s="15" t="e">
        <f t="shared" si="40"/>
        <v>#DIV/0!</v>
      </c>
      <c r="O249" s="15" t="e">
        <f t="shared" si="40"/>
        <v>#DIV/0!</v>
      </c>
      <c r="P249" s="15" t="e">
        <f t="shared" si="40"/>
        <v>#DIV/0!</v>
      </c>
      <c r="Q249" s="15" t="e">
        <f t="shared" si="40"/>
        <v>#DIV/0!</v>
      </c>
      <c r="R249" s="15" t="e">
        <f t="shared" si="40"/>
        <v>#DIV/0!</v>
      </c>
      <c r="S249" s="15" t="e">
        <f t="shared" si="40"/>
        <v>#DIV/0!</v>
      </c>
      <c r="T249" s="15" t="e">
        <f t="shared" si="40"/>
        <v>#DIV/0!</v>
      </c>
      <c r="U249" s="15" t="e">
        <f t="shared" si="40"/>
        <v>#DIV/0!</v>
      </c>
      <c r="V249" s="15" t="e">
        <f t="shared" si="40"/>
        <v>#DIV/0!</v>
      </c>
      <c r="W249" s="15" t="e">
        <f t="shared" si="40"/>
        <v>#DIV/0!</v>
      </c>
      <c r="X249" s="15" t="e">
        <f t="shared" si="40"/>
        <v>#DIV/0!</v>
      </c>
      <c r="Y249" s="15" t="e">
        <f t="shared" si="40"/>
        <v>#DIV/0!</v>
      </c>
      <c r="Z249" s="15" t="e">
        <f t="shared" si="40"/>
        <v>#DIV/0!</v>
      </c>
      <c r="AA249" s="15" t="e">
        <f t="shared" si="40"/>
        <v>#DIV/0!</v>
      </c>
      <c r="AB249" s="15" t="e">
        <f t="shared" si="40"/>
        <v>#DIV/0!</v>
      </c>
      <c r="AC249" s="15" t="e">
        <f t="shared" si="40"/>
        <v>#DIV/0!</v>
      </c>
      <c r="AD249" s="15" t="e">
        <f t="shared" si="40"/>
        <v>#DIV/0!</v>
      </c>
      <c r="AE249" s="15" t="e">
        <f t="shared" si="40"/>
        <v>#DIV/0!</v>
      </c>
      <c r="AF249" s="18"/>
      <c r="AG249" s="16" t="str">
        <f>INDEX([2]Local_Authority_District__Decem!$D$2:$D$417,MATCH(B249,[2]Local_Authority_District__Decem!$A$2:$A$417,0))</f>
        <v>UKH31</v>
      </c>
      <c r="AH249" s="369">
        <f>INDEX([2]A4!$R$6:$R$228,MATCH(AG249,[2]A4!$B$6:$B$228,0))</f>
        <v>24.83</v>
      </c>
      <c r="AN249" s="315"/>
      <c r="AO249" s="315"/>
    </row>
    <row r="250" spans="1:41" ht="15.6" x14ac:dyDescent="0.3">
      <c r="A250" s="14" t="s">
        <v>72</v>
      </c>
      <c r="B250" s="14" t="s">
        <v>586</v>
      </c>
      <c r="C250" s="14" t="s">
        <v>587</v>
      </c>
      <c r="D250" s="15">
        <v>38670000</v>
      </c>
      <c r="E250" s="16">
        <f t="shared" si="0"/>
        <v>330512.8205128205</v>
      </c>
      <c r="F250" s="17" t="e">
        <f>INDEX('Indust Agri by LA '!$J$2:$J$315,MATCH(B250,'Indust Agri by LA '!$B$2:$B$315,0))</f>
        <v>#DIV/0!</v>
      </c>
      <c r="G250" s="17"/>
      <c r="H250" s="15" t="e">
        <f t="shared" si="36"/>
        <v>#DIV/0!</v>
      </c>
      <c r="I250" s="15" t="e">
        <f t="shared" si="37"/>
        <v>#DIV/0!</v>
      </c>
      <c r="J250" s="15" t="e">
        <f t="shared" si="40"/>
        <v>#DIV/0!</v>
      </c>
      <c r="K250" s="15" t="e">
        <f t="shared" si="40"/>
        <v>#DIV/0!</v>
      </c>
      <c r="L250" s="15" t="e">
        <f t="shared" si="40"/>
        <v>#DIV/0!</v>
      </c>
      <c r="M250" s="15" t="e">
        <f t="shared" si="40"/>
        <v>#DIV/0!</v>
      </c>
      <c r="N250" s="15" t="e">
        <f t="shared" si="40"/>
        <v>#DIV/0!</v>
      </c>
      <c r="O250" s="15" t="e">
        <f t="shared" si="40"/>
        <v>#DIV/0!</v>
      </c>
      <c r="P250" s="15" t="e">
        <f t="shared" si="40"/>
        <v>#DIV/0!</v>
      </c>
      <c r="Q250" s="15" t="e">
        <f t="shared" si="40"/>
        <v>#DIV/0!</v>
      </c>
      <c r="R250" s="15" t="e">
        <f t="shared" si="40"/>
        <v>#DIV/0!</v>
      </c>
      <c r="S250" s="15" t="e">
        <f t="shared" si="40"/>
        <v>#DIV/0!</v>
      </c>
      <c r="T250" s="15" t="e">
        <f t="shared" si="40"/>
        <v>#DIV/0!</v>
      </c>
      <c r="U250" s="15" t="e">
        <f t="shared" si="40"/>
        <v>#DIV/0!</v>
      </c>
      <c r="V250" s="15" t="e">
        <f t="shared" si="40"/>
        <v>#DIV/0!</v>
      </c>
      <c r="W250" s="15" t="e">
        <f t="shared" si="40"/>
        <v>#DIV/0!</v>
      </c>
      <c r="X250" s="15" t="e">
        <f t="shared" si="40"/>
        <v>#DIV/0!</v>
      </c>
      <c r="Y250" s="15" t="e">
        <f t="shared" si="40"/>
        <v>#DIV/0!</v>
      </c>
      <c r="Z250" s="15" t="e">
        <f t="shared" si="40"/>
        <v>#DIV/0!</v>
      </c>
      <c r="AA250" s="15" t="e">
        <f t="shared" si="40"/>
        <v>#DIV/0!</v>
      </c>
      <c r="AB250" s="15" t="e">
        <f t="shared" si="40"/>
        <v>#DIV/0!</v>
      </c>
      <c r="AC250" s="15" t="e">
        <f t="shared" si="40"/>
        <v>#DIV/0!</v>
      </c>
      <c r="AD250" s="15" t="e">
        <f t="shared" si="40"/>
        <v>#DIV/0!</v>
      </c>
      <c r="AE250" s="15" t="e">
        <f t="shared" si="40"/>
        <v>#DIV/0!</v>
      </c>
      <c r="AF250" s="18"/>
      <c r="AG250" s="16" t="str">
        <f>INDEX([2]Local_Authority_District__Decem!$D$2:$D$417,MATCH(B250,[2]Local_Authority_District__Decem!$A$2:$A$417,0))</f>
        <v>UKI44</v>
      </c>
      <c r="AH250" s="369">
        <f>INDEX([2]A4!$R$6:$R$228,MATCH(AG250,[2]A4!$B$6:$B$228,0))</f>
        <v>33.950000000000003</v>
      </c>
      <c r="AN250" s="315"/>
      <c r="AO250" s="315"/>
    </row>
    <row r="251" spans="1:41" ht="15.6" x14ac:dyDescent="0.3">
      <c r="A251" s="14" t="s">
        <v>62</v>
      </c>
      <c r="B251" s="14" t="s">
        <v>588</v>
      </c>
      <c r="C251" s="14" t="s">
        <v>589</v>
      </c>
      <c r="D251" s="15">
        <v>6000000</v>
      </c>
      <c r="E251" s="16">
        <f t="shared" si="0"/>
        <v>171428.57142857142</v>
      </c>
      <c r="F251" s="17" t="e">
        <f>INDEX('Indust Agri by LA '!$J$2:$J$315,MATCH(B251,'Indust Agri by LA '!$B$2:$B$315,0))</f>
        <v>#DIV/0!</v>
      </c>
      <c r="G251" s="17"/>
      <c r="H251" s="15" t="e">
        <f t="shared" si="36"/>
        <v>#DIV/0!</v>
      </c>
      <c r="I251" s="15" t="e">
        <f t="shared" si="37"/>
        <v>#DIV/0!</v>
      </c>
      <c r="J251" s="15" t="e">
        <f t="shared" si="40"/>
        <v>#DIV/0!</v>
      </c>
      <c r="K251" s="15" t="e">
        <f t="shared" si="40"/>
        <v>#DIV/0!</v>
      </c>
      <c r="L251" s="15" t="e">
        <f t="shared" si="40"/>
        <v>#DIV/0!</v>
      </c>
      <c r="M251" s="15" t="e">
        <f t="shared" si="40"/>
        <v>#DIV/0!</v>
      </c>
      <c r="N251" s="15" t="e">
        <f t="shared" si="40"/>
        <v>#DIV/0!</v>
      </c>
      <c r="O251" s="15" t="e">
        <f t="shared" si="40"/>
        <v>#DIV/0!</v>
      </c>
      <c r="P251" s="15" t="e">
        <f t="shared" si="40"/>
        <v>#DIV/0!</v>
      </c>
      <c r="Q251" s="15" t="e">
        <f t="shared" si="40"/>
        <v>#DIV/0!</v>
      </c>
      <c r="R251" s="15" t="e">
        <f t="shared" si="40"/>
        <v>#DIV/0!</v>
      </c>
      <c r="S251" s="15" t="e">
        <f t="shared" si="40"/>
        <v>#DIV/0!</v>
      </c>
      <c r="T251" s="15" t="e">
        <f t="shared" si="40"/>
        <v>#DIV/0!</v>
      </c>
      <c r="U251" s="15" t="e">
        <f t="shared" si="40"/>
        <v>#DIV/0!</v>
      </c>
      <c r="V251" s="15" t="e">
        <f t="shared" si="40"/>
        <v>#DIV/0!</v>
      </c>
      <c r="W251" s="15" t="e">
        <f t="shared" si="40"/>
        <v>#DIV/0!</v>
      </c>
      <c r="X251" s="15" t="e">
        <f t="shared" si="40"/>
        <v>#DIV/0!</v>
      </c>
      <c r="Y251" s="15" t="e">
        <f t="shared" si="40"/>
        <v>#DIV/0!</v>
      </c>
      <c r="Z251" s="15" t="e">
        <f t="shared" si="40"/>
        <v>#DIV/0!</v>
      </c>
      <c r="AA251" s="15" t="e">
        <f t="shared" si="40"/>
        <v>#DIV/0!</v>
      </c>
      <c r="AB251" s="15" t="e">
        <f t="shared" si="40"/>
        <v>#DIV/0!</v>
      </c>
      <c r="AC251" s="15" t="e">
        <f t="shared" si="40"/>
        <v>#DIV/0!</v>
      </c>
      <c r="AD251" s="15" t="e">
        <f t="shared" si="40"/>
        <v>#DIV/0!</v>
      </c>
      <c r="AE251" s="15" t="e">
        <f t="shared" si="40"/>
        <v>#DIV/0!</v>
      </c>
      <c r="AF251" s="18"/>
      <c r="AG251" s="16" t="str">
        <f>INDEX([2]Local_Authority_District__Decem!$D$2:$D$417,MATCH(B251,[2]Local_Authority_District__Decem!$A$2:$A$417,0))</f>
        <v>UKJ25</v>
      </c>
      <c r="AH251" s="369">
        <f>INDEX([2]A4!$R$6:$R$228,MATCH(AG251,[2]A4!$B$6:$B$228,0))</f>
        <v>44.3</v>
      </c>
      <c r="AN251" s="315"/>
      <c r="AO251" s="315"/>
    </row>
    <row r="252" spans="1:41" ht="15.6" x14ac:dyDescent="0.3">
      <c r="A252" s="14" t="s">
        <v>65</v>
      </c>
      <c r="B252" s="14" t="s">
        <v>590</v>
      </c>
      <c r="C252" s="14" t="s">
        <v>591</v>
      </c>
      <c r="D252" s="15">
        <v>8900000</v>
      </c>
      <c r="E252" s="16">
        <f t="shared" si="0"/>
        <v>254285.71428571429</v>
      </c>
      <c r="F252" s="17" t="e">
        <f>INDEX('Indust Agri by LA '!$J$2:$J$315,MATCH(B252,'Indust Agri by LA '!$B$2:$B$315,0))</f>
        <v>#DIV/0!</v>
      </c>
      <c r="G252" s="17"/>
      <c r="H252" s="15" t="e">
        <f t="shared" si="36"/>
        <v>#DIV/0!</v>
      </c>
      <c r="I252" s="15" t="e">
        <f t="shared" si="37"/>
        <v>#DIV/0!</v>
      </c>
      <c r="J252" s="15" t="e">
        <f t="shared" si="40"/>
        <v>#DIV/0!</v>
      </c>
      <c r="K252" s="15" t="e">
        <f t="shared" si="40"/>
        <v>#DIV/0!</v>
      </c>
      <c r="L252" s="15" t="e">
        <f t="shared" si="40"/>
        <v>#DIV/0!</v>
      </c>
      <c r="M252" s="15" t="e">
        <f t="shared" si="40"/>
        <v>#DIV/0!</v>
      </c>
      <c r="N252" s="15" t="e">
        <f t="shared" si="40"/>
        <v>#DIV/0!</v>
      </c>
      <c r="O252" s="15" t="e">
        <f t="shared" si="40"/>
        <v>#DIV/0!</v>
      </c>
      <c r="P252" s="15" t="e">
        <f t="shared" si="40"/>
        <v>#DIV/0!</v>
      </c>
      <c r="Q252" s="15" t="e">
        <f t="shared" si="40"/>
        <v>#DIV/0!</v>
      </c>
      <c r="R252" s="15" t="e">
        <f t="shared" si="40"/>
        <v>#DIV/0!</v>
      </c>
      <c r="S252" s="15" t="e">
        <f t="shared" si="40"/>
        <v>#DIV/0!</v>
      </c>
      <c r="T252" s="15" t="e">
        <f t="shared" si="40"/>
        <v>#DIV/0!</v>
      </c>
      <c r="U252" s="15" t="e">
        <f t="shared" si="40"/>
        <v>#DIV/0!</v>
      </c>
      <c r="V252" s="15" t="e">
        <f t="shared" si="40"/>
        <v>#DIV/0!</v>
      </c>
      <c r="W252" s="15" t="e">
        <f t="shared" si="40"/>
        <v>#DIV/0!</v>
      </c>
      <c r="X252" s="15" t="e">
        <f t="shared" si="40"/>
        <v>#DIV/0!</v>
      </c>
      <c r="Y252" s="15" t="e">
        <f t="shared" si="40"/>
        <v>#DIV/0!</v>
      </c>
      <c r="Z252" s="15" t="e">
        <f t="shared" si="40"/>
        <v>#DIV/0!</v>
      </c>
      <c r="AA252" s="15" t="e">
        <f t="shared" si="40"/>
        <v>#DIV/0!</v>
      </c>
      <c r="AB252" s="15" t="e">
        <f t="shared" si="40"/>
        <v>#DIV/0!</v>
      </c>
      <c r="AC252" s="15" t="e">
        <f t="shared" si="40"/>
        <v>#DIV/0!</v>
      </c>
      <c r="AD252" s="15" t="e">
        <f t="shared" si="40"/>
        <v>#DIV/0!</v>
      </c>
      <c r="AE252" s="15" t="e">
        <f t="shared" si="40"/>
        <v>#DIV/0!</v>
      </c>
      <c r="AF252" s="18"/>
      <c r="AG252" s="16" t="str">
        <f>INDEX([2]Local_Authority_District__Decem!$D$2:$D$417,MATCH(B252,[2]Local_Authority_District__Decem!$A$2:$A$417,0))</f>
        <v>UKH23</v>
      </c>
      <c r="AH252" s="369">
        <f>INDEX([2]A4!$R$6:$R$228,MATCH(AG252,[2]A4!$B$6:$B$228,0))</f>
        <v>34.840000000000003</v>
      </c>
      <c r="AN252" s="315"/>
      <c r="AO252" s="315"/>
    </row>
    <row r="253" spans="1:41" ht="15.6" x14ac:dyDescent="0.3">
      <c r="A253" s="14" t="s">
        <v>66</v>
      </c>
      <c r="B253" s="14" t="s">
        <v>594</v>
      </c>
      <c r="C253" s="14" t="s">
        <v>595</v>
      </c>
      <c r="D253" s="15">
        <v>1120000</v>
      </c>
      <c r="E253" s="16">
        <f t="shared" si="0"/>
        <v>32000</v>
      </c>
      <c r="F253" s="17" t="e">
        <f>INDEX('Indust Agri by LA '!$J$2:$J$315,MATCH(B253,'Indust Agri by LA '!$B$2:$B$315,0))</f>
        <v>#DIV/0!</v>
      </c>
      <c r="G253" s="17"/>
      <c r="H253" s="15" t="e">
        <f t="shared" si="36"/>
        <v>#DIV/0!</v>
      </c>
      <c r="I253" s="15" t="e">
        <f t="shared" si="37"/>
        <v>#DIV/0!</v>
      </c>
      <c r="J253" s="15" t="e">
        <f t="shared" si="40"/>
        <v>#DIV/0!</v>
      </c>
      <c r="K253" s="15" t="e">
        <f t="shared" si="40"/>
        <v>#DIV/0!</v>
      </c>
      <c r="L253" s="15" t="e">
        <f t="shared" si="40"/>
        <v>#DIV/0!</v>
      </c>
      <c r="M253" s="15" t="e">
        <f t="shared" si="40"/>
        <v>#DIV/0!</v>
      </c>
      <c r="N253" s="15" t="e">
        <f t="shared" si="40"/>
        <v>#DIV/0!</v>
      </c>
      <c r="O253" s="15" t="e">
        <f t="shared" si="40"/>
        <v>#DIV/0!</v>
      </c>
      <c r="P253" s="15" t="e">
        <f t="shared" si="40"/>
        <v>#DIV/0!</v>
      </c>
      <c r="Q253" s="15" t="e">
        <f t="shared" si="40"/>
        <v>#DIV/0!</v>
      </c>
      <c r="R253" s="15" t="e">
        <f t="shared" si="40"/>
        <v>#DIV/0!</v>
      </c>
      <c r="S253" s="15" t="e">
        <f t="shared" si="40"/>
        <v>#DIV/0!</v>
      </c>
      <c r="T253" s="15" t="e">
        <f t="shared" si="40"/>
        <v>#DIV/0!</v>
      </c>
      <c r="U253" s="15" t="e">
        <f t="shared" si="40"/>
        <v>#DIV/0!</v>
      </c>
      <c r="V253" s="15" t="e">
        <f t="shared" si="40"/>
        <v>#DIV/0!</v>
      </c>
      <c r="W253" s="15" t="e">
        <f t="shared" si="40"/>
        <v>#DIV/0!</v>
      </c>
      <c r="X253" s="15" t="e">
        <f t="shared" si="40"/>
        <v>#DIV/0!</v>
      </c>
      <c r="Y253" s="15" t="e">
        <f t="shared" si="40"/>
        <v>#DIV/0!</v>
      </c>
      <c r="Z253" s="15" t="e">
        <f t="shared" si="40"/>
        <v>#DIV/0!</v>
      </c>
      <c r="AA253" s="15" t="e">
        <f t="shared" si="40"/>
        <v>#DIV/0!</v>
      </c>
      <c r="AB253" s="15" t="e">
        <f t="shared" si="40"/>
        <v>#DIV/0!</v>
      </c>
      <c r="AC253" s="15" t="e">
        <f t="shared" si="40"/>
        <v>#DIV/0!</v>
      </c>
      <c r="AD253" s="15" t="e">
        <f t="shared" si="40"/>
        <v>#DIV/0!</v>
      </c>
      <c r="AE253" s="15" t="e">
        <f t="shared" si="40"/>
        <v>#DIV/0!</v>
      </c>
      <c r="AF253" s="18"/>
      <c r="AG253" s="16" t="str">
        <f>INDEX([2]Local_Authority_District__Decem!$D$2:$D$417,MATCH(B253,[2]Local_Authority_District__Decem!$A$2:$A$417,0))</f>
        <v>UKD71</v>
      </c>
      <c r="AH253" s="369">
        <f>INDEX([2]A4!$R$6:$R$228,MATCH(AG253,[2]A4!$B$6:$B$228,0))</f>
        <v>34.18</v>
      </c>
      <c r="AN253" s="315"/>
      <c r="AO253" s="315"/>
    </row>
    <row r="254" spans="1:41" ht="15.6" x14ac:dyDescent="0.3">
      <c r="A254" s="14" t="s">
        <v>85</v>
      </c>
      <c r="B254" s="14" t="s">
        <v>596</v>
      </c>
      <c r="C254" s="14" t="s">
        <v>597</v>
      </c>
      <c r="D254" s="15">
        <v>1600000</v>
      </c>
      <c r="E254" s="16">
        <f t="shared" ref="E254:E317" si="41">IF(A254="London",D254/117,D254/35)</f>
        <v>45714.285714285717</v>
      </c>
      <c r="F254" s="17" t="e">
        <f>INDEX('Indust Agri by LA '!$J$2:$J$315,MATCH(B254,'Indust Agri by LA '!$B$2:$B$315,0))</f>
        <v>#DIV/0!</v>
      </c>
      <c r="G254" s="17"/>
      <c r="H254" s="15" t="e">
        <f t="shared" si="36"/>
        <v>#DIV/0!</v>
      </c>
      <c r="I254" s="15" t="e">
        <f t="shared" si="37"/>
        <v>#DIV/0!</v>
      </c>
      <c r="J254" s="15" t="e">
        <f t="shared" si="40"/>
        <v>#DIV/0!</v>
      </c>
      <c r="K254" s="15" t="e">
        <f t="shared" si="40"/>
        <v>#DIV/0!</v>
      </c>
      <c r="L254" s="15" t="e">
        <f t="shared" si="40"/>
        <v>#DIV/0!</v>
      </c>
      <c r="M254" s="15" t="e">
        <f t="shared" si="40"/>
        <v>#DIV/0!</v>
      </c>
      <c r="N254" s="15" t="e">
        <f t="shared" si="40"/>
        <v>#DIV/0!</v>
      </c>
      <c r="O254" s="15" t="e">
        <f t="shared" si="40"/>
        <v>#DIV/0!</v>
      </c>
      <c r="P254" s="15" t="e">
        <f t="shared" si="40"/>
        <v>#DIV/0!</v>
      </c>
      <c r="Q254" s="15" t="e">
        <f t="shared" ref="J254:AE264" si="42">P254*1.047</f>
        <v>#DIV/0!</v>
      </c>
      <c r="R254" s="15" t="e">
        <f t="shared" si="42"/>
        <v>#DIV/0!</v>
      </c>
      <c r="S254" s="15" t="e">
        <f t="shared" si="42"/>
        <v>#DIV/0!</v>
      </c>
      <c r="T254" s="15" t="e">
        <f t="shared" si="42"/>
        <v>#DIV/0!</v>
      </c>
      <c r="U254" s="15" t="e">
        <f t="shared" si="42"/>
        <v>#DIV/0!</v>
      </c>
      <c r="V254" s="15" t="e">
        <f t="shared" si="42"/>
        <v>#DIV/0!</v>
      </c>
      <c r="W254" s="15" t="e">
        <f t="shared" si="42"/>
        <v>#DIV/0!</v>
      </c>
      <c r="X254" s="15" t="e">
        <f t="shared" si="42"/>
        <v>#DIV/0!</v>
      </c>
      <c r="Y254" s="15" t="e">
        <f t="shared" si="42"/>
        <v>#DIV/0!</v>
      </c>
      <c r="Z254" s="15" t="e">
        <f t="shared" si="42"/>
        <v>#DIV/0!</v>
      </c>
      <c r="AA254" s="15" t="e">
        <f t="shared" si="42"/>
        <v>#DIV/0!</v>
      </c>
      <c r="AB254" s="15" t="e">
        <f t="shared" si="42"/>
        <v>#DIV/0!</v>
      </c>
      <c r="AC254" s="15" t="e">
        <f t="shared" si="42"/>
        <v>#DIV/0!</v>
      </c>
      <c r="AD254" s="15" t="e">
        <f t="shared" si="42"/>
        <v>#DIV/0!</v>
      </c>
      <c r="AE254" s="15" t="e">
        <f t="shared" si="42"/>
        <v>#DIV/0!</v>
      </c>
      <c r="AF254" s="18"/>
      <c r="AG254" s="16" t="str">
        <f>INDEX([2]Local_Authority_District__Decem!$D$2:$D$417,MATCH(B254,[2]Local_Authority_District__Decem!$A$2:$A$417,0))</f>
        <v>UKG24</v>
      </c>
      <c r="AH254" s="369">
        <f>INDEX([2]A4!$R$6:$R$228,MATCH(AG254,[2]A4!$B$6:$B$228,0))</f>
        <v>28.82</v>
      </c>
      <c r="AN254" s="315"/>
      <c r="AO254" s="315"/>
    </row>
    <row r="255" spans="1:41" ht="15.6" x14ac:dyDescent="0.3">
      <c r="A255" s="14" t="s">
        <v>85</v>
      </c>
      <c r="B255" s="14" t="s">
        <v>598</v>
      </c>
      <c r="C255" s="14" t="s">
        <v>599</v>
      </c>
      <c r="D255" s="15">
        <v>780000</v>
      </c>
      <c r="E255" s="16">
        <f t="shared" si="41"/>
        <v>22285.714285714286</v>
      </c>
      <c r="F255" s="17" t="e">
        <f>INDEX('Indust Agri by LA '!$J$2:$J$315,MATCH(B255,'Indust Agri by LA '!$B$2:$B$315,0))</f>
        <v>#DIV/0!</v>
      </c>
      <c r="G255" s="17"/>
      <c r="H255" s="15" t="e">
        <f t="shared" si="36"/>
        <v>#DIV/0!</v>
      </c>
      <c r="I255" s="15" t="e">
        <f t="shared" si="37"/>
        <v>#DIV/0!</v>
      </c>
      <c r="J255" s="15" t="e">
        <f t="shared" si="42"/>
        <v>#DIV/0!</v>
      </c>
      <c r="K255" s="15" t="e">
        <f t="shared" si="42"/>
        <v>#DIV/0!</v>
      </c>
      <c r="L255" s="15" t="e">
        <f t="shared" si="42"/>
        <v>#DIV/0!</v>
      </c>
      <c r="M255" s="15" t="e">
        <f t="shared" si="42"/>
        <v>#DIV/0!</v>
      </c>
      <c r="N255" s="15" t="e">
        <f t="shared" si="42"/>
        <v>#DIV/0!</v>
      </c>
      <c r="O255" s="15" t="e">
        <f t="shared" si="42"/>
        <v>#DIV/0!</v>
      </c>
      <c r="P255" s="15" t="e">
        <f t="shared" si="42"/>
        <v>#DIV/0!</v>
      </c>
      <c r="Q255" s="15" t="e">
        <f t="shared" si="42"/>
        <v>#DIV/0!</v>
      </c>
      <c r="R255" s="15" t="e">
        <f t="shared" si="42"/>
        <v>#DIV/0!</v>
      </c>
      <c r="S255" s="15" t="e">
        <f t="shared" si="42"/>
        <v>#DIV/0!</v>
      </c>
      <c r="T255" s="15" t="e">
        <f t="shared" si="42"/>
        <v>#DIV/0!</v>
      </c>
      <c r="U255" s="15" t="e">
        <f t="shared" si="42"/>
        <v>#DIV/0!</v>
      </c>
      <c r="V255" s="15" t="e">
        <f t="shared" si="42"/>
        <v>#DIV/0!</v>
      </c>
      <c r="W255" s="15" t="e">
        <f t="shared" si="42"/>
        <v>#DIV/0!</v>
      </c>
      <c r="X255" s="15" t="e">
        <f t="shared" si="42"/>
        <v>#DIV/0!</v>
      </c>
      <c r="Y255" s="15" t="e">
        <f t="shared" si="42"/>
        <v>#DIV/0!</v>
      </c>
      <c r="Z255" s="15" t="e">
        <f t="shared" si="42"/>
        <v>#DIV/0!</v>
      </c>
      <c r="AA255" s="15" t="e">
        <f t="shared" si="42"/>
        <v>#DIV/0!</v>
      </c>
      <c r="AB255" s="15" t="e">
        <f t="shared" si="42"/>
        <v>#DIV/0!</v>
      </c>
      <c r="AC255" s="15" t="e">
        <f t="shared" si="42"/>
        <v>#DIV/0!</v>
      </c>
      <c r="AD255" s="15" t="e">
        <f t="shared" si="42"/>
        <v>#DIV/0!</v>
      </c>
      <c r="AE255" s="15" t="e">
        <f t="shared" si="42"/>
        <v>#DIV/0!</v>
      </c>
      <c r="AF255" s="18"/>
      <c r="AG255" s="16" t="str">
        <f>INDEX([2]Local_Authority_District__Decem!$D$2:$D$417,MATCH(B255,[2]Local_Authority_District__Decem!$A$2:$A$417,0))</f>
        <v>UKG24</v>
      </c>
      <c r="AH255" s="369">
        <f>INDEX([2]A4!$R$6:$R$228,MATCH(AG255,[2]A4!$B$6:$B$228,0))</f>
        <v>28.82</v>
      </c>
      <c r="AN255" s="315"/>
      <c r="AO255" s="315"/>
    </row>
    <row r="256" spans="1:41" ht="15.6" x14ac:dyDescent="0.3">
      <c r="A256" s="14" t="s">
        <v>65</v>
      </c>
      <c r="B256" s="14" t="s">
        <v>600</v>
      </c>
      <c r="C256" s="14" t="s">
        <v>601</v>
      </c>
      <c r="D256" s="15">
        <v>4200000</v>
      </c>
      <c r="E256" s="16">
        <f t="shared" si="41"/>
        <v>120000</v>
      </c>
      <c r="F256" s="17" t="e">
        <f>INDEX('Indust Agri by LA '!$J$2:$J$315,MATCH(B256,'Indust Agri by LA '!$B$2:$B$315,0))</f>
        <v>#DIV/0!</v>
      </c>
      <c r="G256" s="17"/>
      <c r="H256" s="15" t="e">
        <f t="shared" si="36"/>
        <v>#DIV/0!</v>
      </c>
      <c r="I256" s="15" t="e">
        <f t="shared" si="37"/>
        <v>#DIV/0!</v>
      </c>
      <c r="J256" s="15" t="e">
        <f t="shared" si="42"/>
        <v>#DIV/0!</v>
      </c>
      <c r="K256" s="15" t="e">
        <f t="shared" si="42"/>
        <v>#DIV/0!</v>
      </c>
      <c r="L256" s="15" t="e">
        <f t="shared" si="42"/>
        <v>#DIV/0!</v>
      </c>
      <c r="M256" s="15" t="e">
        <f t="shared" si="42"/>
        <v>#DIV/0!</v>
      </c>
      <c r="N256" s="15" t="e">
        <f t="shared" si="42"/>
        <v>#DIV/0!</v>
      </c>
      <c r="O256" s="15" t="e">
        <f t="shared" si="42"/>
        <v>#DIV/0!</v>
      </c>
      <c r="P256" s="15" t="e">
        <f t="shared" si="42"/>
        <v>#DIV/0!</v>
      </c>
      <c r="Q256" s="15" t="e">
        <f t="shared" si="42"/>
        <v>#DIV/0!</v>
      </c>
      <c r="R256" s="15" t="e">
        <f t="shared" si="42"/>
        <v>#DIV/0!</v>
      </c>
      <c r="S256" s="15" t="e">
        <f t="shared" si="42"/>
        <v>#DIV/0!</v>
      </c>
      <c r="T256" s="15" t="e">
        <f t="shared" si="42"/>
        <v>#DIV/0!</v>
      </c>
      <c r="U256" s="15" t="e">
        <f t="shared" si="42"/>
        <v>#DIV/0!</v>
      </c>
      <c r="V256" s="15" t="e">
        <f t="shared" si="42"/>
        <v>#DIV/0!</v>
      </c>
      <c r="W256" s="15" t="e">
        <f t="shared" si="42"/>
        <v>#DIV/0!</v>
      </c>
      <c r="X256" s="15" t="e">
        <f t="shared" si="42"/>
        <v>#DIV/0!</v>
      </c>
      <c r="Y256" s="15" t="e">
        <f t="shared" si="42"/>
        <v>#DIV/0!</v>
      </c>
      <c r="Z256" s="15" t="e">
        <f t="shared" si="42"/>
        <v>#DIV/0!</v>
      </c>
      <c r="AA256" s="15" t="e">
        <f t="shared" si="42"/>
        <v>#DIV/0!</v>
      </c>
      <c r="AB256" s="15" t="e">
        <f t="shared" si="42"/>
        <v>#DIV/0!</v>
      </c>
      <c r="AC256" s="15" t="e">
        <f t="shared" si="42"/>
        <v>#DIV/0!</v>
      </c>
      <c r="AD256" s="15" t="e">
        <f t="shared" si="42"/>
        <v>#DIV/0!</v>
      </c>
      <c r="AE256" s="15" t="e">
        <f t="shared" si="42"/>
        <v>#DIV/0!</v>
      </c>
      <c r="AF256" s="18"/>
      <c r="AG256" s="16" t="str">
        <f>INDEX([2]Local_Authority_District__Decem!$D$2:$D$417,MATCH(B256,[2]Local_Authority_District__Decem!$A$2:$A$417,0))</f>
        <v>UKH23</v>
      </c>
      <c r="AH256" s="369">
        <f>INDEX([2]A4!$R$6:$R$228,MATCH(AG256,[2]A4!$B$6:$B$228,0))</f>
        <v>34.840000000000003</v>
      </c>
      <c r="AN256" s="315"/>
      <c r="AO256" s="315"/>
    </row>
    <row r="257" spans="1:41" ht="15.6" x14ac:dyDescent="0.3">
      <c r="A257" s="14" t="s">
        <v>66</v>
      </c>
      <c r="B257" s="14" t="s">
        <v>602</v>
      </c>
      <c r="C257" s="14" t="s">
        <v>603</v>
      </c>
      <c r="D257" s="15">
        <v>2400000</v>
      </c>
      <c r="E257" s="16">
        <f t="shared" si="41"/>
        <v>68571.428571428565</v>
      </c>
      <c r="F257" s="17" t="e">
        <f>INDEX('Indust Agri by LA '!$J$2:$J$315,MATCH(B257,'Indust Agri by LA '!$B$2:$B$315,0))</f>
        <v>#DIV/0!</v>
      </c>
      <c r="G257" s="17"/>
      <c r="H257" s="15" t="e">
        <f t="shared" si="36"/>
        <v>#DIV/0!</v>
      </c>
      <c r="I257" s="15" t="e">
        <f t="shared" si="37"/>
        <v>#DIV/0!</v>
      </c>
      <c r="J257" s="15" t="e">
        <f t="shared" si="42"/>
        <v>#DIV/0!</v>
      </c>
      <c r="K257" s="15" t="e">
        <f t="shared" si="42"/>
        <v>#DIV/0!</v>
      </c>
      <c r="L257" s="15" t="e">
        <f t="shared" si="42"/>
        <v>#DIV/0!</v>
      </c>
      <c r="M257" s="15" t="e">
        <f t="shared" si="42"/>
        <v>#DIV/0!</v>
      </c>
      <c r="N257" s="15" t="e">
        <f t="shared" si="42"/>
        <v>#DIV/0!</v>
      </c>
      <c r="O257" s="15" t="e">
        <f t="shared" si="42"/>
        <v>#DIV/0!</v>
      </c>
      <c r="P257" s="15" t="e">
        <f t="shared" si="42"/>
        <v>#DIV/0!</v>
      </c>
      <c r="Q257" s="15" t="e">
        <f t="shared" si="42"/>
        <v>#DIV/0!</v>
      </c>
      <c r="R257" s="15" t="e">
        <f t="shared" si="42"/>
        <v>#DIV/0!</v>
      </c>
      <c r="S257" s="15" t="e">
        <f t="shared" si="42"/>
        <v>#DIV/0!</v>
      </c>
      <c r="T257" s="15" t="e">
        <f t="shared" si="42"/>
        <v>#DIV/0!</v>
      </c>
      <c r="U257" s="15" t="e">
        <f t="shared" si="42"/>
        <v>#DIV/0!</v>
      </c>
      <c r="V257" s="15" t="e">
        <f t="shared" si="42"/>
        <v>#DIV/0!</v>
      </c>
      <c r="W257" s="15" t="e">
        <f t="shared" si="42"/>
        <v>#DIV/0!</v>
      </c>
      <c r="X257" s="15" t="e">
        <f t="shared" si="42"/>
        <v>#DIV/0!</v>
      </c>
      <c r="Y257" s="15" t="e">
        <f t="shared" si="42"/>
        <v>#DIV/0!</v>
      </c>
      <c r="Z257" s="15" t="e">
        <f t="shared" si="42"/>
        <v>#DIV/0!</v>
      </c>
      <c r="AA257" s="15" t="e">
        <f t="shared" si="42"/>
        <v>#DIV/0!</v>
      </c>
      <c r="AB257" s="15" t="e">
        <f t="shared" si="42"/>
        <v>#DIV/0!</v>
      </c>
      <c r="AC257" s="15" t="e">
        <f t="shared" si="42"/>
        <v>#DIV/0!</v>
      </c>
      <c r="AD257" s="15" t="e">
        <f t="shared" si="42"/>
        <v>#DIV/0!</v>
      </c>
      <c r="AE257" s="15" t="e">
        <f t="shared" si="42"/>
        <v>#DIV/0!</v>
      </c>
      <c r="AF257" s="18"/>
      <c r="AG257" s="16" t="str">
        <f>INDEX([2]Local_Authority_District__Decem!$D$2:$D$417,MATCH(B257,[2]Local_Authority_District__Decem!$A$2:$A$417,0))</f>
        <v>UKD35</v>
      </c>
      <c r="AH257" s="369">
        <f>INDEX([2]A4!$R$6:$R$228,MATCH(AG257,[2]A4!$B$6:$B$228,0))</f>
        <v>29.44</v>
      </c>
      <c r="AN257" s="315"/>
      <c r="AO257" s="315"/>
    </row>
    <row r="258" spans="1:41" ht="15.6" x14ac:dyDescent="0.3">
      <c r="A258" s="14" t="s">
        <v>75</v>
      </c>
      <c r="B258" s="14" t="s">
        <v>604</v>
      </c>
      <c r="C258" s="14" t="s">
        <v>605</v>
      </c>
      <c r="D258" s="15">
        <v>600000</v>
      </c>
      <c r="E258" s="16">
        <f t="shared" si="41"/>
        <v>17142.857142857141</v>
      </c>
      <c r="F258" s="17" t="e">
        <f>INDEX('Indust Agri by LA '!$J$2:$J$315,MATCH(B258,'Indust Agri by LA '!$B$2:$B$315,0))</f>
        <v>#DIV/0!</v>
      </c>
      <c r="G258" s="17"/>
      <c r="H258" s="15" t="e">
        <f t="shared" si="36"/>
        <v>#DIV/0!</v>
      </c>
      <c r="I258" s="15" t="e">
        <f t="shared" si="37"/>
        <v>#DIV/0!</v>
      </c>
      <c r="J258" s="15" t="e">
        <f t="shared" si="42"/>
        <v>#DIV/0!</v>
      </c>
      <c r="K258" s="15" t="e">
        <f t="shared" si="42"/>
        <v>#DIV/0!</v>
      </c>
      <c r="L258" s="15" t="e">
        <f t="shared" si="42"/>
        <v>#DIV/0!</v>
      </c>
      <c r="M258" s="15" t="e">
        <f t="shared" si="42"/>
        <v>#DIV/0!</v>
      </c>
      <c r="N258" s="15" t="e">
        <f t="shared" si="42"/>
        <v>#DIV/0!</v>
      </c>
      <c r="O258" s="15" t="e">
        <f t="shared" si="42"/>
        <v>#DIV/0!</v>
      </c>
      <c r="P258" s="15" t="e">
        <f t="shared" si="42"/>
        <v>#DIV/0!</v>
      </c>
      <c r="Q258" s="15" t="e">
        <f t="shared" si="42"/>
        <v>#DIV/0!</v>
      </c>
      <c r="R258" s="15" t="e">
        <f t="shared" si="42"/>
        <v>#DIV/0!</v>
      </c>
      <c r="S258" s="15" t="e">
        <f t="shared" si="42"/>
        <v>#DIV/0!</v>
      </c>
      <c r="T258" s="15" t="e">
        <f t="shared" si="42"/>
        <v>#DIV/0!</v>
      </c>
      <c r="U258" s="15" t="e">
        <f t="shared" si="42"/>
        <v>#DIV/0!</v>
      </c>
      <c r="V258" s="15" t="e">
        <f t="shared" si="42"/>
        <v>#DIV/0!</v>
      </c>
      <c r="W258" s="15" t="e">
        <f t="shared" si="42"/>
        <v>#DIV/0!</v>
      </c>
      <c r="X258" s="15" t="e">
        <f t="shared" si="42"/>
        <v>#DIV/0!</v>
      </c>
      <c r="Y258" s="15" t="e">
        <f t="shared" si="42"/>
        <v>#DIV/0!</v>
      </c>
      <c r="Z258" s="15" t="e">
        <f t="shared" si="42"/>
        <v>#DIV/0!</v>
      </c>
      <c r="AA258" s="15" t="e">
        <f t="shared" si="42"/>
        <v>#DIV/0!</v>
      </c>
      <c r="AB258" s="15" t="e">
        <f t="shared" si="42"/>
        <v>#DIV/0!</v>
      </c>
      <c r="AC258" s="15" t="e">
        <f t="shared" si="42"/>
        <v>#DIV/0!</v>
      </c>
      <c r="AD258" s="15" t="e">
        <f t="shared" si="42"/>
        <v>#DIV/0!</v>
      </c>
      <c r="AE258" s="15" t="e">
        <f t="shared" si="42"/>
        <v>#DIV/0!</v>
      </c>
      <c r="AF258" s="18"/>
      <c r="AG258" s="16" t="str">
        <f>INDEX([2]Local_Authority_District__Decem!$D$2:$D$417,MATCH(B258,[2]Local_Authority_District__Decem!$A$2:$A$417,0))</f>
        <v>UKC11</v>
      </c>
      <c r="AH258" s="369">
        <f>INDEX([2]A4!$R$6:$R$228,MATCH(AG258,[2]A4!$B$6:$B$228,0))</f>
        <v>32.869999999999997</v>
      </c>
      <c r="AN258" s="315"/>
      <c r="AO258" s="315"/>
    </row>
    <row r="259" spans="1:41" ht="15.6" x14ac:dyDescent="0.3">
      <c r="A259" s="14" t="s">
        <v>85</v>
      </c>
      <c r="B259" s="14" t="s">
        <v>606</v>
      </c>
      <c r="C259" s="14" t="s">
        <v>607</v>
      </c>
      <c r="D259" s="15">
        <v>820000</v>
      </c>
      <c r="E259" s="16">
        <f t="shared" si="41"/>
        <v>23428.571428571428</v>
      </c>
      <c r="F259" s="17" t="e">
        <f>INDEX('Indust Agri by LA '!$J$2:$J$315,MATCH(B259,'Indust Agri by LA '!$B$2:$B$315,0))</f>
        <v>#DIV/0!</v>
      </c>
      <c r="G259" s="17"/>
      <c r="H259" s="15" t="e">
        <f t="shared" si="36"/>
        <v>#DIV/0!</v>
      </c>
      <c r="I259" s="15" t="e">
        <f t="shared" si="37"/>
        <v>#DIV/0!</v>
      </c>
      <c r="J259" s="15" t="e">
        <f t="shared" si="42"/>
        <v>#DIV/0!</v>
      </c>
      <c r="K259" s="15" t="e">
        <f t="shared" si="42"/>
        <v>#DIV/0!</v>
      </c>
      <c r="L259" s="15" t="e">
        <f t="shared" si="42"/>
        <v>#DIV/0!</v>
      </c>
      <c r="M259" s="15" t="e">
        <f t="shared" si="42"/>
        <v>#DIV/0!</v>
      </c>
      <c r="N259" s="15" t="e">
        <f t="shared" si="42"/>
        <v>#DIV/0!</v>
      </c>
      <c r="O259" s="15" t="e">
        <f t="shared" si="42"/>
        <v>#DIV/0!</v>
      </c>
      <c r="P259" s="15" t="e">
        <f t="shared" si="42"/>
        <v>#DIV/0!</v>
      </c>
      <c r="Q259" s="15" t="e">
        <f t="shared" si="42"/>
        <v>#DIV/0!</v>
      </c>
      <c r="R259" s="15" t="e">
        <f t="shared" si="42"/>
        <v>#DIV/0!</v>
      </c>
      <c r="S259" s="15" t="e">
        <f t="shared" si="42"/>
        <v>#DIV/0!</v>
      </c>
      <c r="T259" s="15" t="e">
        <f t="shared" si="42"/>
        <v>#DIV/0!</v>
      </c>
      <c r="U259" s="15" t="e">
        <f t="shared" si="42"/>
        <v>#DIV/0!</v>
      </c>
      <c r="V259" s="15" t="e">
        <f t="shared" si="42"/>
        <v>#DIV/0!</v>
      </c>
      <c r="W259" s="15" t="e">
        <f t="shared" si="42"/>
        <v>#DIV/0!</v>
      </c>
      <c r="X259" s="15" t="e">
        <f t="shared" si="42"/>
        <v>#DIV/0!</v>
      </c>
      <c r="Y259" s="15" t="e">
        <f t="shared" si="42"/>
        <v>#DIV/0!</v>
      </c>
      <c r="Z259" s="15" t="e">
        <f t="shared" si="42"/>
        <v>#DIV/0!</v>
      </c>
      <c r="AA259" s="15" t="e">
        <f t="shared" si="42"/>
        <v>#DIV/0!</v>
      </c>
      <c r="AB259" s="15" t="e">
        <f t="shared" si="42"/>
        <v>#DIV/0!</v>
      </c>
      <c r="AC259" s="15" t="e">
        <f t="shared" si="42"/>
        <v>#DIV/0!</v>
      </c>
      <c r="AD259" s="15" t="e">
        <f t="shared" si="42"/>
        <v>#DIV/0!</v>
      </c>
      <c r="AE259" s="15" t="e">
        <f t="shared" si="42"/>
        <v>#DIV/0!</v>
      </c>
      <c r="AF259" s="18"/>
      <c r="AG259" s="16" t="str">
        <f>INDEX([2]Local_Authority_District__Decem!$D$2:$D$417,MATCH(B259,[2]Local_Authority_District__Decem!$A$2:$A$417,0))</f>
        <v>UKG23</v>
      </c>
      <c r="AH259" s="369">
        <f>INDEX([2]A4!$R$6:$R$228,MATCH(AG259,[2]A4!$B$6:$B$228,0))</f>
        <v>27.61</v>
      </c>
      <c r="AN259" s="315"/>
      <c r="AO259" s="315"/>
    </row>
    <row r="260" spans="1:41" ht="15.6" x14ac:dyDescent="0.3">
      <c r="A260" s="14" t="s">
        <v>85</v>
      </c>
      <c r="B260" s="14" t="s">
        <v>608</v>
      </c>
      <c r="C260" s="14" t="s">
        <v>609</v>
      </c>
      <c r="D260" s="15">
        <v>4130000</v>
      </c>
      <c r="E260" s="16">
        <f t="shared" si="41"/>
        <v>118000</v>
      </c>
      <c r="F260" s="17" t="e">
        <f>INDEX('Indust Agri by LA '!$J$2:$J$315,MATCH(B260,'Indust Agri by LA '!$B$2:$B$315,0))</f>
        <v>#DIV/0!</v>
      </c>
      <c r="G260" s="17"/>
      <c r="H260" s="15" t="e">
        <f t="shared" si="36"/>
        <v>#DIV/0!</v>
      </c>
      <c r="I260" s="15" t="e">
        <f t="shared" si="37"/>
        <v>#DIV/0!</v>
      </c>
      <c r="J260" s="15" t="e">
        <f t="shared" si="42"/>
        <v>#DIV/0!</v>
      </c>
      <c r="K260" s="15" t="e">
        <f t="shared" si="42"/>
        <v>#DIV/0!</v>
      </c>
      <c r="L260" s="15" t="e">
        <f t="shared" si="42"/>
        <v>#DIV/0!</v>
      </c>
      <c r="M260" s="15" t="e">
        <f t="shared" si="42"/>
        <v>#DIV/0!</v>
      </c>
      <c r="N260" s="15" t="e">
        <f t="shared" si="42"/>
        <v>#DIV/0!</v>
      </c>
      <c r="O260" s="15" t="e">
        <f t="shared" si="42"/>
        <v>#DIV/0!</v>
      </c>
      <c r="P260" s="15" t="e">
        <f t="shared" si="42"/>
        <v>#DIV/0!</v>
      </c>
      <c r="Q260" s="15" t="e">
        <f t="shared" si="42"/>
        <v>#DIV/0!</v>
      </c>
      <c r="R260" s="15" t="e">
        <f t="shared" si="42"/>
        <v>#DIV/0!</v>
      </c>
      <c r="S260" s="15" t="e">
        <f t="shared" si="42"/>
        <v>#DIV/0!</v>
      </c>
      <c r="T260" s="15" t="e">
        <f t="shared" si="42"/>
        <v>#DIV/0!</v>
      </c>
      <c r="U260" s="15" t="e">
        <f t="shared" si="42"/>
        <v>#DIV/0!</v>
      </c>
      <c r="V260" s="15" t="e">
        <f t="shared" si="42"/>
        <v>#DIV/0!</v>
      </c>
      <c r="W260" s="15" t="e">
        <f t="shared" si="42"/>
        <v>#DIV/0!</v>
      </c>
      <c r="X260" s="15" t="e">
        <f t="shared" si="42"/>
        <v>#DIV/0!</v>
      </c>
      <c r="Y260" s="15" t="e">
        <f t="shared" si="42"/>
        <v>#DIV/0!</v>
      </c>
      <c r="Z260" s="15" t="e">
        <f t="shared" si="42"/>
        <v>#DIV/0!</v>
      </c>
      <c r="AA260" s="15" t="e">
        <f t="shared" si="42"/>
        <v>#DIV/0!</v>
      </c>
      <c r="AB260" s="15" t="e">
        <f t="shared" si="42"/>
        <v>#DIV/0!</v>
      </c>
      <c r="AC260" s="15" t="e">
        <f t="shared" si="42"/>
        <v>#DIV/0!</v>
      </c>
      <c r="AD260" s="15" t="e">
        <f t="shared" si="42"/>
        <v>#DIV/0!</v>
      </c>
      <c r="AE260" s="15" t="e">
        <f t="shared" si="42"/>
        <v>#DIV/0!</v>
      </c>
      <c r="AF260" s="18"/>
      <c r="AG260" s="16" t="str">
        <f>INDEX([2]Local_Authority_District__Decem!$D$2:$D$417,MATCH(B260,[2]Local_Authority_District__Decem!$A$2:$A$417,0))</f>
        <v>UKG13</v>
      </c>
      <c r="AH260" s="369">
        <f>INDEX([2]A4!$R$6:$R$228,MATCH(AG260,[2]A4!$B$6:$B$228,0))</f>
        <v>37.68</v>
      </c>
      <c r="AN260" s="315"/>
      <c r="AO260" s="315"/>
    </row>
    <row r="261" spans="1:41" ht="15.6" x14ac:dyDescent="0.3">
      <c r="A261" s="14" t="s">
        <v>82</v>
      </c>
      <c r="B261" s="14" t="s">
        <v>610</v>
      </c>
      <c r="C261" s="14" t="s">
        <v>611</v>
      </c>
      <c r="D261" s="15">
        <v>2350000</v>
      </c>
      <c r="E261" s="16">
        <f t="shared" si="41"/>
        <v>67142.857142857145</v>
      </c>
      <c r="F261" s="17" t="e">
        <f>INDEX('Indust Agri by LA '!$J$2:$J$315,MATCH(B261,'Indust Agri by LA '!$B$2:$B$315,0))</f>
        <v>#DIV/0!</v>
      </c>
      <c r="G261" s="17"/>
      <c r="H261" s="15" t="e">
        <f t="shared" si="36"/>
        <v>#DIV/0!</v>
      </c>
      <c r="I261" s="15" t="e">
        <f t="shared" si="37"/>
        <v>#DIV/0!</v>
      </c>
      <c r="J261" s="15" t="e">
        <f t="shared" si="42"/>
        <v>#DIV/0!</v>
      </c>
      <c r="K261" s="15" t="e">
        <f t="shared" si="42"/>
        <v>#DIV/0!</v>
      </c>
      <c r="L261" s="15" t="e">
        <f t="shared" si="42"/>
        <v>#DIV/0!</v>
      </c>
      <c r="M261" s="15" t="e">
        <f t="shared" si="42"/>
        <v>#DIV/0!</v>
      </c>
      <c r="N261" s="15" t="e">
        <f t="shared" si="42"/>
        <v>#DIV/0!</v>
      </c>
      <c r="O261" s="15" t="e">
        <f t="shared" si="42"/>
        <v>#DIV/0!</v>
      </c>
      <c r="P261" s="15" t="e">
        <f t="shared" si="42"/>
        <v>#DIV/0!</v>
      </c>
      <c r="Q261" s="15" t="e">
        <f t="shared" si="42"/>
        <v>#DIV/0!</v>
      </c>
      <c r="R261" s="15" t="e">
        <f t="shared" si="42"/>
        <v>#DIV/0!</v>
      </c>
      <c r="S261" s="15" t="e">
        <f t="shared" si="42"/>
        <v>#DIV/0!</v>
      </c>
      <c r="T261" s="15" t="e">
        <f t="shared" si="42"/>
        <v>#DIV/0!</v>
      </c>
      <c r="U261" s="15" t="e">
        <f t="shared" si="42"/>
        <v>#DIV/0!</v>
      </c>
      <c r="V261" s="15" t="e">
        <f t="shared" si="42"/>
        <v>#DIV/0!</v>
      </c>
      <c r="W261" s="15" t="e">
        <f t="shared" si="42"/>
        <v>#DIV/0!</v>
      </c>
      <c r="X261" s="15" t="e">
        <f t="shared" si="42"/>
        <v>#DIV/0!</v>
      </c>
      <c r="Y261" s="15" t="e">
        <f t="shared" si="42"/>
        <v>#DIV/0!</v>
      </c>
      <c r="Z261" s="15" t="e">
        <f t="shared" si="42"/>
        <v>#DIV/0!</v>
      </c>
      <c r="AA261" s="15" t="e">
        <f t="shared" si="42"/>
        <v>#DIV/0!</v>
      </c>
      <c r="AB261" s="15" t="e">
        <f t="shared" si="42"/>
        <v>#DIV/0!</v>
      </c>
      <c r="AC261" s="15" t="e">
        <f t="shared" si="42"/>
        <v>#DIV/0!</v>
      </c>
      <c r="AD261" s="15" t="e">
        <f t="shared" si="42"/>
        <v>#DIV/0!</v>
      </c>
      <c r="AE261" s="15" t="e">
        <f t="shared" si="42"/>
        <v>#DIV/0!</v>
      </c>
      <c r="AF261" s="18"/>
      <c r="AG261" s="16" t="str">
        <f>INDEX([2]Local_Authority_District__Decem!$D$2:$D$417,MATCH(B261,[2]Local_Authority_District__Decem!$A$2:$A$417,0))</f>
        <v>UKK13</v>
      </c>
      <c r="AH261" s="369">
        <f>INDEX([2]A4!$R$6:$R$228,MATCH(AG261,[2]A4!$B$6:$B$228,0))</f>
        <v>30.66</v>
      </c>
      <c r="AN261" s="315"/>
      <c r="AO261" s="315"/>
    </row>
    <row r="262" spans="1:41" ht="15.6" x14ac:dyDescent="0.3">
      <c r="A262" s="14" t="s">
        <v>75</v>
      </c>
      <c r="B262" s="14" t="s">
        <v>612</v>
      </c>
      <c r="C262" s="14" t="s">
        <v>613</v>
      </c>
      <c r="D262" s="15">
        <v>600000</v>
      </c>
      <c r="E262" s="16">
        <f t="shared" si="41"/>
        <v>17142.857142857141</v>
      </c>
      <c r="F262" s="17" t="e">
        <f>INDEX('Indust Agri by LA '!$J$2:$J$315,MATCH(B262,'Indust Agri by LA '!$B$2:$B$315,0))</f>
        <v>#DIV/0!</v>
      </c>
      <c r="G262" s="17"/>
      <c r="H262" s="15" t="e">
        <f t="shared" si="36"/>
        <v>#DIV/0!</v>
      </c>
      <c r="I262" s="15" t="e">
        <f t="shared" si="37"/>
        <v>#DIV/0!</v>
      </c>
      <c r="J262" s="15" t="e">
        <f t="shared" si="42"/>
        <v>#DIV/0!</v>
      </c>
      <c r="K262" s="15" t="e">
        <f t="shared" si="42"/>
        <v>#DIV/0!</v>
      </c>
      <c r="L262" s="15" t="e">
        <f t="shared" si="42"/>
        <v>#DIV/0!</v>
      </c>
      <c r="M262" s="15" t="e">
        <f t="shared" si="42"/>
        <v>#DIV/0!</v>
      </c>
      <c r="N262" s="15" t="e">
        <f t="shared" si="42"/>
        <v>#DIV/0!</v>
      </c>
      <c r="O262" s="15" t="e">
        <f t="shared" si="42"/>
        <v>#DIV/0!</v>
      </c>
      <c r="P262" s="15" t="e">
        <f t="shared" si="42"/>
        <v>#DIV/0!</v>
      </c>
      <c r="Q262" s="15" t="e">
        <f t="shared" si="42"/>
        <v>#DIV/0!</v>
      </c>
      <c r="R262" s="15" t="e">
        <f t="shared" si="42"/>
        <v>#DIV/0!</v>
      </c>
      <c r="S262" s="15" t="e">
        <f t="shared" si="42"/>
        <v>#DIV/0!</v>
      </c>
      <c r="T262" s="15" t="e">
        <f t="shared" si="42"/>
        <v>#DIV/0!</v>
      </c>
      <c r="U262" s="15" t="e">
        <f t="shared" si="42"/>
        <v>#DIV/0!</v>
      </c>
      <c r="V262" s="15" t="e">
        <f t="shared" si="42"/>
        <v>#DIV/0!</v>
      </c>
      <c r="W262" s="15" t="e">
        <f t="shared" si="42"/>
        <v>#DIV/0!</v>
      </c>
      <c r="X262" s="15" t="e">
        <f t="shared" si="42"/>
        <v>#DIV/0!</v>
      </c>
      <c r="Y262" s="15" t="e">
        <f t="shared" si="42"/>
        <v>#DIV/0!</v>
      </c>
      <c r="Z262" s="15" t="e">
        <f t="shared" si="42"/>
        <v>#DIV/0!</v>
      </c>
      <c r="AA262" s="15" t="e">
        <f t="shared" si="42"/>
        <v>#DIV/0!</v>
      </c>
      <c r="AB262" s="15" t="e">
        <f t="shared" si="42"/>
        <v>#DIV/0!</v>
      </c>
      <c r="AC262" s="15" t="e">
        <f t="shared" si="42"/>
        <v>#DIV/0!</v>
      </c>
      <c r="AD262" s="15" t="e">
        <f t="shared" si="42"/>
        <v>#DIV/0!</v>
      </c>
      <c r="AE262" s="15" t="e">
        <f t="shared" si="42"/>
        <v>#DIV/0!</v>
      </c>
      <c r="AF262" s="18"/>
      <c r="AG262" s="16" t="str">
        <f>INDEX([2]Local_Authority_District__Decem!$D$2:$D$417,MATCH(B262,[2]Local_Authority_District__Decem!$A$2:$A$417,0))</f>
        <v>UKC23</v>
      </c>
      <c r="AH262" s="369">
        <f>INDEX([2]A4!$R$6:$R$228,MATCH(AG262,[2]A4!$B$6:$B$228,0))</f>
        <v>38.11</v>
      </c>
      <c r="AN262" s="315"/>
      <c r="AO262" s="315"/>
    </row>
    <row r="263" spans="1:41" ht="15.6" x14ac:dyDescent="0.3">
      <c r="A263" s="14" t="s">
        <v>62</v>
      </c>
      <c r="B263" s="14" t="s">
        <v>614</v>
      </c>
      <c r="C263" s="14" t="s">
        <v>615</v>
      </c>
      <c r="D263" s="15">
        <v>5800000</v>
      </c>
      <c r="E263" s="16">
        <f t="shared" si="41"/>
        <v>165714.28571428571</v>
      </c>
      <c r="F263" s="17" t="e">
        <f>INDEX('Indust Agri by LA '!$J$2:$J$315,MATCH(B263,'Indust Agri by LA '!$B$2:$B$315,0))</f>
        <v>#DIV/0!</v>
      </c>
      <c r="G263" s="17"/>
      <c r="H263" s="15" t="e">
        <f t="shared" si="36"/>
        <v>#DIV/0!</v>
      </c>
      <c r="I263" s="15" t="e">
        <f t="shared" si="37"/>
        <v>#DIV/0!</v>
      </c>
      <c r="J263" s="15" t="e">
        <f t="shared" si="42"/>
        <v>#DIV/0!</v>
      </c>
      <c r="K263" s="15" t="e">
        <f t="shared" si="42"/>
        <v>#DIV/0!</v>
      </c>
      <c r="L263" s="15" t="e">
        <f t="shared" si="42"/>
        <v>#DIV/0!</v>
      </c>
      <c r="M263" s="15" t="e">
        <f t="shared" si="42"/>
        <v>#DIV/0!</v>
      </c>
      <c r="N263" s="15" t="e">
        <f t="shared" si="42"/>
        <v>#DIV/0!</v>
      </c>
      <c r="O263" s="15" t="e">
        <f t="shared" si="42"/>
        <v>#DIV/0!</v>
      </c>
      <c r="P263" s="15" t="e">
        <f t="shared" si="42"/>
        <v>#DIV/0!</v>
      </c>
      <c r="Q263" s="15" t="e">
        <f t="shared" si="42"/>
        <v>#DIV/0!</v>
      </c>
      <c r="R263" s="15" t="e">
        <f t="shared" si="42"/>
        <v>#DIV/0!</v>
      </c>
      <c r="S263" s="15" t="e">
        <f t="shared" si="42"/>
        <v>#DIV/0!</v>
      </c>
      <c r="T263" s="15" t="e">
        <f t="shared" si="42"/>
        <v>#DIV/0!</v>
      </c>
      <c r="U263" s="15" t="e">
        <f t="shared" si="42"/>
        <v>#DIV/0!</v>
      </c>
      <c r="V263" s="15" t="e">
        <f t="shared" si="42"/>
        <v>#DIV/0!</v>
      </c>
      <c r="W263" s="15" t="e">
        <f t="shared" si="42"/>
        <v>#DIV/0!</v>
      </c>
      <c r="X263" s="15" t="e">
        <f t="shared" si="42"/>
        <v>#DIV/0!</v>
      </c>
      <c r="Y263" s="15" t="e">
        <f t="shared" si="42"/>
        <v>#DIV/0!</v>
      </c>
      <c r="Z263" s="15" t="e">
        <f t="shared" si="42"/>
        <v>#DIV/0!</v>
      </c>
      <c r="AA263" s="15" t="e">
        <f t="shared" si="42"/>
        <v>#DIV/0!</v>
      </c>
      <c r="AB263" s="15" t="e">
        <f t="shared" si="42"/>
        <v>#DIV/0!</v>
      </c>
      <c r="AC263" s="15" t="e">
        <f t="shared" si="42"/>
        <v>#DIV/0!</v>
      </c>
      <c r="AD263" s="15" t="e">
        <f t="shared" si="42"/>
        <v>#DIV/0!</v>
      </c>
      <c r="AE263" s="15" t="e">
        <f t="shared" si="42"/>
        <v>#DIV/0!</v>
      </c>
      <c r="AF263" s="18"/>
      <c r="AG263" s="16" t="str">
        <f>INDEX([2]Local_Authority_District__Decem!$D$2:$D$417,MATCH(B263,[2]Local_Authority_District__Decem!$A$2:$A$417,0))</f>
        <v>UKJ25</v>
      </c>
      <c r="AH263" s="369">
        <f>INDEX([2]A4!$R$6:$R$228,MATCH(AG263,[2]A4!$B$6:$B$228,0))</f>
        <v>44.3</v>
      </c>
      <c r="AN263" s="315"/>
      <c r="AO263" s="315"/>
    </row>
    <row r="264" spans="1:41" ht="15.6" x14ac:dyDescent="0.3">
      <c r="A264" s="14" t="s">
        <v>72</v>
      </c>
      <c r="B264" s="14" t="s">
        <v>616</v>
      </c>
      <c r="C264" s="14" t="s">
        <v>617</v>
      </c>
      <c r="D264" s="15">
        <v>10980000</v>
      </c>
      <c r="E264" s="16">
        <f t="shared" si="41"/>
        <v>93846.153846153844</v>
      </c>
      <c r="F264" s="17" t="e">
        <f>INDEX('Indust Agri by LA '!$J$2:$J$315,MATCH(B264,'Indust Agri by LA '!$B$2:$B$315,0))</f>
        <v>#DIV/0!</v>
      </c>
      <c r="G264" s="17"/>
      <c r="H264" s="15" t="e">
        <f t="shared" si="36"/>
        <v>#DIV/0!</v>
      </c>
      <c r="I264" s="15" t="e">
        <f t="shared" si="37"/>
        <v>#DIV/0!</v>
      </c>
      <c r="J264" s="15" t="e">
        <f t="shared" si="42"/>
        <v>#DIV/0!</v>
      </c>
      <c r="K264" s="15" t="e">
        <f t="shared" si="42"/>
        <v>#DIV/0!</v>
      </c>
      <c r="L264" s="15" t="e">
        <f t="shared" si="42"/>
        <v>#DIV/0!</v>
      </c>
      <c r="M264" s="15" t="e">
        <f t="shared" si="42"/>
        <v>#DIV/0!</v>
      </c>
      <c r="N264" s="15" t="e">
        <f t="shared" si="42"/>
        <v>#DIV/0!</v>
      </c>
      <c r="O264" s="15" t="e">
        <f t="shared" si="42"/>
        <v>#DIV/0!</v>
      </c>
      <c r="P264" s="15" t="e">
        <f t="shared" si="42"/>
        <v>#DIV/0!</v>
      </c>
      <c r="Q264" s="15" t="e">
        <f t="shared" si="42"/>
        <v>#DIV/0!</v>
      </c>
      <c r="R264" s="15" t="e">
        <f t="shared" si="42"/>
        <v>#DIV/0!</v>
      </c>
      <c r="S264" s="15" t="e">
        <f t="shared" si="42"/>
        <v>#DIV/0!</v>
      </c>
      <c r="T264" s="15" t="e">
        <f t="shared" si="42"/>
        <v>#DIV/0!</v>
      </c>
      <c r="U264" s="15" t="e">
        <f t="shared" si="42"/>
        <v>#DIV/0!</v>
      </c>
      <c r="V264" s="15" t="e">
        <f t="shared" si="42"/>
        <v>#DIV/0!</v>
      </c>
      <c r="W264" s="15" t="e">
        <f t="shared" si="42"/>
        <v>#DIV/0!</v>
      </c>
      <c r="X264" s="15" t="e">
        <f t="shared" si="42"/>
        <v>#DIV/0!</v>
      </c>
      <c r="Y264" s="15" t="e">
        <f t="shared" si="42"/>
        <v>#DIV/0!</v>
      </c>
      <c r="Z264" s="15" t="e">
        <f t="shared" si="42"/>
        <v>#DIV/0!</v>
      </c>
      <c r="AA264" s="15" t="e">
        <f t="shared" si="42"/>
        <v>#DIV/0!</v>
      </c>
      <c r="AB264" s="15" t="e">
        <f t="shared" si="42"/>
        <v>#DIV/0!</v>
      </c>
      <c r="AC264" s="15" t="e">
        <f t="shared" si="42"/>
        <v>#DIV/0!</v>
      </c>
      <c r="AD264" s="15" t="e">
        <f t="shared" ref="J264:AE271" si="43">AC264*1.047</f>
        <v>#DIV/0!</v>
      </c>
      <c r="AE264" s="15" t="e">
        <f t="shared" si="43"/>
        <v>#DIV/0!</v>
      </c>
      <c r="AF264" s="18"/>
      <c r="AG264" s="16" t="str">
        <f>INDEX([2]Local_Authority_District__Decem!$D$2:$D$417,MATCH(B264,[2]Local_Authority_District__Decem!$A$2:$A$417,0))</f>
        <v>UKI63</v>
      </c>
      <c r="AH264" s="369">
        <f>INDEX([2]A4!$R$6:$R$228,MATCH(AG264,[2]A4!$B$6:$B$228,0))</f>
        <v>36.659999999999997</v>
      </c>
      <c r="AN264" s="315"/>
      <c r="AO264" s="315"/>
    </row>
    <row r="265" spans="1:41" ht="15.6" x14ac:dyDescent="0.3">
      <c r="A265" s="14" t="s">
        <v>62</v>
      </c>
      <c r="B265" s="14" t="s">
        <v>618</v>
      </c>
      <c r="C265" s="14" t="s">
        <v>619</v>
      </c>
      <c r="D265" s="15">
        <v>3280000</v>
      </c>
      <c r="E265" s="16">
        <f t="shared" si="41"/>
        <v>93714.28571428571</v>
      </c>
      <c r="F265" s="17" t="e">
        <f>INDEX('Indust Agri by LA '!$J$2:$J$315,MATCH(B265,'Indust Agri by LA '!$B$2:$B$315,0))</f>
        <v>#DIV/0!</v>
      </c>
      <c r="G265" s="17"/>
      <c r="H265" s="15" t="e">
        <f t="shared" si="36"/>
        <v>#DIV/0!</v>
      </c>
      <c r="I265" s="15" t="e">
        <f t="shared" si="37"/>
        <v>#DIV/0!</v>
      </c>
      <c r="J265" s="15" t="e">
        <f t="shared" si="43"/>
        <v>#DIV/0!</v>
      </c>
      <c r="K265" s="15" t="e">
        <f t="shared" si="43"/>
        <v>#DIV/0!</v>
      </c>
      <c r="L265" s="15" t="e">
        <f t="shared" si="43"/>
        <v>#DIV/0!</v>
      </c>
      <c r="M265" s="15" t="e">
        <f t="shared" si="43"/>
        <v>#DIV/0!</v>
      </c>
      <c r="N265" s="15" t="e">
        <f t="shared" si="43"/>
        <v>#DIV/0!</v>
      </c>
      <c r="O265" s="15" t="e">
        <f t="shared" si="43"/>
        <v>#DIV/0!</v>
      </c>
      <c r="P265" s="15" t="e">
        <f t="shared" si="43"/>
        <v>#DIV/0!</v>
      </c>
      <c r="Q265" s="15" t="e">
        <f t="shared" si="43"/>
        <v>#DIV/0!</v>
      </c>
      <c r="R265" s="15" t="e">
        <f t="shared" si="43"/>
        <v>#DIV/0!</v>
      </c>
      <c r="S265" s="15" t="e">
        <f t="shared" si="43"/>
        <v>#DIV/0!</v>
      </c>
      <c r="T265" s="15" t="e">
        <f t="shared" si="43"/>
        <v>#DIV/0!</v>
      </c>
      <c r="U265" s="15" t="e">
        <f t="shared" si="43"/>
        <v>#DIV/0!</v>
      </c>
      <c r="V265" s="15" t="e">
        <f t="shared" si="43"/>
        <v>#DIV/0!</v>
      </c>
      <c r="W265" s="15" t="e">
        <f t="shared" si="43"/>
        <v>#DIV/0!</v>
      </c>
      <c r="X265" s="15" t="e">
        <f t="shared" si="43"/>
        <v>#DIV/0!</v>
      </c>
      <c r="Y265" s="15" t="e">
        <f t="shared" si="43"/>
        <v>#DIV/0!</v>
      </c>
      <c r="Z265" s="15" t="e">
        <f t="shared" si="43"/>
        <v>#DIV/0!</v>
      </c>
      <c r="AA265" s="15" t="e">
        <f t="shared" si="43"/>
        <v>#DIV/0!</v>
      </c>
      <c r="AB265" s="15" t="e">
        <f t="shared" si="43"/>
        <v>#DIV/0!</v>
      </c>
      <c r="AC265" s="15" t="e">
        <f t="shared" si="43"/>
        <v>#DIV/0!</v>
      </c>
      <c r="AD265" s="15" t="e">
        <f t="shared" si="43"/>
        <v>#DIV/0!</v>
      </c>
      <c r="AE265" s="15" t="e">
        <f t="shared" si="43"/>
        <v>#DIV/0!</v>
      </c>
      <c r="AF265" s="18"/>
      <c r="AG265" s="16" t="str">
        <f>INDEX([2]Local_Authority_District__Decem!$D$2:$D$417,MATCH(B265,[2]Local_Authority_District__Decem!$A$2:$A$417,0))</f>
        <v>UKJ43</v>
      </c>
      <c r="AH265" s="369">
        <f>INDEX([2]A4!$R$6:$R$228,MATCH(AG265,[2]A4!$B$6:$B$228,0))</f>
        <v>32.03</v>
      </c>
      <c r="AN265" s="315"/>
      <c r="AO265" s="315"/>
    </row>
    <row r="266" spans="1:41" ht="15.6" x14ac:dyDescent="0.3">
      <c r="A266" s="14" t="s">
        <v>82</v>
      </c>
      <c r="B266" s="14" t="s">
        <v>620</v>
      </c>
      <c r="C266" s="14" t="s">
        <v>621</v>
      </c>
      <c r="D266" s="15">
        <v>2000000</v>
      </c>
      <c r="E266" s="16">
        <f t="shared" si="41"/>
        <v>57142.857142857145</v>
      </c>
      <c r="F266" s="17" t="e">
        <f>INDEX('Indust Agri by LA '!$J$2:$J$315,MATCH(B266,'Indust Agri by LA '!$B$2:$B$315,0))</f>
        <v>#DIV/0!</v>
      </c>
      <c r="G266" s="17"/>
      <c r="H266" s="15" t="e">
        <f t="shared" si="36"/>
        <v>#DIV/0!</v>
      </c>
      <c r="I266" s="15" t="e">
        <f t="shared" si="37"/>
        <v>#DIV/0!</v>
      </c>
      <c r="J266" s="15" t="e">
        <f t="shared" si="43"/>
        <v>#DIV/0!</v>
      </c>
      <c r="K266" s="15" t="e">
        <f t="shared" si="43"/>
        <v>#DIV/0!</v>
      </c>
      <c r="L266" s="15" t="e">
        <f t="shared" si="43"/>
        <v>#DIV/0!</v>
      </c>
      <c r="M266" s="15" t="e">
        <f t="shared" si="43"/>
        <v>#DIV/0!</v>
      </c>
      <c r="N266" s="15" t="e">
        <f t="shared" si="43"/>
        <v>#DIV/0!</v>
      </c>
      <c r="O266" s="15" t="e">
        <f t="shared" si="43"/>
        <v>#DIV/0!</v>
      </c>
      <c r="P266" s="15" t="e">
        <f t="shared" si="43"/>
        <v>#DIV/0!</v>
      </c>
      <c r="Q266" s="15" t="e">
        <f t="shared" si="43"/>
        <v>#DIV/0!</v>
      </c>
      <c r="R266" s="15" t="e">
        <f t="shared" si="43"/>
        <v>#DIV/0!</v>
      </c>
      <c r="S266" s="15" t="e">
        <f t="shared" si="43"/>
        <v>#DIV/0!</v>
      </c>
      <c r="T266" s="15" t="e">
        <f t="shared" si="43"/>
        <v>#DIV/0!</v>
      </c>
      <c r="U266" s="15" t="e">
        <f t="shared" si="43"/>
        <v>#DIV/0!</v>
      </c>
      <c r="V266" s="15" t="e">
        <f t="shared" si="43"/>
        <v>#DIV/0!</v>
      </c>
      <c r="W266" s="15" t="e">
        <f t="shared" si="43"/>
        <v>#DIV/0!</v>
      </c>
      <c r="X266" s="15" t="e">
        <f t="shared" si="43"/>
        <v>#DIV/0!</v>
      </c>
      <c r="Y266" s="15" t="e">
        <f t="shared" si="43"/>
        <v>#DIV/0!</v>
      </c>
      <c r="Z266" s="15" t="e">
        <f t="shared" si="43"/>
        <v>#DIV/0!</v>
      </c>
      <c r="AA266" s="15" t="e">
        <f t="shared" si="43"/>
        <v>#DIV/0!</v>
      </c>
      <c r="AB266" s="15" t="e">
        <f t="shared" si="43"/>
        <v>#DIV/0!</v>
      </c>
      <c r="AC266" s="15" t="e">
        <f t="shared" si="43"/>
        <v>#DIV/0!</v>
      </c>
      <c r="AD266" s="15" t="e">
        <f t="shared" si="43"/>
        <v>#DIV/0!</v>
      </c>
      <c r="AE266" s="15" t="e">
        <f t="shared" si="43"/>
        <v>#DIV/0!</v>
      </c>
      <c r="AF266" s="18"/>
      <c r="AG266" s="16" t="str">
        <f>INDEX([2]Local_Authority_District__Decem!$D$2:$D$417,MATCH(B266,[2]Local_Authority_District__Decem!$A$2:$A$417,0))</f>
        <v>UKK14</v>
      </c>
      <c r="AH266" s="369">
        <f>INDEX([2]A4!$R$6:$R$228,MATCH(AG266,[2]A4!$B$6:$B$228,0))</f>
        <v>49.09</v>
      </c>
      <c r="AN266" s="315"/>
      <c r="AO266" s="315"/>
    </row>
    <row r="267" spans="1:41" ht="15.6" x14ac:dyDescent="0.3">
      <c r="A267" s="14" t="s">
        <v>66</v>
      </c>
      <c r="B267" s="14" t="s">
        <v>622</v>
      </c>
      <c r="C267" s="14" t="s">
        <v>623</v>
      </c>
      <c r="D267" s="15">
        <v>1950000</v>
      </c>
      <c r="E267" s="16">
        <f t="shared" si="41"/>
        <v>55714.285714285717</v>
      </c>
      <c r="F267" s="17" t="e">
        <f>INDEX('Indust Agri by LA '!$J$2:$J$315,MATCH(B267,'Indust Agri by LA '!$B$2:$B$315,0))</f>
        <v>#DIV/0!</v>
      </c>
      <c r="G267" s="17"/>
      <c r="H267" s="15" t="e">
        <f t="shared" si="36"/>
        <v>#DIV/0!</v>
      </c>
      <c r="I267" s="15" t="e">
        <f t="shared" si="37"/>
        <v>#DIV/0!</v>
      </c>
      <c r="J267" s="15" t="e">
        <f t="shared" si="43"/>
        <v>#DIV/0!</v>
      </c>
      <c r="K267" s="15" t="e">
        <f t="shared" si="43"/>
        <v>#DIV/0!</v>
      </c>
      <c r="L267" s="15" t="e">
        <f t="shared" si="43"/>
        <v>#DIV/0!</v>
      </c>
      <c r="M267" s="15" t="e">
        <f t="shared" si="43"/>
        <v>#DIV/0!</v>
      </c>
      <c r="N267" s="15" t="e">
        <f t="shared" si="43"/>
        <v>#DIV/0!</v>
      </c>
      <c r="O267" s="15" t="e">
        <f t="shared" si="43"/>
        <v>#DIV/0!</v>
      </c>
      <c r="P267" s="15" t="e">
        <f t="shared" si="43"/>
        <v>#DIV/0!</v>
      </c>
      <c r="Q267" s="15" t="e">
        <f t="shared" si="43"/>
        <v>#DIV/0!</v>
      </c>
      <c r="R267" s="15" t="e">
        <f t="shared" si="43"/>
        <v>#DIV/0!</v>
      </c>
      <c r="S267" s="15" t="e">
        <f t="shared" si="43"/>
        <v>#DIV/0!</v>
      </c>
      <c r="T267" s="15" t="e">
        <f t="shared" si="43"/>
        <v>#DIV/0!</v>
      </c>
      <c r="U267" s="15" t="e">
        <f t="shared" si="43"/>
        <v>#DIV/0!</v>
      </c>
      <c r="V267" s="15" t="e">
        <f t="shared" si="43"/>
        <v>#DIV/0!</v>
      </c>
      <c r="W267" s="15" t="e">
        <f t="shared" si="43"/>
        <v>#DIV/0!</v>
      </c>
      <c r="X267" s="15" t="e">
        <f t="shared" si="43"/>
        <v>#DIV/0!</v>
      </c>
      <c r="Y267" s="15" t="e">
        <f t="shared" si="43"/>
        <v>#DIV/0!</v>
      </c>
      <c r="Z267" s="15" t="e">
        <f t="shared" si="43"/>
        <v>#DIV/0!</v>
      </c>
      <c r="AA267" s="15" t="e">
        <f t="shared" si="43"/>
        <v>#DIV/0!</v>
      </c>
      <c r="AB267" s="15" t="e">
        <f t="shared" si="43"/>
        <v>#DIV/0!</v>
      </c>
      <c r="AC267" s="15" t="e">
        <f t="shared" si="43"/>
        <v>#DIV/0!</v>
      </c>
      <c r="AD267" s="15" t="e">
        <f t="shared" si="43"/>
        <v>#DIV/0!</v>
      </c>
      <c r="AE267" s="15" t="e">
        <f t="shared" si="43"/>
        <v>#DIV/0!</v>
      </c>
      <c r="AF267" s="18"/>
      <c r="AG267" s="16" t="str">
        <f>INDEX([2]Local_Authority_District__Decem!$D$2:$D$417,MATCH(B267,[2]Local_Authority_District__Decem!$A$2:$A$417,0))</f>
        <v>UKD35</v>
      </c>
      <c r="AH267" s="369">
        <f>INDEX([2]A4!$R$6:$R$228,MATCH(AG267,[2]A4!$B$6:$B$228,0))</f>
        <v>29.44</v>
      </c>
      <c r="AN267" s="315"/>
      <c r="AO267" s="315"/>
    </row>
    <row r="268" spans="1:41" ht="15.6" x14ac:dyDescent="0.3">
      <c r="A268" s="14" t="s">
        <v>85</v>
      </c>
      <c r="B268" s="14" t="s">
        <v>624</v>
      </c>
      <c r="C268" s="14" t="s">
        <v>625</v>
      </c>
      <c r="D268" s="15">
        <v>2100000</v>
      </c>
      <c r="E268" s="16">
        <f t="shared" si="41"/>
        <v>60000</v>
      </c>
      <c r="F268" s="17" t="e">
        <f>INDEX('Indust Agri by LA '!$J$2:$J$315,MATCH(B268,'Indust Agri by LA '!$B$2:$B$315,0))</f>
        <v>#DIV/0!</v>
      </c>
      <c r="G268" s="17"/>
      <c r="H268" s="15" t="e">
        <f t="shared" si="36"/>
        <v>#DIV/0!</v>
      </c>
      <c r="I268" s="15" t="e">
        <f t="shared" si="37"/>
        <v>#DIV/0!</v>
      </c>
      <c r="J268" s="15" t="e">
        <f t="shared" si="43"/>
        <v>#DIV/0!</v>
      </c>
      <c r="K268" s="15" t="e">
        <f t="shared" si="43"/>
        <v>#DIV/0!</v>
      </c>
      <c r="L268" s="15" t="e">
        <f t="shared" si="43"/>
        <v>#DIV/0!</v>
      </c>
      <c r="M268" s="15" t="e">
        <f t="shared" si="43"/>
        <v>#DIV/0!</v>
      </c>
      <c r="N268" s="15" t="e">
        <f t="shared" si="43"/>
        <v>#DIV/0!</v>
      </c>
      <c r="O268" s="15" t="e">
        <f t="shared" si="43"/>
        <v>#DIV/0!</v>
      </c>
      <c r="P268" s="15" t="e">
        <f t="shared" si="43"/>
        <v>#DIV/0!</v>
      </c>
      <c r="Q268" s="15" t="e">
        <f t="shared" si="43"/>
        <v>#DIV/0!</v>
      </c>
      <c r="R268" s="15" t="e">
        <f t="shared" si="43"/>
        <v>#DIV/0!</v>
      </c>
      <c r="S268" s="15" t="e">
        <f t="shared" si="43"/>
        <v>#DIV/0!</v>
      </c>
      <c r="T268" s="15" t="e">
        <f t="shared" si="43"/>
        <v>#DIV/0!</v>
      </c>
      <c r="U268" s="15" t="e">
        <f t="shared" si="43"/>
        <v>#DIV/0!</v>
      </c>
      <c r="V268" s="15" t="e">
        <f t="shared" si="43"/>
        <v>#DIV/0!</v>
      </c>
      <c r="W268" s="15" t="e">
        <f t="shared" si="43"/>
        <v>#DIV/0!</v>
      </c>
      <c r="X268" s="15" t="e">
        <f t="shared" si="43"/>
        <v>#DIV/0!</v>
      </c>
      <c r="Y268" s="15" t="e">
        <f t="shared" si="43"/>
        <v>#DIV/0!</v>
      </c>
      <c r="Z268" s="15" t="e">
        <f t="shared" si="43"/>
        <v>#DIV/0!</v>
      </c>
      <c r="AA268" s="15" t="e">
        <f t="shared" si="43"/>
        <v>#DIV/0!</v>
      </c>
      <c r="AB268" s="15" t="e">
        <f t="shared" si="43"/>
        <v>#DIV/0!</v>
      </c>
      <c r="AC268" s="15" t="e">
        <f t="shared" si="43"/>
        <v>#DIV/0!</v>
      </c>
      <c r="AD268" s="15" t="e">
        <f t="shared" si="43"/>
        <v>#DIV/0!</v>
      </c>
      <c r="AE268" s="15" t="e">
        <f t="shared" si="43"/>
        <v>#DIV/0!</v>
      </c>
      <c r="AF268" s="18"/>
      <c r="AG268" s="16" t="str">
        <f>INDEX([2]Local_Authority_District__Decem!$D$2:$D$417,MATCH(B268,[2]Local_Authority_District__Decem!$A$2:$A$417,0))</f>
        <v>UKG24</v>
      </c>
      <c r="AH268" s="369">
        <f>INDEX([2]A4!$R$6:$R$228,MATCH(AG268,[2]A4!$B$6:$B$228,0))</f>
        <v>28.82</v>
      </c>
      <c r="AN268" s="315"/>
      <c r="AO268" s="315"/>
    </row>
    <row r="269" spans="1:41" ht="15.6" x14ac:dyDescent="0.3">
      <c r="A269" s="14" t="s">
        <v>62</v>
      </c>
      <c r="B269" s="14" t="s">
        <v>626</v>
      </c>
      <c r="C269" s="14" t="s">
        <v>627</v>
      </c>
      <c r="D269" s="15">
        <v>6100000</v>
      </c>
      <c r="E269" s="16">
        <f t="shared" si="41"/>
        <v>174285.71428571429</v>
      </c>
      <c r="F269" s="17" t="e">
        <f>INDEX('Indust Agri by LA '!$J$2:$J$315,MATCH(B269,'Indust Agri by LA '!$B$2:$B$315,0))</f>
        <v>#DIV/0!</v>
      </c>
      <c r="G269" s="17"/>
      <c r="H269" s="15" t="e">
        <f t="shared" si="36"/>
        <v>#DIV/0!</v>
      </c>
      <c r="I269" s="15" t="e">
        <f t="shared" si="37"/>
        <v>#DIV/0!</v>
      </c>
      <c r="J269" s="15" t="e">
        <f t="shared" si="43"/>
        <v>#DIV/0!</v>
      </c>
      <c r="K269" s="15" t="e">
        <f t="shared" si="43"/>
        <v>#DIV/0!</v>
      </c>
      <c r="L269" s="15" t="e">
        <f t="shared" si="43"/>
        <v>#DIV/0!</v>
      </c>
      <c r="M269" s="15" t="e">
        <f t="shared" si="43"/>
        <v>#DIV/0!</v>
      </c>
      <c r="N269" s="15" t="e">
        <f t="shared" si="43"/>
        <v>#DIV/0!</v>
      </c>
      <c r="O269" s="15" t="e">
        <f t="shared" si="43"/>
        <v>#DIV/0!</v>
      </c>
      <c r="P269" s="15" t="e">
        <f t="shared" si="43"/>
        <v>#DIV/0!</v>
      </c>
      <c r="Q269" s="15" t="e">
        <f t="shared" si="43"/>
        <v>#DIV/0!</v>
      </c>
      <c r="R269" s="15" t="e">
        <f t="shared" si="43"/>
        <v>#DIV/0!</v>
      </c>
      <c r="S269" s="15" t="e">
        <f t="shared" si="43"/>
        <v>#DIV/0!</v>
      </c>
      <c r="T269" s="15" t="e">
        <f t="shared" si="43"/>
        <v>#DIV/0!</v>
      </c>
      <c r="U269" s="15" t="e">
        <f t="shared" si="43"/>
        <v>#DIV/0!</v>
      </c>
      <c r="V269" s="15" t="e">
        <f t="shared" si="43"/>
        <v>#DIV/0!</v>
      </c>
      <c r="W269" s="15" t="e">
        <f t="shared" si="43"/>
        <v>#DIV/0!</v>
      </c>
      <c r="X269" s="15" t="e">
        <f t="shared" si="43"/>
        <v>#DIV/0!</v>
      </c>
      <c r="Y269" s="15" t="e">
        <f t="shared" si="43"/>
        <v>#DIV/0!</v>
      </c>
      <c r="Z269" s="15" t="e">
        <f t="shared" si="43"/>
        <v>#DIV/0!</v>
      </c>
      <c r="AA269" s="15" t="e">
        <f t="shared" si="43"/>
        <v>#DIV/0!</v>
      </c>
      <c r="AB269" s="15" t="e">
        <f t="shared" si="43"/>
        <v>#DIV/0!</v>
      </c>
      <c r="AC269" s="15" t="e">
        <f t="shared" si="43"/>
        <v>#DIV/0!</v>
      </c>
      <c r="AD269" s="15" t="e">
        <f t="shared" si="43"/>
        <v>#DIV/0!</v>
      </c>
      <c r="AE269" s="15" t="e">
        <f t="shared" si="43"/>
        <v>#DIV/0!</v>
      </c>
      <c r="AF269" s="18"/>
      <c r="AG269" s="16" t="str">
        <f>INDEX([2]Local_Authority_District__Decem!$D$2:$D$417,MATCH(B269,[2]Local_Authority_District__Decem!$A$2:$A$417,0))</f>
        <v>UKJ26</v>
      </c>
      <c r="AH269" s="369">
        <f>INDEX([2]A4!$R$6:$R$228,MATCH(AG269,[2]A4!$B$6:$B$228,0))</f>
        <v>44.98</v>
      </c>
      <c r="AN269" s="315"/>
      <c r="AO269" s="315"/>
    </row>
    <row r="270" spans="1:41" ht="15.6" x14ac:dyDescent="0.3">
      <c r="A270" s="14" t="s">
        <v>82</v>
      </c>
      <c r="B270" s="14" t="s">
        <v>630</v>
      </c>
      <c r="C270" s="14" t="s">
        <v>631</v>
      </c>
      <c r="D270" s="15">
        <v>2000000</v>
      </c>
      <c r="E270" s="16">
        <f t="shared" si="41"/>
        <v>57142.857142857145</v>
      </c>
      <c r="F270" s="17" t="e">
        <f>INDEX('Indust Agri by LA '!$J$2:$J$315,MATCH(B270,'Indust Agri by LA '!$B$2:$B$315,0))</f>
        <v>#DIV/0!</v>
      </c>
      <c r="G270" s="17"/>
      <c r="H270" s="15" t="e">
        <f t="shared" si="36"/>
        <v>#DIV/0!</v>
      </c>
      <c r="I270" s="15" t="e">
        <f t="shared" si="37"/>
        <v>#DIV/0!</v>
      </c>
      <c r="J270" s="15" t="e">
        <f t="shared" si="43"/>
        <v>#DIV/0!</v>
      </c>
      <c r="K270" s="15" t="e">
        <f t="shared" si="43"/>
        <v>#DIV/0!</v>
      </c>
      <c r="L270" s="15" t="e">
        <f t="shared" si="43"/>
        <v>#DIV/0!</v>
      </c>
      <c r="M270" s="15" t="e">
        <f t="shared" si="43"/>
        <v>#DIV/0!</v>
      </c>
      <c r="N270" s="15" t="e">
        <f t="shared" si="43"/>
        <v>#DIV/0!</v>
      </c>
      <c r="O270" s="15" t="e">
        <f t="shared" si="43"/>
        <v>#DIV/0!</v>
      </c>
      <c r="P270" s="15" t="e">
        <f t="shared" si="43"/>
        <v>#DIV/0!</v>
      </c>
      <c r="Q270" s="15" t="e">
        <f t="shared" si="43"/>
        <v>#DIV/0!</v>
      </c>
      <c r="R270" s="15" t="e">
        <f t="shared" si="43"/>
        <v>#DIV/0!</v>
      </c>
      <c r="S270" s="15" t="e">
        <f t="shared" si="43"/>
        <v>#DIV/0!</v>
      </c>
      <c r="T270" s="15" t="e">
        <f t="shared" si="43"/>
        <v>#DIV/0!</v>
      </c>
      <c r="U270" s="15" t="e">
        <f t="shared" si="43"/>
        <v>#DIV/0!</v>
      </c>
      <c r="V270" s="15" t="e">
        <f t="shared" si="43"/>
        <v>#DIV/0!</v>
      </c>
      <c r="W270" s="15" t="e">
        <f t="shared" si="43"/>
        <v>#DIV/0!</v>
      </c>
      <c r="X270" s="15" t="e">
        <f t="shared" si="43"/>
        <v>#DIV/0!</v>
      </c>
      <c r="Y270" s="15" t="e">
        <f t="shared" si="43"/>
        <v>#DIV/0!</v>
      </c>
      <c r="Z270" s="15" t="e">
        <f t="shared" si="43"/>
        <v>#DIV/0!</v>
      </c>
      <c r="AA270" s="15" t="e">
        <f t="shared" si="43"/>
        <v>#DIV/0!</v>
      </c>
      <c r="AB270" s="15" t="e">
        <f t="shared" si="43"/>
        <v>#DIV/0!</v>
      </c>
      <c r="AC270" s="15" t="e">
        <f t="shared" si="43"/>
        <v>#DIV/0!</v>
      </c>
      <c r="AD270" s="15" t="e">
        <f t="shared" si="43"/>
        <v>#DIV/0!</v>
      </c>
      <c r="AE270" s="15" t="e">
        <f t="shared" si="43"/>
        <v>#DIV/0!</v>
      </c>
      <c r="AF270" s="18"/>
      <c r="AG270" s="16" t="str">
        <f>INDEX([2]Local_Authority_District__Decem!$D$2:$D$417,MATCH(B270,[2]Local_Authority_District__Decem!$A$2:$A$417,0))</f>
        <v>UKK43</v>
      </c>
      <c r="AH270" s="369">
        <f>INDEX([2]A4!$R$6:$R$228,MATCH(AG270,[2]A4!$B$6:$B$228,0))</f>
        <v>29.52</v>
      </c>
      <c r="AN270" s="315"/>
      <c r="AO270" s="315"/>
    </row>
    <row r="271" spans="1:41" ht="15.6" x14ac:dyDescent="0.3">
      <c r="A271" s="14" t="s">
        <v>85</v>
      </c>
      <c r="B271" s="14" t="s">
        <v>632</v>
      </c>
      <c r="C271" s="14" t="s">
        <v>633</v>
      </c>
      <c r="D271" s="15">
        <v>1230000</v>
      </c>
      <c r="E271" s="16">
        <f t="shared" si="41"/>
        <v>35142.857142857145</v>
      </c>
      <c r="F271" s="17" t="e">
        <f>INDEX('Indust Agri by LA '!$J$2:$J$315,MATCH(B271,'Indust Agri by LA '!$B$2:$B$315,0))</f>
        <v>#DIV/0!</v>
      </c>
      <c r="G271" s="17"/>
      <c r="H271" s="15" t="e">
        <f t="shared" si="36"/>
        <v>#DIV/0!</v>
      </c>
      <c r="I271" s="15" t="e">
        <f t="shared" si="37"/>
        <v>#DIV/0!</v>
      </c>
      <c r="J271" s="15" t="e">
        <f t="shared" si="43"/>
        <v>#DIV/0!</v>
      </c>
      <c r="K271" s="15" t="e">
        <f t="shared" si="43"/>
        <v>#DIV/0!</v>
      </c>
      <c r="L271" s="15" t="e">
        <f t="shared" si="43"/>
        <v>#DIV/0!</v>
      </c>
      <c r="M271" s="15" t="e">
        <f t="shared" si="43"/>
        <v>#DIV/0!</v>
      </c>
      <c r="N271" s="15" t="e">
        <f t="shared" si="43"/>
        <v>#DIV/0!</v>
      </c>
      <c r="O271" s="15" t="e">
        <f t="shared" si="43"/>
        <v>#DIV/0!</v>
      </c>
      <c r="P271" s="15" t="e">
        <f t="shared" si="43"/>
        <v>#DIV/0!</v>
      </c>
      <c r="Q271" s="15" t="e">
        <f t="shared" si="43"/>
        <v>#DIV/0!</v>
      </c>
      <c r="R271" s="15" t="e">
        <f t="shared" si="43"/>
        <v>#DIV/0!</v>
      </c>
      <c r="S271" s="15" t="e">
        <f t="shared" si="43"/>
        <v>#DIV/0!</v>
      </c>
      <c r="T271" s="15" t="e">
        <f t="shared" si="43"/>
        <v>#DIV/0!</v>
      </c>
      <c r="U271" s="15" t="e">
        <f t="shared" si="43"/>
        <v>#DIV/0!</v>
      </c>
      <c r="V271" s="15" t="e">
        <f t="shared" si="43"/>
        <v>#DIV/0!</v>
      </c>
      <c r="W271" s="15" t="e">
        <f t="shared" si="43"/>
        <v>#DIV/0!</v>
      </c>
      <c r="X271" s="15" t="e">
        <f t="shared" si="43"/>
        <v>#DIV/0!</v>
      </c>
      <c r="Y271" s="15" t="e">
        <f t="shared" si="43"/>
        <v>#DIV/0!</v>
      </c>
      <c r="Z271" s="15" t="e">
        <f t="shared" si="43"/>
        <v>#DIV/0!</v>
      </c>
      <c r="AA271" s="15" t="e">
        <f t="shared" si="43"/>
        <v>#DIV/0!</v>
      </c>
      <c r="AB271" s="15" t="e">
        <f t="shared" si="43"/>
        <v>#DIV/0!</v>
      </c>
      <c r="AC271" s="15" t="e">
        <f t="shared" si="43"/>
        <v>#DIV/0!</v>
      </c>
      <c r="AD271" s="15" t="e">
        <f t="shared" si="43"/>
        <v>#DIV/0!</v>
      </c>
      <c r="AE271" s="15" t="e">
        <f t="shared" si="43"/>
        <v>#DIV/0!</v>
      </c>
      <c r="AF271" s="18"/>
      <c r="AG271" s="16" t="str">
        <f>INDEX([2]Local_Authority_District__Decem!$D$2:$D$417,MATCH(B271,[2]Local_Authority_District__Decem!$A$2:$A$417,0))</f>
        <v>UKG21</v>
      </c>
      <c r="AH271" s="369">
        <f>INDEX([2]A4!$R$6:$R$228,MATCH(AG271,[2]A4!$B$6:$B$228,0))</f>
        <v>33.659999999999997</v>
      </c>
      <c r="AN271" s="315"/>
      <c r="AO271" s="315"/>
    </row>
    <row r="272" spans="1:41" ht="15.6" x14ac:dyDescent="0.3">
      <c r="A272" s="14" t="s">
        <v>65</v>
      </c>
      <c r="B272" s="14" t="s">
        <v>634</v>
      </c>
      <c r="C272" s="14" t="s">
        <v>635</v>
      </c>
      <c r="D272" s="15">
        <v>1750000</v>
      </c>
      <c r="E272" s="16">
        <f t="shared" si="41"/>
        <v>50000</v>
      </c>
      <c r="F272" s="17" t="e">
        <f>INDEX('Indust Agri by LA '!$J$2:$J$315,MATCH(B272,'Indust Agri by LA '!$B$2:$B$315,0))</f>
        <v>#DIV/0!</v>
      </c>
      <c r="G272" s="17"/>
      <c r="H272" s="15" t="e">
        <f t="shared" si="36"/>
        <v>#DIV/0!</v>
      </c>
      <c r="I272" s="15" t="e">
        <f t="shared" si="37"/>
        <v>#DIV/0!</v>
      </c>
      <c r="J272" s="15" t="e">
        <f t="shared" ref="J272:AE277" si="44">I272*1.047</f>
        <v>#DIV/0!</v>
      </c>
      <c r="K272" s="15" t="e">
        <f t="shared" si="44"/>
        <v>#DIV/0!</v>
      </c>
      <c r="L272" s="15" t="e">
        <f t="shared" si="44"/>
        <v>#DIV/0!</v>
      </c>
      <c r="M272" s="15" t="e">
        <f t="shared" si="44"/>
        <v>#DIV/0!</v>
      </c>
      <c r="N272" s="15" t="e">
        <f t="shared" si="44"/>
        <v>#DIV/0!</v>
      </c>
      <c r="O272" s="15" t="e">
        <f t="shared" si="44"/>
        <v>#DIV/0!</v>
      </c>
      <c r="P272" s="15" t="e">
        <f t="shared" si="44"/>
        <v>#DIV/0!</v>
      </c>
      <c r="Q272" s="15" t="e">
        <f t="shared" si="44"/>
        <v>#DIV/0!</v>
      </c>
      <c r="R272" s="15" t="e">
        <f t="shared" si="44"/>
        <v>#DIV/0!</v>
      </c>
      <c r="S272" s="15" t="e">
        <f t="shared" si="44"/>
        <v>#DIV/0!</v>
      </c>
      <c r="T272" s="15" t="e">
        <f t="shared" si="44"/>
        <v>#DIV/0!</v>
      </c>
      <c r="U272" s="15" t="e">
        <f t="shared" si="44"/>
        <v>#DIV/0!</v>
      </c>
      <c r="V272" s="15" t="e">
        <f t="shared" si="44"/>
        <v>#DIV/0!</v>
      </c>
      <c r="W272" s="15" t="e">
        <f t="shared" si="44"/>
        <v>#DIV/0!</v>
      </c>
      <c r="X272" s="15" t="e">
        <f t="shared" si="44"/>
        <v>#DIV/0!</v>
      </c>
      <c r="Y272" s="15" t="e">
        <f t="shared" si="44"/>
        <v>#DIV/0!</v>
      </c>
      <c r="Z272" s="15" t="e">
        <f t="shared" si="44"/>
        <v>#DIV/0!</v>
      </c>
      <c r="AA272" s="15" t="e">
        <f t="shared" si="44"/>
        <v>#DIV/0!</v>
      </c>
      <c r="AB272" s="15" t="e">
        <f t="shared" si="44"/>
        <v>#DIV/0!</v>
      </c>
      <c r="AC272" s="15" t="e">
        <f t="shared" si="44"/>
        <v>#DIV/0!</v>
      </c>
      <c r="AD272" s="15" t="e">
        <f t="shared" si="44"/>
        <v>#DIV/0!</v>
      </c>
      <c r="AE272" s="15" t="e">
        <f t="shared" si="44"/>
        <v>#DIV/0!</v>
      </c>
      <c r="AF272" s="18"/>
      <c r="AG272" s="16" t="str">
        <f>INDEX([2]Local_Authority_District__Decem!$D$2:$D$417,MATCH(B272,[2]Local_Authority_District__Decem!$A$2:$A$417,0))</f>
        <v>UKH34</v>
      </c>
      <c r="AH272" s="369">
        <f>INDEX([2]A4!$R$6:$R$228,MATCH(AG272,[2]A4!$B$6:$B$228,0))</f>
        <v>30.27</v>
      </c>
      <c r="AN272" s="315"/>
      <c r="AO272" s="315"/>
    </row>
    <row r="273" spans="1:41" ht="15.6" x14ac:dyDescent="0.3">
      <c r="A273" s="14" t="s">
        <v>62</v>
      </c>
      <c r="B273" s="14" t="s">
        <v>636</v>
      </c>
      <c r="C273" s="14" t="s">
        <v>637</v>
      </c>
      <c r="D273" s="15">
        <v>2550000</v>
      </c>
      <c r="E273" s="16">
        <f t="shared" si="41"/>
        <v>72857.142857142855</v>
      </c>
      <c r="F273" s="17" t="e">
        <f>INDEX('Indust Agri by LA '!$J$2:$J$315,MATCH(B273,'Indust Agri by LA '!$B$2:$B$315,0))</f>
        <v>#DIV/0!</v>
      </c>
      <c r="G273" s="17"/>
      <c r="H273" s="15" t="e">
        <f t="shared" si="36"/>
        <v>#DIV/0!</v>
      </c>
      <c r="I273" s="15" t="e">
        <f t="shared" si="37"/>
        <v>#DIV/0!</v>
      </c>
      <c r="J273" s="15" t="e">
        <f t="shared" si="44"/>
        <v>#DIV/0!</v>
      </c>
      <c r="K273" s="15" t="e">
        <f t="shared" si="44"/>
        <v>#DIV/0!</v>
      </c>
      <c r="L273" s="15" t="e">
        <f t="shared" si="44"/>
        <v>#DIV/0!</v>
      </c>
      <c r="M273" s="15" t="e">
        <f t="shared" si="44"/>
        <v>#DIV/0!</v>
      </c>
      <c r="N273" s="15" t="e">
        <f t="shared" si="44"/>
        <v>#DIV/0!</v>
      </c>
      <c r="O273" s="15" t="e">
        <f t="shared" si="44"/>
        <v>#DIV/0!</v>
      </c>
      <c r="P273" s="15" t="e">
        <f t="shared" si="44"/>
        <v>#DIV/0!</v>
      </c>
      <c r="Q273" s="15" t="e">
        <f t="shared" si="44"/>
        <v>#DIV/0!</v>
      </c>
      <c r="R273" s="15" t="e">
        <f t="shared" si="44"/>
        <v>#DIV/0!</v>
      </c>
      <c r="S273" s="15" t="e">
        <f t="shared" si="44"/>
        <v>#DIV/0!</v>
      </c>
      <c r="T273" s="15" t="e">
        <f t="shared" si="44"/>
        <v>#DIV/0!</v>
      </c>
      <c r="U273" s="15" t="e">
        <f t="shared" si="44"/>
        <v>#DIV/0!</v>
      </c>
      <c r="V273" s="15" t="e">
        <f t="shared" si="44"/>
        <v>#DIV/0!</v>
      </c>
      <c r="W273" s="15" t="e">
        <f t="shared" si="44"/>
        <v>#DIV/0!</v>
      </c>
      <c r="X273" s="15" t="e">
        <f t="shared" si="44"/>
        <v>#DIV/0!</v>
      </c>
      <c r="Y273" s="15" t="e">
        <f t="shared" si="44"/>
        <v>#DIV/0!</v>
      </c>
      <c r="Z273" s="15" t="e">
        <f t="shared" si="44"/>
        <v>#DIV/0!</v>
      </c>
      <c r="AA273" s="15" t="e">
        <f t="shared" si="44"/>
        <v>#DIV/0!</v>
      </c>
      <c r="AB273" s="15" t="e">
        <f t="shared" si="44"/>
        <v>#DIV/0!</v>
      </c>
      <c r="AC273" s="15" t="e">
        <f t="shared" si="44"/>
        <v>#DIV/0!</v>
      </c>
      <c r="AD273" s="15" t="e">
        <f t="shared" si="44"/>
        <v>#DIV/0!</v>
      </c>
      <c r="AE273" s="15" t="e">
        <f t="shared" si="44"/>
        <v>#DIV/0!</v>
      </c>
      <c r="AF273" s="18"/>
      <c r="AG273" s="16" t="str">
        <f>INDEX([2]Local_Authority_District__Decem!$D$2:$D$417,MATCH(B273,[2]Local_Authority_District__Decem!$A$2:$A$417,0))</f>
        <v>UKJ36</v>
      </c>
      <c r="AH273" s="369">
        <f>INDEX([2]A4!$R$6:$R$228,MATCH(AG273,[2]A4!$B$6:$B$228,0))</f>
        <v>35.43</v>
      </c>
      <c r="AN273" s="315"/>
      <c r="AO273" s="315"/>
    </row>
    <row r="274" spans="1:41" ht="15.6" x14ac:dyDescent="0.3">
      <c r="A274" s="14" t="s">
        <v>82</v>
      </c>
      <c r="B274" s="14" t="s">
        <v>638</v>
      </c>
      <c r="C274" s="14" t="s">
        <v>639</v>
      </c>
      <c r="D274" s="15">
        <v>2130000</v>
      </c>
      <c r="E274" s="16">
        <f t="shared" si="41"/>
        <v>60857.142857142855</v>
      </c>
      <c r="F274" s="17" t="e">
        <f>INDEX('Indust Agri by LA '!$J$2:$J$315,MATCH(B274,'Indust Agri by LA '!$B$2:$B$315,0))</f>
        <v>#DIV/0!</v>
      </c>
      <c r="G274" s="17"/>
      <c r="H274" s="15" t="e">
        <f t="shared" si="36"/>
        <v>#DIV/0!</v>
      </c>
      <c r="I274" s="15" t="e">
        <f t="shared" si="37"/>
        <v>#DIV/0!</v>
      </c>
      <c r="J274" s="15" t="e">
        <f t="shared" si="44"/>
        <v>#DIV/0!</v>
      </c>
      <c r="K274" s="15" t="e">
        <f t="shared" si="44"/>
        <v>#DIV/0!</v>
      </c>
      <c r="L274" s="15" t="e">
        <f t="shared" si="44"/>
        <v>#DIV/0!</v>
      </c>
      <c r="M274" s="15" t="e">
        <f t="shared" si="44"/>
        <v>#DIV/0!</v>
      </c>
      <c r="N274" s="15" t="e">
        <f t="shared" si="44"/>
        <v>#DIV/0!</v>
      </c>
      <c r="O274" s="15" t="e">
        <f t="shared" si="44"/>
        <v>#DIV/0!</v>
      </c>
      <c r="P274" s="15" t="e">
        <f t="shared" si="44"/>
        <v>#DIV/0!</v>
      </c>
      <c r="Q274" s="15" t="e">
        <f t="shared" si="44"/>
        <v>#DIV/0!</v>
      </c>
      <c r="R274" s="15" t="e">
        <f t="shared" si="44"/>
        <v>#DIV/0!</v>
      </c>
      <c r="S274" s="15" t="e">
        <f t="shared" si="44"/>
        <v>#DIV/0!</v>
      </c>
      <c r="T274" s="15" t="e">
        <f t="shared" si="44"/>
        <v>#DIV/0!</v>
      </c>
      <c r="U274" s="15" t="e">
        <f t="shared" si="44"/>
        <v>#DIV/0!</v>
      </c>
      <c r="V274" s="15" t="e">
        <f t="shared" si="44"/>
        <v>#DIV/0!</v>
      </c>
      <c r="W274" s="15" t="e">
        <f t="shared" si="44"/>
        <v>#DIV/0!</v>
      </c>
      <c r="X274" s="15" t="e">
        <f t="shared" si="44"/>
        <v>#DIV/0!</v>
      </c>
      <c r="Y274" s="15" t="e">
        <f t="shared" si="44"/>
        <v>#DIV/0!</v>
      </c>
      <c r="Z274" s="15" t="e">
        <f t="shared" si="44"/>
        <v>#DIV/0!</v>
      </c>
      <c r="AA274" s="15" t="e">
        <f t="shared" si="44"/>
        <v>#DIV/0!</v>
      </c>
      <c r="AB274" s="15" t="e">
        <f t="shared" si="44"/>
        <v>#DIV/0!</v>
      </c>
      <c r="AC274" s="15" t="e">
        <f t="shared" si="44"/>
        <v>#DIV/0!</v>
      </c>
      <c r="AD274" s="15" t="e">
        <f t="shared" si="44"/>
        <v>#DIV/0!</v>
      </c>
      <c r="AE274" s="15" t="e">
        <f t="shared" si="44"/>
        <v>#DIV/0!</v>
      </c>
      <c r="AF274" s="18"/>
      <c r="AG274" s="16" t="str">
        <f>INDEX([2]Local_Authority_District__Decem!$D$2:$D$417,MATCH(B274,[2]Local_Authority_District__Decem!$A$2:$A$417,0))</f>
        <v>UKK13</v>
      </c>
      <c r="AH274" s="369">
        <f>INDEX([2]A4!$R$6:$R$228,MATCH(AG274,[2]A4!$B$6:$B$228,0))</f>
        <v>30.66</v>
      </c>
      <c r="AN274" s="315"/>
      <c r="AO274" s="315"/>
    </row>
    <row r="275" spans="1:41" ht="15.6" x14ac:dyDescent="0.3">
      <c r="A275" s="14" t="s">
        <v>62</v>
      </c>
      <c r="B275" s="14" t="s">
        <v>640</v>
      </c>
      <c r="C275" s="14" t="s">
        <v>641</v>
      </c>
      <c r="D275" s="15">
        <v>2850000</v>
      </c>
      <c r="E275" s="16">
        <f t="shared" si="41"/>
        <v>81428.571428571435</v>
      </c>
      <c r="F275" s="17" t="e">
        <f>INDEX('Indust Agri by LA '!$J$2:$J$315,MATCH(B275,'Indust Agri by LA '!$B$2:$B$315,0))</f>
        <v>#DIV/0!</v>
      </c>
      <c r="G275" s="17"/>
      <c r="H275" s="15" t="e">
        <f t="shared" si="36"/>
        <v>#DIV/0!</v>
      </c>
      <c r="I275" s="15" t="e">
        <f t="shared" ref="I275:X277" si="45">H275*1.047</f>
        <v>#DIV/0!</v>
      </c>
      <c r="J275" s="15" t="e">
        <f t="shared" si="45"/>
        <v>#DIV/0!</v>
      </c>
      <c r="K275" s="15" t="e">
        <f t="shared" si="45"/>
        <v>#DIV/0!</v>
      </c>
      <c r="L275" s="15" t="e">
        <f t="shared" si="45"/>
        <v>#DIV/0!</v>
      </c>
      <c r="M275" s="15" t="e">
        <f t="shared" si="45"/>
        <v>#DIV/0!</v>
      </c>
      <c r="N275" s="15" t="e">
        <f t="shared" si="45"/>
        <v>#DIV/0!</v>
      </c>
      <c r="O275" s="15" t="e">
        <f t="shared" si="45"/>
        <v>#DIV/0!</v>
      </c>
      <c r="P275" s="15" t="e">
        <f t="shared" si="45"/>
        <v>#DIV/0!</v>
      </c>
      <c r="Q275" s="15" t="e">
        <f t="shared" si="45"/>
        <v>#DIV/0!</v>
      </c>
      <c r="R275" s="15" t="e">
        <f t="shared" si="45"/>
        <v>#DIV/0!</v>
      </c>
      <c r="S275" s="15" t="e">
        <f t="shared" si="45"/>
        <v>#DIV/0!</v>
      </c>
      <c r="T275" s="15" t="e">
        <f t="shared" si="45"/>
        <v>#DIV/0!</v>
      </c>
      <c r="U275" s="15" t="e">
        <f t="shared" si="45"/>
        <v>#DIV/0!</v>
      </c>
      <c r="V275" s="15" t="e">
        <f t="shared" si="45"/>
        <v>#DIV/0!</v>
      </c>
      <c r="W275" s="15" t="e">
        <f t="shared" si="45"/>
        <v>#DIV/0!</v>
      </c>
      <c r="X275" s="15" t="e">
        <f t="shared" si="45"/>
        <v>#DIV/0!</v>
      </c>
      <c r="Y275" s="15" t="e">
        <f t="shared" si="44"/>
        <v>#DIV/0!</v>
      </c>
      <c r="Z275" s="15" t="e">
        <f t="shared" si="44"/>
        <v>#DIV/0!</v>
      </c>
      <c r="AA275" s="15" t="e">
        <f t="shared" si="44"/>
        <v>#DIV/0!</v>
      </c>
      <c r="AB275" s="15" t="e">
        <f t="shared" si="44"/>
        <v>#DIV/0!</v>
      </c>
      <c r="AC275" s="15" t="e">
        <f t="shared" si="44"/>
        <v>#DIV/0!</v>
      </c>
      <c r="AD275" s="15" t="e">
        <f t="shared" si="44"/>
        <v>#DIV/0!</v>
      </c>
      <c r="AE275" s="15" t="e">
        <f t="shared" si="44"/>
        <v>#DIV/0!</v>
      </c>
      <c r="AF275" s="18"/>
      <c r="AG275" s="16" t="str">
        <f>INDEX([2]Local_Authority_District__Decem!$D$2:$D$417,MATCH(B275,[2]Local_Authority_District__Decem!$A$2:$A$417,0))</f>
        <v>UKJ44</v>
      </c>
      <c r="AH275" s="369">
        <f>INDEX([2]A4!$R$6:$R$228,MATCH(AG275,[2]A4!$B$6:$B$228,0))</f>
        <v>30.57</v>
      </c>
      <c r="AN275" s="315"/>
      <c r="AO275" s="315"/>
    </row>
    <row r="276" spans="1:41" ht="15.6" x14ac:dyDescent="0.3">
      <c r="A276" s="14" t="s">
        <v>65</v>
      </c>
      <c r="B276" s="14" t="s">
        <v>642</v>
      </c>
      <c r="C276" s="14" t="s">
        <v>643</v>
      </c>
      <c r="D276" s="15">
        <v>6900000</v>
      </c>
      <c r="E276" s="16">
        <f t="shared" si="41"/>
        <v>197142.85714285713</v>
      </c>
      <c r="F276" s="17" t="e">
        <f>INDEX('Indust Agri by LA '!$J$2:$J$315,MATCH(B276,'Indust Agri by LA '!$B$2:$B$315,0))</f>
        <v>#DIV/0!</v>
      </c>
      <c r="G276" s="17"/>
      <c r="H276" s="15" t="e">
        <f t="shared" si="36"/>
        <v>#DIV/0!</v>
      </c>
      <c r="I276" s="15" t="e">
        <f t="shared" si="45"/>
        <v>#DIV/0!</v>
      </c>
      <c r="J276" s="15" t="e">
        <f t="shared" si="44"/>
        <v>#DIV/0!</v>
      </c>
      <c r="K276" s="15" t="e">
        <f t="shared" si="44"/>
        <v>#DIV/0!</v>
      </c>
      <c r="L276" s="15" t="e">
        <f t="shared" si="44"/>
        <v>#DIV/0!</v>
      </c>
      <c r="M276" s="15" t="e">
        <f t="shared" si="44"/>
        <v>#DIV/0!</v>
      </c>
      <c r="N276" s="15" t="e">
        <f t="shared" si="44"/>
        <v>#DIV/0!</v>
      </c>
      <c r="O276" s="15" t="e">
        <f t="shared" si="44"/>
        <v>#DIV/0!</v>
      </c>
      <c r="P276" s="15" t="e">
        <f t="shared" si="44"/>
        <v>#DIV/0!</v>
      </c>
      <c r="Q276" s="15" t="e">
        <f t="shared" si="44"/>
        <v>#DIV/0!</v>
      </c>
      <c r="R276" s="15" t="e">
        <f t="shared" si="44"/>
        <v>#DIV/0!</v>
      </c>
      <c r="S276" s="15" t="e">
        <f t="shared" si="44"/>
        <v>#DIV/0!</v>
      </c>
      <c r="T276" s="15" t="e">
        <f t="shared" si="44"/>
        <v>#DIV/0!</v>
      </c>
      <c r="U276" s="15" t="e">
        <f t="shared" si="44"/>
        <v>#DIV/0!</v>
      </c>
      <c r="V276" s="15" t="e">
        <f t="shared" si="44"/>
        <v>#DIV/0!</v>
      </c>
      <c r="W276" s="15" t="e">
        <f t="shared" si="44"/>
        <v>#DIV/0!</v>
      </c>
      <c r="X276" s="15" t="e">
        <f t="shared" si="44"/>
        <v>#DIV/0!</v>
      </c>
      <c r="Y276" s="15" t="e">
        <f t="shared" si="44"/>
        <v>#DIV/0!</v>
      </c>
      <c r="Z276" s="15" t="e">
        <f t="shared" si="44"/>
        <v>#DIV/0!</v>
      </c>
      <c r="AA276" s="15" t="e">
        <f t="shared" si="44"/>
        <v>#DIV/0!</v>
      </c>
      <c r="AB276" s="15" t="e">
        <f t="shared" si="44"/>
        <v>#DIV/0!</v>
      </c>
      <c r="AC276" s="15" t="e">
        <f t="shared" si="44"/>
        <v>#DIV/0!</v>
      </c>
      <c r="AD276" s="15" t="e">
        <f t="shared" si="44"/>
        <v>#DIV/0!</v>
      </c>
      <c r="AE276" s="15" t="e">
        <f t="shared" si="44"/>
        <v>#DIV/0!</v>
      </c>
      <c r="AF276" s="18"/>
      <c r="AG276" s="16" t="str">
        <f>INDEX([2]Local_Authority_District__Decem!$D$2:$D$417,MATCH(B276,[2]Local_Authority_District__Decem!$A$2:$A$417,0))</f>
        <v>UKH23</v>
      </c>
      <c r="AH276" s="369">
        <f>INDEX([2]A4!$R$6:$R$228,MATCH(AG276,[2]A4!$B$6:$B$228,0))</f>
        <v>34.840000000000003</v>
      </c>
      <c r="AN276" s="315"/>
      <c r="AO276" s="315"/>
    </row>
    <row r="277" spans="1:41" ht="15.6" x14ac:dyDescent="0.3">
      <c r="A277" s="14" t="s">
        <v>65</v>
      </c>
      <c r="B277" s="14" t="s">
        <v>644</v>
      </c>
      <c r="C277" s="14" t="s">
        <v>645</v>
      </c>
      <c r="D277" s="15">
        <v>3510000</v>
      </c>
      <c r="E277" s="16">
        <f t="shared" si="41"/>
        <v>100285.71428571429</v>
      </c>
      <c r="F277" s="17" t="e">
        <f>INDEX('Indust Agri by LA '!$J$2:$J$315,MATCH(B277,'Indust Agri by LA '!$B$2:$B$315,0))</f>
        <v>#DIV/0!</v>
      </c>
      <c r="G277" s="17"/>
      <c r="H277" s="15" t="e">
        <f t="shared" si="36"/>
        <v>#DIV/0!</v>
      </c>
      <c r="I277" s="15" t="e">
        <f t="shared" si="45"/>
        <v>#DIV/0!</v>
      </c>
      <c r="J277" s="15" t="e">
        <f t="shared" si="44"/>
        <v>#DIV/0!</v>
      </c>
      <c r="K277" s="15" t="e">
        <f t="shared" si="44"/>
        <v>#DIV/0!</v>
      </c>
      <c r="L277" s="15" t="e">
        <f t="shared" si="44"/>
        <v>#DIV/0!</v>
      </c>
      <c r="M277" s="15" t="e">
        <f t="shared" si="44"/>
        <v>#DIV/0!</v>
      </c>
      <c r="N277" s="15" t="e">
        <f t="shared" si="44"/>
        <v>#DIV/0!</v>
      </c>
      <c r="O277" s="15" t="e">
        <f t="shared" si="44"/>
        <v>#DIV/0!</v>
      </c>
      <c r="P277" s="15" t="e">
        <f t="shared" si="44"/>
        <v>#DIV/0!</v>
      </c>
      <c r="Q277" s="15" t="e">
        <f t="shared" si="44"/>
        <v>#DIV/0!</v>
      </c>
      <c r="R277" s="15" t="e">
        <f t="shared" si="44"/>
        <v>#DIV/0!</v>
      </c>
      <c r="S277" s="15" t="e">
        <f t="shared" si="44"/>
        <v>#DIV/0!</v>
      </c>
      <c r="T277" s="15" t="e">
        <f t="shared" si="44"/>
        <v>#DIV/0!</v>
      </c>
      <c r="U277" s="15" t="e">
        <f t="shared" si="44"/>
        <v>#DIV/0!</v>
      </c>
      <c r="V277" s="15" t="e">
        <f t="shared" si="44"/>
        <v>#DIV/0!</v>
      </c>
      <c r="W277" s="15" t="e">
        <f t="shared" si="44"/>
        <v>#DIV/0!</v>
      </c>
      <c r="X277" s="15" t="e">
        <f t="shared" si="44"/>
        <v>#DIV/0!</v>
      </c>
      <c r="Y277" s="15" t="e">
        <f t="shared" si="44"/>
        <v>#DIV/0!</v>
      </c>
      <c r="Z277" s="15" t="e">
        <f t="shared" si="44"/>
        <v>#DIV/0!</v>
      </c>
      <c r="AA277" s="15" t="e">
        <f t="shared" si="44"/>
        <v>#DIV/0!</v>
      </c>
      <c r="AB277" s="15" t="e">
        <f t="shared" si="44"/>
        <v>#DIV/0!</v>
      </c>
      <c r="AC277" s="15" t="e">
        <f t="shared" si="44"/>
        <v>#DIV/0!</v>
      </c>
      <c r="AD277" s="15" t="e">
        <f t="shared" si="44"/>
        <v>#DIV/0!</v>
      </c>
      <c r="AE277" s="15" t="e">
        <f>AD277*1.047</f>
        <v>#DIV/0!</v>
      </c>
      <c r="AF277" s="18"/>
      <c r="AG277" s="16" t="str">
        <f>INDEX([2]Local_Authority_District__Decem!$D$2:$D$417,MATCH(B277,[2]Local_Authority_District__Decem!$A$2:$A$417,0))</f>
        <v>UKH32</v>
      </c>
      <c r="AH277" s="369">
        <f>INDEX([2]A4!$R$6:$R$228,MATCH(AG277,[2]A4!$B$6:$B$228,0))</f>
        <v>32.299999999999997</v>
      </c>
      <c r="AN277" s="315"/>
      <c r="AO277" s="315"/>
    </row>
    <row r="278" spans="1:41" ht="15.6" x14ac:dyDescent="0.3">
      <c r="A278" s="14" t="s">
        <v>62</v>
      </c>
      <c r="B278" s="14" t="s">
        <v>646</v>
      </c>
      <c r="C278" s="14" t="s">
        <v>647</v>
      </c>
      <c r="D278" s="15">
        <v>4250000</v>
      </c>
      <c r="E278" s="16">
        <f t="shared" si="41"/>
        <v>121428.57142857143</v>
      </c>
      <c r="F278" s="17" t="e">
        <f>INDEX('Indust Agri by LA '!$J$2:$J$315,MATCH(B278,'Indust Agri by LA '!$B$2:$B$315,0))</f>
        <v>#DIV/0!</v>
      </c>
      <c r="G278" s="17"/>
      <c r="H278" s="15" t="e">
        <f t="shared" ref="H278:H317" si="46">E278-F278</f>
        <v>#DIV/0!</v>
      </c>
      <c r="I278" s="15" t="e">
        <f t="shared" ref="I278:I317" si="47">H278*1.047</f>
        <v>#DIV/0!</v>
      </c>
      <c r="J278" s="15" t="e">
        <f t="shared" ref="J278:J317" si="48">I278*1.047</f>
        <v>#DIV/0!</v>
      </c>
      <c r="K278" s="15" t="e">
        <f t="shared" ref="K278:K317" si="49">J278*1.047</f>
        <v>#DIV/0!</v>
      </c>
      <c r="L278" s="15" t="e">
        <f t="shared" ref="L278:L317" si="50">K278*1.047</f>
        <v>#DIV/0!</v>
      </c>
      <c r="M278" s="15" t="e">
        <f t="shared" ref="M278:M317" si="51">L278*1.047</f>
        <v>#DIV/0!</v>
      </c>
      <c r="N278" s="15" t="e">
        <f t="shared" ref="N278:N317" si="52">M278*1.047</f>
        <v>#DIV/0!</v>
      </c>
      <c r="O278" s="15" t="e">
        <f t="shared" ref="O278:O317" si="53">N278*1.047</f>
        <v>#DIV/0!</v>
      </c>
      <c r="P278" s="15" t="e">
        <f t="shared" ref="P278:P317" si="54">O278*1.047</f>
        <v>#DIV/0!</v>
      </c>
      <c r="Q278" s="15" t="e">
        <f t="shared" ref="Q278:Q317" si="55">P278*1.047</f>
        <v>#DIV/0!</v>
      </c>
      <c r="R278" s="15" t="e">
        <f t="shared" ref="R278:R317" si="56">Q278*1.047</f>
        <v>#DIV/0!</v>
      </c>
      <c r="S278" s="15" t="e">
        <f t="shared" ref="S278:S317" si="57">R278*1.047</f>
        <v>#DIV/0!</v>
      </c>
      <c r="T278" s="15" t="e">
        <f t="shared" ref="T278:T317" si="58">S278*1.047</f>
        <v>#DIV/0!</v>
      </c>
      <c r="U278" s="15" t="e">
        <f t="shared" ref="U278:U317" si="59">T278*1.047</f>
        <v>#DIV/0!</v>
      </c>
      <c r="V278" s="15" t="e">
        <f t="shared" ref="V278:V317" si="60">U278*1.047</f>
        <v>#DIV/0!</v>
      </c>
      <c r="W278" s="15" t="e">
        <f t="shared" ref="W278:W317" si="61">V278*1.047</f>
        <v>#DIV/0!</v>
      </c>
      <c r="X278" s="15" t="e">
        <f t="shared" ref="X278:X317" si="62">W278*1.047</f>
        <v>#DIV/0!</v>
      </c>
      <c r="Y278" s="15" t="e">
        <f t="shared" ref="Y278:Y317" si="63">X278*1.047</f>
        <v>#DIV/0!</v>
      </c>
      <c r="Z278" s="15" t="e">
        <f t="shared" ref="Z278:Z317" si="64">Y278*1.047</f>
        <v>#DIV/0!</v>
      </c>
      <c r="AA278" s="15" t="e">
        <f t="shared" ref="AA278:AA317" si="65">Z278*1.047</f>
        <v>#DIV/0!</v>
      </c>
      <c r="AB278" s="15" t="e">
        <f t="shared" ref="AB278:AB317" si="66">AA278*1.047</f>
        <v>#DIV/0!</v>
      </c>
      <c r="AC278" s="15" t="e">
        <f t="shared" ref="AC278:AC317" si="67">AB278*1.047</f>
        <v>#DIV/0!</v>
      </c>
      <c r="AD278" s="15" t="e">
        <f t="shared" ref="AD278:AD317" si="68">AC278*1.047</f>
        <v>#DIV/0!</v>
      </c>
      <c r="AE278" s="15" t="e">
        <f t="shared" ref="AE278:AE317" si="69">AD278*1.047</f>
        <v>#DIV/0!</v>
      </c>
      <c r="AG278" s="16" t="str">
        <f>INDEX([2]Local_Authority_District__Decem!$D$2:$D$417,MATCH(B278,[2]Local_Authority_District__Decem!$A$2:$A$417,0))</f>
        <v>UKJ46</v>
      </c>
      <c r="AH278" s="369">
        <f>INDEX([2]A4!$R$6:$R$228,MATCH(AG278,[2]A4!$B$6:$B$228,0))</f>
        <v>41.73</v>
      </c>
    </row>
    <row r="279" spans="1:41" ht="15.6" x14ac:dyDescent="0.3">
      <c r="A279" s="14" t="s">
        <v>82</v>
      </c>
      <c r="B279" s="14" t="s">
        <v>648</v>
      </c>
      <c r="C279" s="14" t="s">
        <v>649</v>
      </c>
      <c r="D279" s="15">
        <v>1500000</v>
      </c>
      <c r="E279" s="16">
        <f t="shared" si="41"/>
        <v>42857.142857142855</v>
      </c>
      <c r="F279" s="17" t="e">
        <f>INDEX('Indust Agri by LA '!$J$2:$J$315,MATCH(B279,'Indust Agri by LA '!$B$2:$B$315,0))</f>
        <v>#DIV/0!</v>
      </c>
      <c r="G279" s="17"/>
      <c r="H279" s="15" t="e">
        <f t="shared" si="46"/>
        <v>#DIV/0!</v>
      </c>
      <c r="I279" s="15" t="e">
        <f t="shared" si="47"/>
        <v>#DIV/0!</v>
      </c>
      <c r="J279" s="15" t="e">
        <f t="shared" si="48"/>
        <v>#DIV/0!</v>
      </c>
      <c r="K279" s="15" t="e">
        <f t="shared" si="49"/>
        <v>#DIV/0!</v>
      </c>
      <c r="L279" s="15" t="e">
        <f t="shared" si="50"/>
        <v>#DIV/0!</v>
      </c>
      <c r="M279" s="15" t="e">
        <f t="shared" si="51"/>
        <v>#DIV/0!</v>
      </c>
      <c r="N279" s="15" t="e">
        <f t="shared" si="52"/>
        <v>#DIV/0!</v>
      </c>
      <c r="O279" s="15" t="e">
        <f t="shared" si="53"/>
        <v>#DIV/0!</v>
      </c>
      <c r="P279" s="15" t="e">
        <f t="shared" si="54"/>
        <v>#DIV/0!</v>
      </c>
      <c r="Q279" s="15" t="e">
        <f t="shared" si="55"/>
        <v>#DIV/0!</v>
      </c>
      <c r="R279" s="15" t="e">
        <f t="shared" si="56"/>
        <v>#DIV/0!</v>
      </c>
      <c r="S279" s="15" t="e">
        <f t="shared" si="57"/>
        <v>#DIV/0!</v>
      </c>
      <c r="T279" s="15" t="e">
        <f t="shared" si="58"/>
        <v>#DIV/0!</v>
      </c>
      <c r="U279" s="15" t="e">
        <f t="shared" si="59"/>
        <v>#DIV/0!</v>
      </c>
      <c r="V279" s="15" t="e">
        <f t="shared" si="60"/>
        <v>#DIV/0!</v>
      </c>
      <c r="W279" s="15" t="e">
        <f t="shared" si="61"/>
        <v>#DIV/0!</v>
      </c>
      <c r="X279" s="15" t="e">
        <f t="shared" si="62"/>
        <v>#DIV/0!</v>
      </c>
      <c r="Y279" s="15" t="e">
        <f t="shared" si="63"/>
        <v>#DIV/0!</v>
      </c>
      <c r="Z279" s="15" t="e">
        <f t="shared" si="64"/>
        <v>#DIV/0!</v>
      </c>
      <c r="AA279" s="15" t="e">
        <f t="shared" si="65"/>
        <v>#DIV/0!</v>
      </c>
      <c r="AB279" s="15" t="e">
        <f t="shared" si="66"/>
        <v>#DIV/0!</v>
      </c>
      <c r="AC279" s="15" t="e">
        <f t="shared" si="67"/>
        <v>#DIV/0!</v>
      </c>
      <c r="AD279" s="15" t="e">
        <f t="shared" si="68"/>
        <v>#DIV/0!</v>
      </c>
      <c r="AE279" s="15" t="e">
        <f t="shared" si="69"/>
        <v>#DIV/0!</v>
      </c>
      <c r="AF279" s="54"/>
      <c r="AG279" s="16" t="str">
        <f>INDEX([2]Local_Authority_District__Decem!$D$2:$D$417,MATCH(B279,[2]Local_Authority_District__Decem!$A$2:$A$417,0))</f>
        <v>UKK42</v>
      </c>
      <c r="AH279" s="369">
        <f>INDEX([2]A4!$R$6:$R$228,MATCH(AG279,[2]A4!$B$6:$B$228,0))</f>
        <v>26</v>
      </c>
    </row>
    <row r="280" spans="1:41" ht="15.6" x14ac:dyDescent="0.3">
      <c r="A280" s="14" t="s">
        <v>82</v>
      </c>
      <c r="B280" s="14" t="s">
        <v>650</v>
      </c>
      <c r="C280" s="14" t="s">
        <v>651</v>
      </c>
      <c r="D280" s="15">
        <v>1490000</v>
      </c>
      <c r="E280" s="16">
        <f t="shared" si="41"/>
        <v>42571.428571428572</v>
      </c>
      <c r="F280" s="17" t="e">
        <f>INDEX('Indust Agri by LA '!$J$2:$J$315,MATCH(B280,'Indust Agri by LA '!$B$2:$B$315,0))</f>
        <v>#DIV/0!</v>
      </c>
      <c r="G280" s="17"/>
      <c r="H280" s="15" t="e">
        <f t="shared" si="46"/>
        <v>#DIV/0!</v>
      </c>
      <c r="I280" s="15" t="e">
        <f t="shared" si="47"/>
        <v>#DIV/0!</v>
      </c>
      <c r="J280" s="15" t="e">
        <f t="shared" si="48"/>
        <v>#DIV/0!</v>
      </c>
      <c r="K280" s="15" t="e">
        <f t="shared" si="49"/>
        <v>#DIV/0!</v>
      </c>
      <c r="L280" s="15" t="e">
        <f t="shared" si="50"/>
        <v>#DIV/0!</v>
      </c>
      <c r="M280" s="15" t="e">
        <f t="shared" si="51"/>
        <v>#DIV/0!</v>
      </c>
      <c r="N280" s="15" t="e">
        <f t="shared" si="52"/>
        <v>#DIV/0!</v>
      </c>
      <c r="O280" s="15" t="e">
        <f t="shared" si="53"/>
        <v>#DIV/0!</v>
      </c>
      <c r="P280" s="15" t="e">
        <f t="shared" si="54"/>
        <v>#DIV/0!</v>
      </c>
      <c r="Q280" s="15" t="e">
        <f t="shared" si="55"/>
        <v>#DIV/0!</v>
      </c>
      <c r="R280" s="15" t="e">
        <f t="shared" si="56"/>
        <v>#DIV/0!</v>
      </c>
      <c r="S280" s="15" t="e">
        <f t="shared" si="57"/>
        <v>#DIV/0!</v>
      </c>
      <c r="T280" s="15" t="e">
        <f t="shared" si="58"/>
        <v>#DIV/0!</v>
      </c>
      <c r="U280" s="15" t="e">
        <f t="shared" si="59"/>
        <v>#DIV/0!</v>
      </c>
      <c r="V280" s="15" t="e">
        <f t="shared" si="60"/>
        <v>#DIV/0!</v>
      </c>
      <c r="W280" s="15" t="e">
        <f t="shared" si="61"/>
        <v>#DIV/0!</v>
      </c>
      <c r="X280" s="15" t="e">
        <f t="shared" si="62"/>
        <v>#DIV/0!</v>
      </c>
      <c r="Y280" s="15" t="e">
        <f t="shared" si="63"/>
        <v>#DIV/0!</v>
      </c>
      <c r="Z280" s="15" t="e">
        <f t="shared" si="64"/>
        <v>#DIV/0!</v>
      </c>
      <c r="AA280" s="15" t="e">
        <f t="shared" si="65"/>
        <v>#DIV/0!</v>
      </c>
      <c r="AB280" s="15" t="e">
        <f t="shared" si="66"/>
        <v>#DIV/0!</v>
      </c>
      <c r="AC280" s="15" t="e">
        <f t="shared" si="67"/>
        <v>#DIV/0!</v>
      </c>
      <c r="AD280" s="15" t="e">
        <f t="shared" si="68"/>
        <v>#DIV/0!</v>
      </c>
      <c r="AE280" s="15" t="e">
        <f t="shared" si="69"/>
        <v>#DIV/0!</v>
      </c>
      <c r="AG280" s="16" t="str">
        <f>INDEX([2]Local_Authority_District__Decem!$D$2:$D$417,MATCH(B280,[2]Local_Authority_District__Decem!$A$2:$A$417,0))</f>
        <v>UKK43</v>
      </c>
      <c r="AH280" s="369">
        <f>INDEX([2]A4!$R$6:$R$228,MATCH(AG280,[2]A4!$B$6:$B$228,0))</f>
        <v>29.52</v>
      </c>
    </row>
    <row r="281" spans="1:41" ht="15.6" x14ac:dyDescent="0.3">
      <c r="A281" s="14" t="s">
        <v>72</v>
      </c>
      <c r="B281" s="14" t="s">
        <v>652</v>
      </c>
      <c r="C281" s="14" t="s">
        <v>653</v>
      </c>
      <c r="D281" s="15">
        <v>39885000</v>
      </c>
      <c r="E281" s="16">
        <f t="shared" si="41"/>
        <v>340897.43589743588</v>
      </c>
      <c r="F281" s="17" t="e">
        <f>INDEX('Indust Agri by LA '!$J$2:$J$315,MATCH(B281,'Indust Agri by LA '!$B$2:$B$315,0))</f>
        <v>#DIV/0!</v>
      </c>
      <c r="G281" s="17"/>
      <c r="H281" s="15" t="e">
        <f t="shared" si="46"/>
        <v>#DIV/0!</v>
      </c>
      <c r="I281" s="15" t="e">
        <f t="shared" si="47"/>
        <v>#DIV/0!</v>
      </c>
      <c r="J281" s="15" t="e">
        <f t="shared" si="48"/>
        <v>#DIV/0!</v>
      </c>
      <c r="K281" s="15" t="e">
        <f t="shared" si="49"/>
        <v>#DIV/0!</v>
      </c>
      <c r="L281" s="15" t="e">
        <f t="shared" si="50"/>
        <v>#DIV/0!</v>
      </c>
      <c r="M281" s="15" t="e">
        <f t="shared" si="51"/>
        <v>#DIV/0!</v>
      </c>
      <c r="N281" s="15" t="e">
        <f t="shared" si="52"/>
        <v>#DIV/0!</v>
      </c>
      <c r="O281" s="15" t="e">
        <f t="shared" si="53"/>
        <v>#DIV/0!</v>
      </c>
      <c r="P281" s="15" t="e">
        <f t="shared" si="54"/>
        <v>#DIV/0!</v>
      </c>
      <c r="Q281" s="15" t="e">
        <f t="shared" si="55"/>
        <v>#DIV/0!</v>
      </c>
      <c r="R281" s="15" t="e">
        <f t="shared" si="56"/>
        <v>#DIV/0!</v>
      </c>
      <c r="S281" s="15" t="e">
        <f t="shared" si="57"/>
        <v>#DIV/0!</v>
      </c>
      <c r="T281" s="15" t="e">
        <f t="shared" si="58"/>
        <v>#DIV/0!</v>
      </c>
      <c r="U281" s="15" t="e">
        <f t="shared" si="59"/>
        <v>#DIV/0!</v>
      </c>
      <c r="V281" s="15" t="e">
        <f t="shared" si="60"/>
        <v>#DIV/0!</v>
      </c>
      <c r="W281" s="15" t="e">
        <f t="shared" si="61"/>
        <v>#DIV/0!</v>
      </c>
      <c r="X281" s="15" t="e">
        <f t="shared" si="62"/>
        <v>#DIV/0!</v>
      </c>
      <c r="Y281" s="15" t="e">
        <f t="shared" si="63"/>
        <v>#DIV/0!</v>
      </c>
      <c r="Z281" s="15" t="e">
        <f t="shared" si="64"/>
        <v>#DIV/0!</v>
      </c>
      <c r="AA281" s="15" t="e">
        <f t="shared" si="65"/>
        <v>#DIV/0!</v>
      </c>
      <c r="AB281" s="15" t="e">
        <f t="shared" si="66"/>
        <v>#DIV/0!</v>
      </c>
      <c r="AC281" s="15" t="e">
        <f t="shared" si="67"/>
        <v>#DIV/0!</v>
      </c>
      <c r="AD281" s="15" t="e">
        <f t="shared" si="68"/>
        <v>#DIV/0!</v>
      </c>
      <c r="AE281" s="15" t="e">
        <f t="shared" si="69"/>
        <v>#DIV/0!</v>
      </c>
      <c r="AG281" s="16" t="str">
        <f>INDEX([2]Local_Authority_District__Decem!$D$2:$D$417,MATCH(B281,[2]Local_Authority_District__Decem!$A$2:$A$417,0))</f>
        <v>UKI42</v>
      </c>
      <c r="AH281" s="369">
        <f>INDEX([2]A4!$R$6:$R$228,MATCH(AG281,[2]A4!$B$6:$B$228,0))</f>
        <v>61.12</v>
      </c>
    </row>
    <row r="282" spans="1:41" ht="15.6" x14ac:dyDescent="0.3">
      <c r="A282" s="14" t="s">
        <v>66</v>
      </c>
      <c r="B282" s="14" t="s">
        <v>654</v>
      </c>
      <c r="C282" s="14" t="s">
        <v>655</v>
      </c>
      <c r="D282" s="15">
        <v>2240000</v>
      </c>
      <c r="E282" s="16">
        <f t="shared" si="41"/>
        <v>64000</v>
      </c>
      <c r="F282" s="17" t="e">
        <f>INDEX('Indust Agri by LA '!$J$2:$J$315,MATCH(B282,'Indust Agri by LA '!$B$2:$B$315,0))</f>
        <v>#DIV/0!</v>
      </c>
      <c r="G282" s="17"/>
      <c r="H282" s="15" t="e">
        <f t="shared" si="46"/>
        <v>#DIV/0!</v>
      </c>
      <c r="I282" s="15" t="e">
        <f t="shared" si="47"/>
        <v>#DIV/0!</v>
      </c>
      <c r="J282" s="15" t="e">
        <f t="shared" si="48"/>
        <v>#DIV/0!</v>
      </c>
      <c r="K282" s="15" t="e">
        <f t="shared" si="49"/>
        <v>#DIV/0!</v>
      </c>
      <c r="L282" s="15" t="e">
        <f t="shared" si="50"/>
        <v>#DIV/0!</v>
      </c>
      <c r="M282" s="15" t="e">
        <f t="shared" si="51"/>
        <v>#DIV/0!</v>
      </c>
      <c r="N282" s="15" t="e">
        <f t="shared" si="52"/>
        <v>#DIV/0!</v>
      </c>
      <c r="O282" s="15" t="e">
        <f t="shared" si="53"/>
        <v>#DIV/0!</v>
      </c>
      <c r="P282" s="15" t="e">
        <f t="shared" si="54"/>
        <v>#DIV/0!</v>
      </c>
      <c r="Q282" s="15" t="e">
        <f t="shared" si="55"/>
        <v>#DIV/0!</v>
      </c>
      <c r="R282" s="15" t="e">
        <f t="shared" si="56"/>
        <v>#DIV/0!</v>
      </c>
      <c r="S282" s="15" t="e">
        <f t="shared" si="57"/>
        <v>#DIV/0!</v>
      </c>
      <c r="T282" s="15" t="e">
        <f t="shared" si="58"/>
        <v>#DIV/0!</v>
      </c>
      <c r="U282" s="15" t="e">
        <f t="shared" si="59"/>
        <v>#DIV/0!</v>
      </c>
      <c r="V282" s="15" t="e">
        <f t="shared" si="60"/>
        <v>#DIV/0!</v>
      </c>
      <c r="W282" s="15" t="e">
        <f t="shared" si="61"/>
        <v>#DIV/0!</v>
      </c>
      <c r="X282" s="15" t="e">
        <f t="shared" si="62"/>
        <v>#DIV/0!</v>
      </c>
      <c r="Y282" s="15" t="e">
        <f t="shared" si="63"/>
        <v>#DIV/0!</v>
      </c>
      <c r="Z282" s="15" t="e">
        <f t="shared" si="64"/>
        <v>#DIV/0!</v>
      </c>
      <c r="AA282" s="15" t="e">
        <f t="shared" si="65"/>
        <v>#DIV/0!</v>
      </c>
      <c r="AB282" s="15" t="e">
        <f t="shared" si="66"/>
        <v>#DIV/0!</v>
      </c>
      <c r="AC282" s="15" t="e">
        <f t="shared" si="67"/>
        <v>#DIV/0!</v>
      </c>
      <c r="AD282" s="15" t="e">
        <f t="shared" si="68"/>
        <v>#DIV/0!</v>
      </c>
      <c r="AE282" s="15" t="e">
        <f t="shared" si="69"/>
        <v>#DIV/0!</v>
      </c>
      <c r="AG282" s="16" t="str">
        <f>INDEX([2]Local_Authority_District__Decem!$D$2:$D$417,MATCH(B282,[2]Local_Authority_District__Decem!$A$2:$A$417,0))</f>
        <v>UKD34</v>
      </c>
      <c r="AH282" s="369">
        <f>INDEX([2]A4!$R$6:$R$228,MATCH(AG282,[2]A4!$B$6:$B$228,0))</f>
        <v>35.14</v>
      </c>
    </row>
    <row r="283" spans="1:41" ht="15.6" x14ac:dyDescent="0.3">
      <c r="A283" s="14" t="s">
        <v>62</v>
      </c>
      <c r="B283" s="14" t="s">
        <v>656</v>
      </c>
      <c r="C283" s="14" t="s">
        <v>657</v>
      </c>
      <c r="D283" s="15">
        <v>4700000</v>
      </c>
      <c r="E283" s="16">
        <f t="shared" si="41"/>
        <v>134285.71428571429</v>
      </c>
      <c r="F283" s="17" t="e">
        <f>INDEX('Indust Agri by LA '!$J$2:$J$315,MATCH(B283,'Indust Agri by LA '!$B$2:$B$315,0))</f>
        <v>#DIV/0!</v>
      </c>
      <c r="G283" s="17"/>
      <c r="H283" s="15" t="e">
        <f t="shared" si="46"/>
        <v>#DIV/0!</v>
      </c>
      <c r="I283" s="15" t="e">
        <f t="shared" si="47"/>
        <v>#DIV/0!</v>
      </c>
      <c r="J283" s="15" t="e">
        <f t="shared" si="48"/>
        <v>#DIV/0!</v>
      </c>
      <c r="K283" s="15" t="e">
        <f t="shared" si="49"/>
        <v>#DIV/0!</v>
      </c>
      <c r="L283" s="15" t="e">
        <f t="shared" si="50"/>
        <v>#DIV/0!</v>
      </c>
      <c r="M283" s="15" t="e">
        <f t="shared" si="51"/>
        <v>#DIV/0!</v>
      </c>
      <c r="N283" s="15" t="e">
        <f t="shared" si="52"/>
        <v>#DIV/0!</v>
      </c>
      <c r="O283" s="15" t="e">
        <f t="shared" si="53"/>
        <v>#DIV/0!</v>
      </c>
      <c r="P283" s="15" t="e">
        <f t="shared" si="54"/>
        <v>#DIV/0!</v>
      </c>
      <c r="Q283" s="15" t="e">
        <f t="shared" si="55"/>
        <v>#DIV/0!</v>
      </c>
      <c r="R283" s="15" t="e">
        <f t="shared" si="56"/>
        <v>#DIV/0!</v>
      </c>
      <c r="S283" s="15" t="e">
        <f t="shared" si="57"/>
        <v>#DIV/0!</v>
      </c>
      <c r="T283" s="15" t="e">
        <f t="shared" si="58"/>
        <v>#DIV/0!</v>
      </c>
      <c r="U283" s="15" t="e">
        <f t="shared" si="59"/>
        <v>#DIV/0!</v>
      </c>
      <c r="V283" s="15" t="e">
        <f t="shared" si="60"/>
        <v>#DIV/0!</v>
      </c>
      <c r="W283" s="15" t="e">
        <f t="shared" si="61"/>
        <v>#DIV/0!</v>
      </c>
      <c r="X283" s="15" t="e">
        <f t="shared" si="62"/>
        <v>#DIV/0!</v>
      </c>
      <c r="Y283" s="15" t="e">
        <f t="shared" si="63"/>
        <v>#DIV/0!</v>
      </c>
      <c r="Z283" s="15" t="e">
        <f t="shared" si="64"/>
        <v>#DIV/0!</v>
      </c>
      <c r="AA283" s="15" t="e">
        <f t="shared" si="65"/>
        <v>#DIV/0!</v>
      </c>
      <c r="AB283" s="15" t="e">
        <f t="shared" si="66"/>
        <v>#DIV/0!</v>
      </c>
      <c r="AC283" s="15" t="e">
        <f t="shared" si="67"/>
        <v>#DIV/0!</v>
      </c>
      <c r="AD283" s="15" t="e">
        <f t="shared" si="68"/>
        <v>#DIV/0!</v>
      </c>
      <c r="AE283" s="15" t="e">
        <f t="shared" si="69"/>
        <v>#DIV/0!</v>
      </c>
      <c r="AG283" s="16" t="str">
        <f>INDEX([2]Local_Authority_District__Decem!$D$2:$D$417,MATCH(B283,[2]Local_Authority_District__Decem!$A$2:$A$417,0))</f>
        <v>UKJ46</v>
      </c>
      <c r="AH283" s="369">
        <f>INDEX([2]A4!$R$6:$R$228,MATCH(AG283,[2]A4!$B$6:$B$228,0))</f>
        <v>41.73</v>
      </c>
    </row>
    <row r="284" spans="1:41" ht="15.6" x14ac:dyDescent="0.3">
      <c r="A284" s="14" t="s">
        <v>65</v>
      </c>
      <c r="B284" s="14" t="s">
        <v>658</v>
      </c>
      <c r="C284" s="14" t="s">
        <v>659</v>
      </c>
      <c r="D284" s="15">
        <v>4580000</v>
      </c>
      <c r="E284" s="16">
        <f t="shared" si="41"/>
        <v>130857.14285714286</v>
      </c>
      <c r="F284" s="17" t="e">
        <f>INDEX('Indust Agri by LA '!$J$2:$J$315,MATCH(B284,'Indust Agri by LA '!$B$2:$B$315,0))</f>
        <v>#DIV/0!</v>
      </c>
      <c r="G284" s="17"/>
      <c r="H284" s="15" t="e">
        <f t="shared" si="46"/>
        <v>#DIV/0!</v>
      </c>
      <c r="I284" s="15" t="e">
        <f t="shared" si="47"/>
        <v>#DIV/0!</v>
      </c>
      <c r="J284" s="15" t="e">
        <f t="shared" si="48"/>
        <v>#DIV/0!</v>
      </c>
      <c r="K284" s="15" t="e">
        <f t="shared" si="49"/>
        <v>#DIV/0!</v>
      </c>
      <c r="L284" s="15" t="e">
        <f t="shared" si="50"/>
        <v>#DIV/0!</v>
      </c>
      <c r="M284" s="15" t="e">
        <f t="shared" si="51"/>
        <v>#DIV/0!</v>
      </c>
      <c r="N284" s="15" t="e">
        <f t="shared" si="52"/>
        <v>#DIV/0!</v>
      </c>
      <c r="O284" s="15" t="e">
        <f t="shared" si="53"/>
        <v>#DIV/0!</v>
      </c>
      <c r="P284" s="15" t="e">
        <f t="shared" si="54"/>
        <v>#DIV/0!</v>
      </c>
      <c r="Q284" s="15" t="e">
        <f t="shared" si="55"/>
        <v>#DIV/0!</v>
      </c>
      <c r="R284" s="15" t="e">
        <f t="shared" si="56"/>
        <v>#DIV/0!</v>
      </c>
      <c r="S284" s="15" t="e">
        <f t="shared" si="57"/>
        <v>#DIV/0!</v>
      </c>
      <c r="T284" s="15" t="e">
        <f t="shared" si="58"/>
        <v>#DIV/0!</v>
      </c>
      <c r="U284" s="15" t="e">
        <f t="shared" si="59"/>
        <v>#DIV/0!</v>
      </c>
      <c r="V284" s="15" t="e">
        <f t="shared" si="60"/>
        <v>#DIV/0!</v>
      </c>
      <c r="W284" s="15" t="e">
        <f t="shared" si="61"/>
        <v>#DIV/0!</v>
      </c>
      <c r="X284" s="15" t="e">
        <f t="shared" si="62"/>
        <v>#DIV/0!</v>
      </c>
      <c r="Y284" s="15" t="e">
        <f t="shared" si="63"/>
        <v>#DIV/0!</v>
      </c>
      <c r="Z284" s="15" t="e">
        <f t="shared" si="64"/>
        <v>#DIV/0!</v>
      </c>
      <c r="AA284" s="15" t="e">
        <f t="shared" si="65"/>
        <v>#DIV/0!</v>
      </c>
      <c r="AB284" s="15" t="e">
        <f t="shared" si="66"/>
        <v>#DIV/0!</v>
      </c>
      <c r="AC284" s="15" t="e">
        <f t="shared" si="67"/>
        <v>#DIV/0!</v>
      </c>
      <c r="AD284" s="15" t="e">
        <f t="shared" si="68"/>
        <v>#DIV/0!</v>
      </c>
      <c r="AE284" s="15" t="e">
        <f t="shared" si="69"/>
        <v>#DIV/0!</v>
      </c>
      <c r="AG284" s="16" t="str">
        <f>INDEX([2]Local_Authority_District__Decem!$D$2:$D$417,MATCH(B284,[2]Local_Authority_District__Decem!$A$2:$A$417,0))</f>
        <v>UKH35</v>
      </c>
      <c r="AH284" s="369">
        <f>INDEX([2]A4!$R$6:$R$228,MATCH(AG284,[2]A4!$B$6:$B$228,0))</f>
        <v>35.36</v>
      </c>
    </row>
    <row r="285" spans="1:41" ht="15.6" x14ac:dyDescent="0.3">
      <c r="A285" s="14" t="s">
        <v>62</v>
      </c>
      <c r="B285" s="14" t="s">
        <v>660</v>
      </c>
      <c r="C285" s="14" t="s">
        <v>661</v>
      </c>
      <c r="D285" s="15">
        <v>3930000</v>
      </c>
      <c r="E285" s="16">
        <f t="shared" si="41"/>
        <v>112285.71428571429</v>
      </c>
      <c r="F285" s="17" t="e">
        <f>INDEX('Indust Agri by LA '!$J$2:$J$315,MATCH(B285,'Indust Agri by LA '!$B$2:$B$315,0))</f>
        <v>#DIV/0!</v>
      </c>
      <c r="G285" s="17"/>
      <c r="H285" s="15" t="e">
        <f t="shared" si="46"/>
        <v>#DIV/0!</v>
      </c>
      <c r="I285" s="15" t="e">
        <f t="shared" si="47"/>
        <v>#DIV/0!</v>
      </c>
      <c r="J285" s="15" t="e">
        <f t="shared" si="48"/>
        <v>#DIV/0!</v>
      </c>
      <c r="K285" s="15" t="e">
        <f t="shared" si="49"/>
        <v>#DIV/0!</v>
      </c>
      <c r="L285" s="15" t="e">
        <f t="shared" si="50"/>
        <v>#DIV/0!</v>
      </c>
      <c r="M285" s="15" t="e">
        <f t="shared" si="51"/>
        <v>#DIV/0!</v>
      </c>
      <c r="N285" s="15" t="e">
        <f t="shared" si="52"/>
        <v>#DIV/0!</v>
      </c>
      <c r="O285" s="15" t="e">
        <f t="shared" si="53"/>
        <v>#DIV/0!</v>
      </c>
      <c r="P285" s="15" t="e">
        <f t="shared" si="54"/>
        <v>#DIV/0!</v>
      </c>
      <c r="Q285" s="15" t="e">
        <f t="shared" si="55"/>
        <v>#DIV/0!</v>
      </c>
      <c r="R285" s="15" t="e">
        <f t="shared" si="56"/>
        <v>#DIV/0!</v>
      </c>
      <c r="S285" s="15" t="e">
        <f t="shared" si="57"/>
        <v>#DIV/0!</v>
      </c>
      <c r="T285" s="15" t="e">
        <f t="shared" si="58"/>
        <v>#DIV/0!</v>
      </c>
      <c r="U285" s="15" t="e">
        <f t="shared" si="59"/>
        <v>#DIV/0!</v>
      </c>
      <c r="V285" s="15" t="e">
        <f t="shared" si="60"/>
        <v>#DIV/0!</v>
      </c>
      <c r="W285" s="15" t="e">
        <f t="shared" si="61"/>
        <v>#DIV/0!</v>
      </c>
      <c r="X285" s="15" t="e">
        <f t="shared" si="62"/>
        <v>#DIV/0!</v>
      </c>
      <c r="Y285" s="15" t="e">
        <f t="shared" si="63"/>
        <v>#DIV/0!</v>
      </c>
      <c r="Z285" s="15" t="e">
        <f t="shared" si="64"/>
        <v>#DIV/0!</v>
      </c>
      <c r="AA285" s="15" t="e">
        <f t="shared" si="65"/>
        <v>#DIV/0!</v>
      </c>
      <c r="AB285" s="15" t="e">
        <f t="shared" si="66"/>
        <v>#DIV/0!</v>
      </c>
      <c r="AC285" s="15" t="e">
        <f t="shared" si="67"/>
        <v>#DIV/0!</v>
      </c>
      <c r="AD285" s="15" t="e">
        <f t="shared" si="68"/>
        <v>#DIV/0!</v>
      </c>
      <c r="AE285" s="15" t="e">
        <f t="shared" si="69"/>
        <v>#DIV/0!</v>
      </c>
      <c r="AG285" s="16" t="str">
        <f>INDEX([2]Local_Authority_District__Decem!$D$2:$D$417,MATCH(B285,[2]Local_Authority_District__Decem!$A$2:$A$417,0))</f>
        <v>UKJ14</v>
      </c>
      <c r="AH285" s="369">
        <f>INDEX([2]A4!$R$6:$R$228,MATCH(AG285,[2]A4!$B$6:$B$228,0))</f>
        <v>33.4</v>
      </c>
    </row>
    <row r="286" spans="1:41" ht="15.6" x14ac:dyDescent="0.3">
      <c r="A286" s="14" t="s">
        <v>88</v>
      </c>
      <c r="B286" s="14" t="s">
        <v>662</v>
      </c>
      <c r="C286" s="14" t="s">
        <v>663</v>
      </c>
      <c r="D286" s="15">
        <v>1200000</v>
      </c>
      <c r="E286" s="16">
        <f t="shared" si="41"/>
        <v>34285.714285714283</v>
      </c>
      <c r="F286" s="17" t="e">
        <f>INDEX('Indust Agri by LA '!$J$2:$J$315,MATCH(B286,'Indust Agri by LA '!$B$2:$B$315,0))</f>
        <v>#DIV/0!</v>
      </c>
      <c r="G286" s="17"/>
      <c r="H286" s="15" t="e">
        <f t="shared" si="46"/>
        <v>#DIV/0!</v>
      </c>
      <c r="I286" s="15" t="e">
        <f t="shared" si="47"/>
        <v>#DIV/0!</v>
      </c>
      <c r="J286" s="15" t="e">
        <f t="shared" si="48"/>
        <v>#DIV/0!</v>
      </c>
      <c r="K286" s="15" t="e">
        <f t="shared" si="49"/>
        <v>#DIV/0!</v>
      </c>
      <c r="L286" s="15" t="e">
        <f t="shared" si="50"/>
        <v>#DIV/0!</v>
      </c>
      <c r="M286" s="15" t="e">
        <f t="shared" si="51"/>
        <v>#DIV/0!</v>
      </c>
      <c r="N286" s="15" t="e">
        <f t="shared" si="52"/>
        <v>#DIV/0!</v>
      </c>
      <c r="O286" s="15" t="e">
        <f t="shared" si="53"/>
        <v>#DIV/0!</v>
      </c>
      <c r="P286" s="15" t="e">
        <f t="shared" si="54"/>
        <v>#DIV/0!</v>
      </c>
      <c r="Q286" s="15" t="e">
        <f t="shared" si="55"/>
        <v>#DIV/0!</v>
      </c>
      <c r="R286" s="15" t="e">
        <f t="shared" si="56"/>
        <v>#DIV/0!</v>
      </c>
      <c r="S286" s="15" t="e">
        <f t="shared" si="57"/>
        <v>#DIV/0!</v>
      </c>
      <c r="T286" s="15" t="e">
        <f t="shared" si="58"/>
        <v>#DIV/0!</v>
      </c>
      <c r="U286" s="15" t="e">
        <f t="shared" si="59"/>
        <v>#DIV/0!</v>
      </c>
      <c r="V286" s="15" t="e">
        <f t="shared" si="60"/>
        <v>#DIV/0!</v>
      </c>
      <c r="W286" s="15" t="e">
        <f t="shared" si="61"/>
        <v>#DIV/0!</v>
      </c>
      <c r="X286" s="15" t="e">
        <f t="shared" si="62"/>
        <v>#DIV/0!</v>
      </c>
      <c r="Y286" s="15" t="e">
        <f t="shared" si="63"/>
        <v>#DIV/0!</v>
      </c>
      <c r="Z286" s="15" t="e">
        <f t="shared" si="64"/>
        <v>#DIV/0!</v>
      </c>
      <c r="AA286" s="15" t="e">
        <f t="shared" si="65"/>
        <v>#DIV/0!</v>
      </c>
      <c r="AB286" s="15" t="e">
        <f t="shared" si="66"/>
        <v>#DIV/0!</v>
      </c>
      <c r="AC286" s="15" t="e">
        <f t="shared" si="67"/>
        <v>#DIV/0!</v>
      </c>
      <c r="AD286" s="15" t="e">
        <f t="shared" si="68"/>
        <v>#DIV/0!</v>
      </c>
      <c r="AE286" s="15" t="e">
        <f t="shared" si="69"/>
        <v>#DIV/0!</v>
      </c>
      <c r="AG286" s="16" t="str">
        <f>INDEX([2]Local_Authority_District__Decem!$D$2:$D$417,MATCH(B286,[2]Local_Authority_District__Decem!$A$2:$A$417,0))</f>
        <v>UKE45</v>
      </c>
      <c r="AH286" s="369">
        <f>INDEX([2]A4!$R$6:$R$228,MATCH(AG286,[2]A4!$B$6:$B$228,0))</f>
        <v>27.73</v>
      </c>
    </row>
    <row r="287" spans="1:41" ht="15.6" x14ac:dyDescent="0.3">
      <c r="A287" s="14" t="s">
        <v>85</v>
      </c>
      <c r="B287" s="14" t="s">
        <v>664</v>
      </c>
      <c r="C287" s="14" t="s">
        <v>665</v>
      </c>
      <c r="D287" s="15">
        <v>1110000</v>
      </c>
      <c r="E287" s="16">
        <f t="shared" si="41"/>
        <v>31714.285714285714</v>
      </c>
      <c r="F287" s="17" t="e">
        <f>INDEX('Indust Agri by LA '!$J$2:$J$315,MATCH(B287,'Indust Agri by LA '!$B$2:$B$315,0))</f>
        <v>#DIV/0!</v>
      </c>
      <c r="G287" s="17"/>
      <c r="H287" s="15" t="e">
        <f t="shared" si="46"/>
        <v>#DIV/0!</v>
      </c>
      <c r="I287" s="15" t="e">
        <f t="shared" si="47"/>
        <v>#DIV/0!</v>
      </c>
      <c r="J287" s="15" t="e">
        <f t="shared" si="48"/>
        <v>#DIV/0!</v>
      </c>
      <c r="K287" s="15" t="e">
        <f t="shared" si="49"/>
        <v>#DIV/0!</v>
      </c>
      <c r="L287" s="15" t="e">
        <f t="shared" si="50"/>
        <v>#DIV/0!</v>
      </c>
      <c r="M287" s="15" t="e">
        <f t="shared" si="51"/>
        <v>#DIV/0!</v>
      </c>
      <c r="N287" s="15" t="e">
        <f t="shared" si="52"/>
        <v>#DIV/0!</v>
      </c>
      <c r="O287" s="15" t="e">
        <f t="shared" si="53"/>
        <v>#DIV/0!</v>
      </c>
      <c r="P287" s="15" t="e">
        <f t="shared" si="54"/>
        <v>#DIV/0!</v>
      </c>
      <c r="Q287" s="15" t="e">
        <f t="shared" si="55"/>
        <v>#DIV/0!</v>
      </c>
      <c r="R287" s="15" t="e">
        <f t="shared" si="56"/>
        <v>#DIV/0!</v>
      </c>
      <c r="S287" s="15" t="e">
        <f t="shared" si="57"/>
        <v>#DIV/0!</v>
      </c>
      <c r="T287" s="15" t="e">
        <f t="shared" si="58"/>
        <v>#DIV/0!</v>
      </c>
      <c r="U287" s="15" t="e">
        <f t="shared" si="59"/>
        <v>#DIV/0!</v>
      </c>
      <c r="V287" s="15" t="e">
        <f t="shared" si="60"/>
        <v>#DIV/0!</v>
      </c>
      <c r="W287" s="15" t="e">
        <f t="shared" si="61"/>
        <v>#DIV/0!</v>
      </c>
      <c r="X287" s="15" t="e">
        <f t="shared" si="62"/>
        <v>#DIV/0!</v>
      </c>
      <c r="Y287" s="15" t="e">
        <f t="shared" si="63"/>
        <v>#DIV/0!</v>
      </c>
      <c r="Z287" s="15" t="e">
        <f t="shared" si="64"/>
        <v>#DIV/0!</v>
      </c>
      <c r="AA287" s="15" t="e">
        <f t="shared" si="65"/>
        <v>#DIV/0!</v>
      </c>
      <c r="AB287" s="15" t="e">
        <f t="shared" si="66"/>
        <v>#DIV/0!</v>
      </c>
      <c r="AC287" s="15" t="e">
        <f t="shared" si="67"/>
        <v>#DIV/0!</v>
      </c>
      <c r="AD287" s="15" t="e">
        <f t="shared" si="68"/>
        <v>#DIV/0!</v>
      </c>
      <c r="AE287" s="15" t="e">
        <f t="shared" si="69"/>
        <v>#DIV/0!</v>
      </c>
      <c r="AG287" s="16" t="str">
        <f>INDEX([2]Local_Authority_District__Decem!$D$2:$D$417,MATCH(B287,[2]Local_Authority_District__Decem!$A$2:$A$417,0))</f>
        <v>UKG38</v>
      </c>
      <c r="AH287" s="369">
        <f>INDEX([2]A4!$R$6:$R$228,MATCH(AG287,[2]A4!$B$6:$B$228,0))</f>
        <v>24.28</v>
      </c>
    </row>
    <row r="288" spans="1:41" ht="15.6" x14ac:dyDescent="0.3">
      <c r="A288" s="14" t="s">
        <v>72</v>
      </c>
      <c r="B288" s="14" t="s">
        <v>666</v>
      </c>
      <c r="C288" s="14" t="s">
        <v>667</v>
      </c>
      <c r="D288" s="15">
        <v>16000000</v>
      </c>
      <c r="E288" s="16">
        <f t="shared" si="41"/>
        <v>136752.13675213675</v>
      </c>
      <c r="F288" s="17" t="e">
        <f>INDEX('Indust Agri by LA '!$J$2:$J$315,MATCH(B288,'Indust Agri by LA '!$B$2:$B$315,0))</f>
        <v>#DIV/0!</v>
      </c>
      <c r="G288" s="17"/>
      <c r="H288" s="15" t="e">
        <f t="shared" si="46"/>
        <v>#DIV/0!</v>
      </c>
      <c r="I288" s="15" t="e">
        <f t="shared" si="47"/>
        <v>#DIV/0!</v>
      </c>
      <c r="J288" s="15" t="e">
        <f t="shared" si="48"/>
        <v>#DIV/0!</v>
      </c>
      <c r="K288" s="15" t="e">
        <f t="shared" si="49"/>
        <v>#DIV/0!</v>
      </c>
      <c r="L288" s="15" t="e">
        <f t="shared" si="50"/>
        <v>#DIV/0!</v>
      </c>
      <c r="M288" s="15" t="e">
        <f t="shared" si="51"/>
        <v>#DIV/0!</v>
      </c>
      <c r="N288" s="15" t="e">
        <f t="shared" si="52"/>
        <v>#DIV/0!</v>
      </c>
      <c r="O288" s="15" t="e">
        <f t="shared" si="53"/>
        <v>#DIV/0!</v>
      </c>
      <c r="P288" s="15" t="e">
        <f t="shared" si="54"/>
        <v>#DIV/0!</v>
      </c>
      <c r="Q288" s="15" t="e">
        <f t="shared" si="55"/>
        <v>#DIV/0!</v>
      </c>
      <c r="R288" s="15" t="e">
        <f t="shared" si="56"/>
        <v>#DIV/0!</v>
      </c>
      <c r="S288" s="15" t="e">
        <f t="shared" si="57"/>
        <v>#DIV/0!</v>
      </c>
      <c r="T288" s="15" t="e">
        <f t="shared" si="58"/>
        <v>#DIV/0!</v>
      </c>
      <c r="U288" s="15" t="e">
        <f t="shared" si="59"/>
        <v>#DIV/0!</v>
      </c>
      <c r="V288" s="15" t="e">
        <f t="shared" si="60"/>
        <v>#DIV/0!</v>
      </c>
      <c r="W288" s="15" t="e">
        <f t="shared" si="61"/>
        <v>#DIV/0!</v>
      </c>
      <c r="X288" s="15" t="e">
        <f t="shared" si="62"/>
        <v>#DIV/0!</v>
      </c>
      <c r="Y288" s="15" t="e">
        <f t="shared" si="63"/>
        <v>#DIV/0!</v>
      </c>
      <c r="Z288" s="15" t="e">
        <f t="shared" si="64"/>
        <v>#DIV/0!</v>
      </c>
      <c r="AA288" s="15" t="e">
        <f t="shared" si="65"/>
        <v>#DIV/0!</v>
      </c>
      <c r="AB288" s="15" t="e">
        <f t="shared" si="66"/>
        <v>#DIV/0!</v>
      </c>
      <c r="AC288" s="15" t="e">
        <f t="shared" si="67"/>
        <v>#DIV/0!</v>
      </c>
      <c r="AD288" s="15" t="e">
        <f t="shared" si="68"/>
        <v>#DIV/0!</v>
      </c>
      <c r="AE288" s="15" t="e">
        <f t="shared" si="69"/>
        <v>#DIV/0!</v>
      </c>
      <c r="AG288" s="16" t="str">
        <f>INDEX([2]Local_Authority_District__Decem!$D$2:$D$417,MATCH(B288,[2]Local_Authority_District__Decem!$A$2:$A$417,0))</f>
        <v>UKI53</v>
      </c>
      <c r="AH288" s="369">
        <f>INDEX([2]A4!$R$6:$R$228,MATCH(AG288,[2]A4!$B$6:$B$228,0))</f>
        <v>36.89</v>
      </c>
    </row>
    <row r="289" spans="1:34" ht="15.6" x14ac:dyDescent="0.3">
      <c r="A289" s="14" t="s">
        <v>72</v>
      </c>
      <c r="B289" s="14" t="s">
        <v>668</v>
      </c>
      <c r="C289" s="14" t="s">
        <v>669</v>
      </c>
      <c r="D289" s="15">
        <v>44575000</v>
      </c>
      <c r="E289" s="16">
        <f t="shared" si="41"/>
        <v>380982.905982906</v>
      </c>
      <c r="F289" s="17" t="e">
        <f>INDEX('Indust Agri by LA '!$J$2:$J$315,MATCH(B289,'Indust Agri by LA '!$B$2:$B$315,0))</f>
        <v>#DIV/0!</v>
      </c>
      <c r="G289" s="17"/>
      <c r="H289" s="15" t="e">
        <f t="shared" si="46"/>
        <v>#DIV/0!</v>
      </c>
      <c r="I289" s="15" t="e">
        <f t="shared" si="47"/>
        <v>#DIV/0!</v>
      </c>
      <c r="J289" s="15" t="e">
        <f t="shared" si="48"/>
        <v>#DIV/0!</v>
      </c>
      <c r="K289" s="15" t="e">
        <f t="shared" si="49"/>
        <v>#DIV/0!</v>
      </c>
      <c r="L289" s="15" t="e">
        <f t="shared" si="50"/>
        <v>#DIV/0!</v>
      </c>
      <c r="M289" s="15" t="e">
        <f t="shared" si="51"/>
        <v>#DIV/0!</v>
      </c>
      <c r="N289" s="15" t="e">
        <f t="shared" si="52"/>
        <v>#DIV/0!</v>
      </c>
      <c r="O289" s="15" t="e">
        <f t="shared" si="53"/>
        <v>#DIV/0!</v>
      </c>
      <c r="P289" s="15" t="e">
        <f t="shared" si="54"/>
        <v>#DIV/0!</v>
      </c>
      <c r="Q289" s="15" t="e">
        <f t="shared" si="55"/>
        <v>#DIV/0!</v>
      </c>
      <c r="R289" s="15" t="e">
        <f t="shared" si="56"/>
        <v>#DIV/0!</v>
      </c>
      <c r="S289" s="15" t="e">
        <f t="shared" si="57"/>
        <v>#DIV/0!</v>
      </c>
      <c r="T289" s="15" t="e">
        <f t="shared" si="58"/>
        <v>#DIV/0!</v>
      </c>
      <c r="U289" s="15" t="e">
        <f t="shared" si="59"/>
        <v>#DIV/0!</v>
      </c>
      <c r="V289" s="15" t="e">
        <f t="shared" si="60"/>
        <v>#DIV/0!</v>
      </c>
      <c r="W289" s="15" t="e">
        <f t="shared" si="61"/>
        <v>#DIV/0!</v>
      </c>
      <c r="X289" s="15" t="e">
        <f t="shared" si="62"/>
        <v>#DIV/0!</v>
      </c>
      <c r="Y289" s="15" t="e">
        <f t="shared" si="63"/>
        <v>#DIV/0!</v>
      </c>
      <c r="Z289" s="15" t="e">
        <f t="shared" si="64"/>
        <v>#DIV/0!</v>
      </c>
      <c r="AA289" s="15" t="e">
        <f t="shared" si="65"/>
        <v>#DIV/0!</v>
      </c>
      <c r="AB289" s="15" t="e">
        <f t="shared" si="66"/>
        <v>#DIV/0!</v>
      </c>
      <c r="AC289" s="15" t="e">
        <f t="shared" si="67"/>
        <v>#DIV/0!</v>
      </c>
      <c r="AD289" s="15" t="e">
        <f t="shared" si="68"/>
        <v>#DIV/0!</v>
      </c>
      <c r="AE289" s="15" t="e">
        <f t="shared" si="69"/>
        <v>#DIV/0!</v>
      </c>
      <c r="AG289" s="16" t="str">
        <f>INDEX([2]Local_Authority_District__Decem!$D$2:$D$417,MATCH(B289,[2]Local_Authority_District__Decem!$A$2:$A$417,0))</f>
        <v>UKI34</v>
      </c>
      <c r="AH289" s="369">
        <f>INDEX([2]A4!$R$6:$R$228,MATCH(AG289,[2]A4!$B$6:$B$228,0))</f>
        <v>35.4</v>
      </c>
    </row>
    <row r="290" spans="1:34" ht="15.6" x14ac:dyDescent="0.3">
      <c r="A290" s="14" t="s">
        <v>66</v>
      </c>
      <c r="B290" s="14" t="s">
        <v>670</v>
      </c>
      <c r="C290" s="14" t="s">
        <v>671</v>
      </c>
      <c r="D290" s="15">
        <v>1400000</v>
      </c>
      <c r="E290" s="16">
        <f t="shared" si="41"/>
        <v>40000</v>
      </c>
      <c r="F290" s="17" t="e">
        <f>INDEX('Indust Agri by LA '!$J$2:$J$315,MATCH(B290,'Indust Agri by LA '!$B$2:$B$315,0))</f>
        <v>#DIV/0!</v>
      </c>
      <c r="G290" s="17"/>
      <c r="H290" s="15" t="e">
        <f t="shared" si="46"/>
        <v>#DIV/0!</v>
      </c>
      <c r="I290" s="15" t="e">
        <f t="shared" si="47"/>
        <v>#DIV/0!</v>
      </c>
      <c r="J290" s="15" t="e">
        <f t="shared" si="48"/>
        <v>#DIV/0!</v>
      </c>
      <c r="K290" s="15" t="e">
        <f t="shared" si="49"/>
        <v>#DIV/0!</v>
      </c>
      <c r="L290" s="15" t="e">
        <f t="shared" si="50"/>
        <v>#DIV/0!</v>
      </c>
      <c r="M290" s="15" t="e">
        <f t="shared" si="51"/>
        <v>#DIV/0!</v>
      </c>
      <c r="N290" s="15" t="e">
        <f t="shared" si="52"/>
        <v>#DIV/0!</v>
      </c>
      <c r="O290" s="15" t="e">
        <f t="shared" si="53"/>
        <v>#DIV/0!</v>
      </c>
      <c r="P290" s="15" t="e">
        <f t="shared" si="54"/>
        <v>#DIV/0!</v>
      </c>
      <c r="Q290" s="15" t="e">
        <f t="shared" si="55"/>
        <v>#DIV/0!</v>
      </c>
      <c r="R290" s="15" t="e">
        <f t="shared" si="56"/>
        <v>#DIV/0!</v>
      </c>
      <c r="S290" s="15" t="e">
        <f t="shared" si="57"/>
        <v>#DIV/0!</v>
      </c>
      <c r="T290" s="15" t="e">
        <f t="shared" si="58"/>
        <v>#DIV/0!</v>
      </c>
      <c r="U290" s="15" t="e">
        <f t="shared" si="59"/>
        <v>#DIV/0!</v>
      </c>
      <c r="V290" s="15" t="e">
        <f t="shared" si="60"/>
        <v>#DIV/0!</v>
      </c>
      <c r="W290" s="15" t="e">
        <f t="shared" si="61"/>
        <v>#DIV/0!</v>
      </c>
      <c r="X290" s="15" t="e">
        <f t="shared" si="62"/>
        <v>#DIV/0!</v>
      </c>
      <c r="Y290" s="15" t="e">
        <f t="shared" si="63"/>
        <v>#DIV/0!</v>
      </c>
      <c r="Z290" s="15" t="e">
        <f t="shared" si="64"/>
        <v>#DIV/0!</v>
      </c>
      <c r="AA290" s="15" t="e">
        <f t="shared" si="65"/>
        <v>#DIV/0!</v>
      </c>
      <c r="AB290" s="15" t="e">
        <f t="shared" si="66"/>
        <v>#DIV/0!</v>
      </c>
      <c r="AC290" s="15" t="e">
        <f t="shared" si="67"/>
        <v>#DIV/0!</v>
      </c>
      <c r="AD290" s="15" t="e">
        <f t="shared" si="68"/>
        <v>#DIV/0!</v>
      </c>
      <c r="AE290" s="15" t="e">
        <f t="shared" si="69"/>
        <v>#DIV/0!</v>
      </c>
      <c r="AG290" s="16" t="str">
        <f>INDEX([2]Local_Authority_District__Decem!$D$2:$D$417,MATCH(B290,[2]Local_Authority_District__Decem!$A$2:$A$417,0))</f>
        <v>UKD61</v>
      </c>
      <c r="AH290" s="369">
        <f>INDEX([2]A4!$R$6:$R$228,MATCH(AG290,[2]A4!$B$6:$B$228,0))</f>
        <v>32.99</v>
      </c>
    </row>
    <row r="291" spans="1:34" ht="15.6" x14ac:dyDescent="0.3">
      <c r="A291" s="14" t="s">
        <v>85</v>
      </c>
      <c r="B291" s="14" t="s">
        <v>672</v>
      </c>
      <c r="C291" s="14" t="s">
        <v>673</v>
      </c>
      <c r="D291" s="15">
        <v>3850000</v>
      </c>
      <c r="E291" s="16">
        <f t="shared" si="41"/>
        <v>110000</v>
      </c>
      <c r="F291" s="17" t="e">
        <f>INDEX('Indust Agri by LA '!$J$2:$J$315,MATCH(B291,'Indust Agri by LA '!$B$2:$B$315,0))</f>
        <v>#DIV/0!</v>
      </c>
      <c r="G291" s="17"/>
      <c r="H291" s="15" t="e">
        <f t="shared" si="46"/>
        <v>#DIV/0!</v>
      </c>
      <c r="I291" s="15" t="e">
        <f t="shared" si="47"/>
        <v>#DIV/0!</v>
      </c>
      <c r="J291" s="15" t="e">
        <f t="shared" si="48"/>
        <v>#DIV/0!</v>
      </c>
      <c r="K291" s="15" t="e">
        <f t="shared" si="49"/>
        <v>#DIV/0!</v>
      </c>
      <c r="L291" s="15" t="e">
        <f t="shared" si="50"/>
        <v>#DIV/0!</v>
      </c>
      <c r="M291" s="15" t="e">
        <f t="shared" si="51"/>
        <v>#DIV/0!</v>
      </c>
      <c r="N291" s="15" t="e">
        <f t="shared" si="52"/>
        <v>#DIV/0!</v>
      </c>
      <c r="O291" s="15" t="e">
        <f t="shared" si="53"/>
        <v>#DIV/0!</v>
      </c>
      <c r="P291" s="15" t="e">
        <f t="shared" si="54"/>
        <v>#DIV/0!</v>
      </c>
      <c r="Q291" s="15" t="e">
        <f t="shared" si="55"/>
        <v>#DIV/0!</v>
      </c>
      <c r="R291" s="15" t="e">
        <f t="shared" si="56"/>
        <v>#DIV/0!</v>
      </c>
      <c r="S291" s="15" t="e">
        <f t="shared" si="57"/>
        <v>#DIV/0!</v>
      </c>
      <c r="T291" s="15" t="e">
        <f t="shared" si="58"/>
        <v>#DIV/0!</v>
      </c>
      <c r="U291" s="15" t="e">
        <f t="shared" si="59"/>
        <v>#DIV/0!</v>
      </c>
      <c r="V291" s="15" t="e">
        <f t="shared" si="60"/>
        <v>#DIV/0!</v>
      </c>
      <c r="W291" s="15" t="e">
        <f t="shared" si="61"/>
        <v>#DIV/0!</v>
      </c>
      <c r="X291" s="15" t="e">
        <f t="shared" si="62"/>
        <v>#DIV/0!</v>
      </c>
      <c r="Y291" s="15" t="e">
        <f t="shared" si="63"/>
        <v>#DIV/0!</v>
      </c>
      <c r="Z291" s="15" t="e">
        <f t="shared" si="64"/>
        <v>#DIV/0!</v>
      </c>
      <c r="AA291" s="15" t="e">
        <f t="shared" si="65"/>
        <v>#DIV/0!</v>
      </c>
      <c r="AB291" s="15" t="e">
        <f t="shared" si="66"/>
        <v>#DIV/0!</v>
      </c>
      <c r="AC291" s="15" t="e">
        <f t="shared" si="67"/>
        <v>#DIV/0!</v>
      </c>
      <c r="AD291" s="15" t="e">
        <f t="shared" si="68"/>
        <v>#DIV/0!</v>
      </c>
      <c r="AE291" s="15" t="e">
        <f t="shared" si="69"/>
        <v>#DIV/0!</v>
      </c>
      <c r="AG291" s="16" t="str">
        <f>INDEX([2]Local_Authority_District__Decem!$D$2:$D$417,MATCH(B291,[2]Local_Authority_District__Decem!$A$2:$A$417,0))</f>
        <v>UKG13</v>
      </c>
      <c r="AH291" s="369">
        <f>INDEX([2]A4!$R$6:$R$228,MATCH(AG291,[2]A4!$B$6:$B$228,0))</f>
        <v>37.68</v>
      </c>
    </row>
    <row r="292" spans="1:34" ht="15.6" x14ac:dyDescent="0.3">
      <c r="A292" s="14" t="s">
        <v>65</v>
      </c>
      <c r="B292" s="14" t="s">
        <v>674</v>
      </c>
      <c r="C292" s="14" t="s">
        <v>675</v>
      </c>
      <c r="D292" s="15">
        <v>6800000</v>
      </c>
      <c r="E292" s="16">
        <f t="shared" si="41"/>
        <v>194285.71428571429</v>
      </c>
      <c r="F292" s="17" t="e">
        <f>INDEX('Indust Agri by LA '!$J$2:$J$315,MATCH(B292,'Indust Agri by LA '!$B$2:$B$315,0))</f>
        <v>#DIV/0!</v>
      </c>
      <c r="G292" s="17"/>
      <c r="H292" s="15" t="e">
        <f t="shared" si="46"/>
        <v>#DIV/0!</v>
      </c>
      <c r="I292" s="15" t="e">
        <f t="shared" si="47"/>
        <v>#DIV/0!</v>
      </c>
      <c r="J292" s="15" t="e">
        <f t="shared" si="48"/>
        <v>#DIV/0!</v>
      </c>
      <c r="K292" s="15" t="e">
        <f t="shared" si="49"/>
        <v>#DIV/0!</v>
      </c>
      <c r="L292" s="15" t="e">
        <f t="shared" si="50"/>
        <v>#DIV/0!</v>
      </c>
      <c r="M292" s="15" t="e">
        <f t="shared" si="51"/>
        <v>#DIV/0!</v>
      </c>
      <c r="N292" s="15" t="e">
        <f t="shared" si="52"/>
        <v>#DIV/0!</v>
      </c>
      <c r="O292" s="15" t="e">
        <f t="shared" si="53"/>
        <v>#DIV/0!</v>
      </c>
      <c r="P292" s="15" t="e">
        <f t="shared" si="54"/>
        <v>#DIV/0!</v>
      </c>
      <c r="Q292" s="15" t="e">
        <f t="shared" si="55"/>
        <v>#DIV/0!</v>
      </c>
      <c r="R292" s="15" t="e">
        <f t="shared" si="56"/>
        <v>#DIV/0!</v>
      </c>
      <c r="S292" s="15" t="e">
        <f t="shared" si="57"/>
        <v>#DIV/0!</v>
      </c>
      <c r="T292" s="15" t="e">
        <f t="shared" si="58"/>
        <v>#DIV/0!</v>
      </c>
      <c r="U292" s="15" t="e">
        <f t="shared" si="59"/>
        <v>#DIV/0!</v>
      </c>
      <c r="V292" s="15" t="e">
        <f t="shared" si="60"/>
        <v>#DIV/0!</v>
      </c>
      <c r="W292" s="15" t="e">
        <f t="shared" si="61"/>
        <v>#DIV/0!</v>
      </c>
      <c r="X292" s="15" t="e">
        <f t="shared" si="62"/>
        <v>#DIV/0!</v>
      </c>
      <c r="Y292" s="15" t="e">
        <f t="shared" si="63"/>
        <v>#DIV/0!</v>
      </c>
      <c r="Z292" s="15" t="e">
        <f t="shared" si="64"/>
        <v>#DIV/0!</v>
      </c>
      <c r="AA292" s="15" t="e">
        <f t="shared" si="65"/>
        <v>#DIV/0!</v>
      </c>
      <c r="AB292" s="15" t="e">
        <f t="shared" si="66"/>
        <v>#DIV/0!</v>
      </c>
      <c r="AC292" s="15" t="e">
        <f t="shared" si="67"/>
        <v>#DIV/0!</v>
      </c>
      <c r="AD292" s="15" t="e">
        <f t="shared" si="68"/>
        <v>#DIV/0!</v>
      </c>
      <c r="AE292" s="15" t="e">
        <f t="shared" si="69"/>
        <v>#DIV/0!</v>
      </c>
      <c r="AG292" s="16" t="str">
        <f>INDEX([2]Local_Authority_District__Decem!$D$2:$D$417,MATCH(B292,[2]Local_Authority_District__Decem!$A$2:$A$417,0))</f>
        <v>UKH23</v>
      </c>
      <c r="AH292" s="369">
        <f>INDEX([2]A4!$R$6:$R$228,MATCH(AG292,[2]A4!$B$6:$B$228,0))</f>
        <v>34.840000000000003</v>
      </c>
    </row>
    <row r="293" spans="1:34" ht="15.6" x14ac:dyDescent="0.3">
      <c r="A293" s="14" t="s">
        <v>62</v>
      </c>
      <c r="B293" s="14" t="s">
        <v>677</v>
      </c>
      <c r="C293" s="14" t="s">
        <v>678</v>
      </c>
      <c r="D293" s="15">
        <v>6200000</v>
      </c>
      <c r="E293" s="16">
        <f t="shared" si="41"/>
        <v>177142.85714285713</v>
      </c>
      <c r="F293" s="17" t="e">
        <f>INDEX('Indust Agri by LA '!$J$2:$J$315,MATCH(B293,'Indust Agri by LA '!$B$2:$B$315,0))</f>
        <v>#DIV/0!</v>
      </c>
      <c r="G293" s="17"/>
      <c r="H293" s="15" t="e">
        <f t="shared" si="46"/>
        <v>#DIV/0!</v>
      </c>
      <c r="I293" s="15" t="e">
        <f t="shared" si="47"/>
        <v>#DIV/0!</v>
      </c>
      <c r="J293" s="15" t="e">
        <f t="shared" si="48"/>
        <v>#DIV/0!</v>
      </c>
      <c r="K293" s="15" t="e">
        <f t="shared" si="49"/>
        <v>#DIV/0!</v>
      </c>
      <c r="L293" s="15" t="e">
        <f t="shared" si="50"/>
        <v>#DIV/0!</v>
      </c>
      <c r="M293" s="15" t="e">
        <f t="shared" si="51"/>
        <v>#DIV/0!</v>
      </c>
      <c r="N293" s="15" t="e">
        <f t="shared" si="52"/>
        <v>#DIV/0!</v>
      </c>
      <c r="O293" s="15" t="e">
        <f t="shared" si="53"/>
        <v>#DIV/0!</v>
      </c>
      <c r="P293" s="15" t="e">
        <f t="shared" si="54"/>
        <v>#DIV/0!</v>
      </c>
      <c r="Q293" s="15" t="e">
        <f t="shared" si="55"/>
        <v>#DIV/0!</v>
      </c>
      <c r="R293" s="15" t="e">
        <f t="shared" si="56"/>
        <v>#DIV/0!</v>
      </c>
      <c r="S293" s="15" t="e">
        <f t="shared" si="57"/>
        <v>#DIV/0!</v>
      </c>
      <c r="T293" s="15" t="e">
        <f t="shared" si="58"/>
        <v>#DIV/0!</v>
      </c>
      <c r="U293" s="15" t="e">
        <f t="shared" si="59"/>
        <v>#DIV/0!</v>
      </c>
      <c r="V293" s="15" t="e">
        <f t="shared" si="60"/>
        <v>#DIV/0!</v>
      </c>
      <c r="W293" s="15" t="e">
        <f t="shared" si="61"/>
        <v>#DIV/0!</v>
      </c>
      <c r="X293" s="15" t="e">
        <f t="shared" si="62"/>
        <v>#DIV/0!</v>
      </c>
      <c r="Y293" s="15" t="e">
        <f t="shared" si="63"/>
        <v>#DIV/0!</v>
      </c>
      <c r="Z293" s="15" t="e">
        <f t="shared" si="64"/>
        <v>#DIV/0!</v>
      </c>
      <c r="AA293" s="15" t="e">
        <f t="shared" si="65"/>
        <v>#DIV/0!</v>
      </c>
      <c r="AB293" s="15" t="e">
        <f t="shared" si="66"/>
        <v>#DIV/0!</v>
      </c>
      <c r="AC293" s="15" t="e">
        <f t="shared" si="67"/>
        <v>#DIV/0!</v>
      </c>
      <c r="AD293" s="15" t="e">
        <f t="shared" si="68"/>
        <v>#DIV/0!</v>
      </c>
      <c r="AE293" s="15" t="e">
        <f t="shared" si="69"/>
        <v>#DIV/0!</v>
      </c>
      <c r="AG293" s="16" t="str">
        <f>INDEX([2]Local_Authority_District__Decem!$D$2:$D$417,MATCH(B293,[2]Local_Authority_District__Decem!$A$2:$A$417,0))</f>
        <v>UKJ25</v>
      </c>
      <c r="AH293" s="369">
        <f>INDEX([2]A4!$R$6:$R$228,MATCH(AG293,[2]A4!$B$6:$B$228,0))</f>
        <v>44.3</v>
      </c>
    </row>
    <row r="294" spans="1:34" ht="15.6" x14ac:dyDescent="0.3">
      <c r="A294" s="14" t="s">
        <v>62</v>
      </c>
      <c r="B294" s="14" t="s">
        <v>679</v>
      </c>
      <c r="C294" s="14" t="s">
        <v>680</v>
      </c>
      <c r="D294" s="15">
        <v>4380000</v>
      </c>
      <c r="E294" s="16">
        <f t="shared" si="41"/>
        <v>125142.85714285714</v>
      </c>
      <c r="F294" s="17" t="e">
        <f>INDEX('Indust Agri by LA '!$J$2:$J$315,MATCH(B294,'Indust Agri by LA '!$B$2:$B$315,0))</f>
        <v>#DIV/0!</v>
      </c>
      <c r="G294" s="17"/>
      <c r="H294" s="15" t="e">
        <f t="shared" si="46"/>
        <v>#DIV/0!</v>
      </c>
      <c r="I294" s="15" t="e">
        <f t="shared" si="47"/>
        <v>#DIV/0!</v>
      </c>
      <c r="J294" s="15" t="e">
        <f t="shared" si="48"/>
        <v>#DIV/0!</v>
      </c>
      <c r="K294" s="15" t="e">
        <f t="shared" si="49"/>
        <v>#DIV/0!</v>
      </c>
      <c r="L294" s="15" t="e">
        <f t="shared" si="50"/>
        <v>#DIV/0!</v>
      </c>
      <c r="M294" s="15" t="e">
        <f t="shared" si="51"/>
        <v>#DIV/0!</v>
      </c>
      <c r="N294" s="15" t="e">
        <f t="shared" si="52"/>
        <v>#DIV/0!</v>
      </c>
      <c r="O294" s="15" t="e">
        <f t="shared" si="53"/>
        <v>#DIV/0!</v>
      </c>
      <c r="P294" s="15" t="e">
        <f t="shared" si="54"/>
        <v>#DIV/0!</v>
      </c>
      <c r="Q294" s="15" t="e">
        <f t="shared" si="55"/>
        <v>#DIV/0!</v>
      </c>
      <c r="R294" s="15" t="e">
        <f t="shared" si="56"/>
        <v>#DIV/0!</v>
      </c>
      <c r="S294" s="15" t="e">
        <f t="shared" si="57"/>
        <v>#DIV/0!</v>
      </c>
      <c r="T294" s="15" t="e">
        <f t="shared" si="58"/>
        <v>#DIV/0!</v>
      </c>
      <c r="U294" s="15" t="e">
        <f t="shared" si="59"/>
        <v>#DIV/0!</v>
      </c>
      <c r="V294" s="15" t="e">
        <f t="shared" si="60"/>
        <v>#DIV/0!</v>
      </c>
      <c r="W294" s="15" t="e">
        <f t="shared" si="61"/>
        <v>#DIV/0!</v>
      </c>
      <c r="X294" s="15" t="e">
        <f t="shared" si="62"/>
        <v>#DIV/0!</v>
      </c>
      <c r="Y294" s="15" t="e">
        <f t="shared" si="63"/>
        <v>#DIV/0!</v>
      </c>
      <c r="Z294" s="15" t="e">
        <f t="shared" si="64"/>
        <v>#DIV/0!</v>
      </c>
      <c r="AA294" s="15" t="e">
        <f t="shared" si="65"/>
        <v>#DIV/0!</v>
      </c>
      <c r="AB294" s="15" t="e">
        <f t="shared" si="66"/>
        <v>#DIV/0!</v>
      </c>
      <c r="AC294" s="15" t="e">
        <f t="shared" si="67"/>
        <v>#DIV/0!</v>
      </c>
      <c r="AD294" s="15" t="e">
        <f t="shared" si="68"/>
        <v>#DIV/0!</v>
      </c>
      <c r="AE294" s="15" t="e">
        <f t="shared" si="69"/>
        <v>#DIV/0!</v>
      </c>
      <c r="AF294" s="58"/>
      <c r="AG294" s="16" t="str">
        <f>INDEX([2]Local_Authority_District__Decem!$D$2:$D$417,MATCH(B294,[2]Local_Authority_District__Decem!$A$2:$A$417,0))</f>
        <v>UKJ22</v>
      </c>
      <c r="AH294" s="369">
        <f>INDEX([2]A4!$R$6:$R$228,MATCH(AG294,[2]A4!$B$6:$B$228,0))</f>
        <v>25.55</v>
      </c>
    </row>
    <row r="295" spans="1:34" ht="15.6" x14ac:dyDescent="0.3">
      <c r="A295" s="14" t="s">
        <v>69</v>
      </c>
      <c r="B295" s="14" t="s">
        <v>681</v>
      </c>
      <c r="C295" s="14" t="s">
        <v>682</v>
      </c>
      <c r="D295" s="15">
        <v>1700000</v>
      </c>
      <c r="E295" s="16">
        <f t="shared" si="41"/>
        <v>48571.428571428572</v>
      </c>
      <c r="F295" s="17" t="e">
        <f>INDEX('Indust Agri by LA '!$J$2:$J$315,MATCH(B295,'Indust Agri by LA '!$B$2:$B$315,0))</f>
        <v>#DIV/0!</v>
      </c>
      <c r="G295" s="17"/>
      <c r="H295" s="15" t="e">
        <f t="shared" si="46"/>
        <v>#DIV/0!</v>
      </c>
      <c r="I295" s="15" t="e">
        <f t="shared" si="47"/>
        <v>#DIV/0!</v>
      </c>
      <c r="J295" s="15" t="e">
        <f t="shared" si="48"/>
        <v>#DIV/0!</v>
      </c>
      <c r="K295" s="15" t="e">
        <f t="shared" si="49"/>
        <v>#DIV/0!</v>
      </c>
      <c r="L295" s="15" t="e">
        <f t="shared" si="50"/>
        <v>#DIV/0!</v>
      </c>
      <c r="M295" s="15" t="e">
        <f t="shared" si="51"/>
        <v>#DIV/0!</v>
      </c>
      <c r="N295" s="15" t="e">
        <f t="shared" si="52"/>
        <v>#DIV/0!</v>
      </c>
      <c r="O295" s="15" t="e">
        <f t="shared" si="53"/>
        <v>#DIV/0!</v>
      </c>
      <c r="P295" s="15" t="e">
        <f t="shared" si="54"/>
        <v>#DIV/0!</v>
      </c>
      <c r="Q295" s="15" t="e">
        <f t="shared" si="55"/>
        <v>#DIV/0!</v>
      </c>
      <c r="R295" s="15" t="e">
        <f t="shared" si="56"/>
        <v>#DIV/0!</v>
      </c>
      <c r="S295" s="15" t="e">
        <f t="shared" si="57"/>
        <v>#DIV/0!</v>
      </c>
      <c r="T295" s="15" t="e">
        <f t="shared" si="58"/>
        <v>#DIV/0!</v>
      </c>
      <c r="U295" s="15" t="e">
        <f t="shared" si="59"/>
        <v>#DIV/0!</v>
      </c>
      <c r="V295" s="15" t="e">
        <f t="shared" si="60"/>
        <v>#DIV/0!</v>
      </c>
      <c r="W295" s="15" t="e">
        <f t="shared" si="61"/>
        <v>#DIV/0!</v>
      </c>
      <c r="X295" s="15" t="e">
        <f t="shared" si="62"/>
        <v>#DIV/0!</v>
      </c>
      <c r="Y295" s="15" t="e">
        <f t="shared" si="63"/>
        <v>#DIV/0!</v>
      </c>
      <c r="Z295" s="15" t="e">
        <f t="shared" si="64"/>
        <v>#DIV/0!</v>
      </c>
      <c r="AA295" s="15" t="e">
        <f t="shared" si="65"/>
        <v>#DIV/0!</v>
      </c>
      <c r="AB295" s="15" t="e">
        <f t="shared" si="66"/>
        <v>#DIV/0!</v>
      </c>
      <c r="AC295" s="15" t="e">
        <f t="shared" si="67"/>
        <v>#DIV/0!</v>
      </c>
      <c r="AD295" s="15" t="e">
        <f t="shared" si="68"/>
        <v>#DIV/0!</v>
      </c>
      <c r="AE295" s="15" t="e">
        <f t="shared" si="69"/>
        <v>#DIV/0!</v>
      </c>
      <c r="AF295" s="65"/>
      <c r="AG295" s="16" t="str">
        <f>INDEX([2]Local_Authority_District__Decem!$D$2:$D$417,MATCH(B295,[2]Local_Authority_District__Decem!$A$2:$A$417,0))</f>
        <v>UKF25</v>
      </c>
      <c r="AH295" s="369">
        <f>INDEX([2]A4!$R$6:$R$228,MATCH(AG295,[2]A4!$B$6:$B$228,0))</f>
        <v>26.53</v>
      </c>
    </row>
    <row r="296" spans="1:34" ht="15.6" x14ac:dyDescent="0.3">
      <c r="A296" s="14" t="s">
        <v>65</v>
      </c>
      <c r="B296" s="14" t="s">
        <v>683</v>
      </c>
      <c r="C296" s="14" t="s">
        <v>684</v>
      </c>
      <c r="D296" s="15">
        <v>6050000</v>
      </c>
      <c r="E296" s="16">
        <f t="shared" si="41"/>
        <v>172857.14285714287</v>
      </c>
      <c r="F296" s="17" t="e">
        <f>INDEX('Indust Agri by LA '!$J$2:$J$315,MATCH(B296,'Indust Agri by LA '!$B$2:$B$315,0))</f>
        <v>#DIV/0!</v>
      </c>
      <c r="G296" s="17"/>
      <c r="H296" s="15" t="e">
        <f t="shared" si="46"/>
        <v>#DIV/0!</v>
      </c>
      <c r="I296" s="15" t="e">
        <f t="shared" si="47"/>
        <v>#DIV/0!</v>
      </c>
      <c r="J296" s="15" t="e">
        <f t="shared" si="48"/>
        <v>#DIV/0!</v>
      </c>
      <c r="K296" s="15" t="e">
        <f t="shared" si="49"/>
        <v>#DIV/0!</v>
      </c>
      <c r="L296" s="15" t="e">
        <f t="shared" si="50"/>
        <v>#DIV/0!</v>
      </c>
      <c r="M296" s="15" t="e">
        <f t="shared" si="51"/>
        <v>#DIV/0!</v>
      </c>
      <c r="N296" s="15" t="e">
        <f t="shared" si="52"/>
        <v>#DIV/0!</v>
      </c>
      <c r="O296" s="15" t="e">
        <f t="shared" si="53"/>
        <v>#DIV/0!</v>
      </c>
      <c r="P296" s="15" t="e">
        <f t="shared" si="54"/>
        <v>#DIV/0!</v>
      </c>
      <c r="Q296" s="15" t="e">
        <f t="shared" si="55"/>
        <v>#DIV/0!</v>
      </c>
      <c r="R296" s="15" t="e">
        <f t="shared" si="56"/>
        <v>#DIV/0!</v>
      </c>
      <c r="S296" s="15" t="e">
        <f t="shared" si="57"/>
        <v>#DIV/0!</v>
      </c>
      <c r="T296" s="15" t="e">
        <f t="shared" si="58"/>
        <v>#DIV/0!</v>
      </c>
      <c r="U296" s="15" t="e">
        <f t="shared" si="59"/>
        <v>#DIV/0!</v>
      </c>
      <c r="V296" s="15" t="e">
        <f t="shared" si="60"/>
        <v>#DIV/0!</v>
      </c>
      <c r="W296" s="15" t="e">
        <f t="shared" si="61"/>
        <v>#DIV/0!</v>
      </c>
      <c r="X296" s="15" t="e">
        <f t="shared" si="62"/>
        <v>#DIV/0!</v>
      </c>
      <c r="Y296" s="15" t="e">
        <f t="shared" si="63"/>
        <v>#DIV/0!</v>
      </c>
      <c r="Z296" s="15" t="e">
        <f t="shared" si="64"/>
        <v>#DIV/0!</v>
      </c>
      <c r="AA296" s="15" t="e">
        <f t="shared" si="65"/>
        <v>#DIV/0!</v>
      </c>
      <c r="AB296" s="15" t="e">
        <f t="shared" si="66"/>
        <v>#DIV/0!</v>
      </c>
      <c r="AC296" s="15" t="e">
        <f t="shared" si="67"/>
        <v>#DIV/0!</v>
      </c>
      <c r="AD296" s="15" t="e">
        <f t="shared" si="68"/>
        <v>#DIV/0!</v>
      </c>
      <c r="AE296" s="15" t="e">
        <f t="shared" si="69"/>
        <v>#DIV/0!</v>
      </c>
      <c r="AF296" s="65"/>
      <c r="AG296" s="16" t="str">
        <f>INDEX([2]Local_Authority_District__Decem!$D$2:$D$417,MATCH(B296,[2]Local_Authority_District__Decem!$A$2:$A$417,0))</f>
        <v>UKH23</v>
      </c>
      <c r="AH296" s="369">
        <f>INDEX([2]A4!$R$6:$R$228,MATCH(AG296,[2]A4!$B$6:$B$228,0))</f>
        <v>34.840000000000003</v>
      </c>
    </row>
    <row r="297" spans="1:34" ht="15.6" x14ac:dyDescent="0.3">
      <c r="A297" s="14" t="s">
        <v>62</v>
      </c>
      <c r="B297" s="14" t="s">
        <v>685</v>
      </c>
      <c r="C297" s="14" t="s">
        <v>686</v>
      </c>
      <c r="D297" s="15">
        <v>4250000</v>
      </c>
      <c r="E297" s="16">
        <f t="shared" si="41"/>
        <v>121428.57142857143</v>
      </c>
      <c r="F297" s="17" t="e">
        <f>INDEX('Indust Agri by LA '!$J$2:$J$315,MATCH(B297,'Indust Agri by LA '!$B$2:$B$315,0))</f>
        <v>#DIV/0!</v>
      </c>
      <c r="G297" s="17"/>
      <c r="H297" s="15" t="e">
        <f t="shared" si="46"/>
        <v>#DIV/0!</v>
      </c>
      <c r="I297" s="15" t="e">
        <f t="shared" si="47"/>
        <v>#DIV/0!</v>
      </c>
      <c r="J297" s="15" t="e">
        <f t="shared" si="48"/>
        <v>#DIV/0!</v>
      </c>
      <c r="K297" s="15" t="e">
        <f t="shared" si="49"/>
        <v>#DIV/0!</v>
      </c>
      <c r="L297" s="15" t="e">
        <f t="shared" si="50"/>
        <v>#DIV/0!</v>
      </c>
      <c r="M297" s="15" t="e">
        <f t="shared" si="51"/>
        <v>#DIV/0!</v>
      </c>
      <c r="N297" s="15" t="e">
        <f t="shared" si="52"/>
        <v>#DIV/0!</v>
      </c>
      <c r="O297" s="15" t="e">
        <f t="shared" si="53"/>
        <v>#DIV/0!</v>
      </c>
      <c r="P297" s="15" t="e">
        <f t="shared" si="54"/>
        <v>#DIV/0!</v>
      </c>
      <c r="Q297" s="15" t="e">
        <f t="shared" si="55"/>
        <v>#DIV/0!</v>
      </c>
      <c r="R297" s="15" t="e">
        <f t="shared" si="56"/>
        <v>#DIV/0!</v>
      </c>
      <c r="S297" s="15" t="e">
        <f t="shared" si="57"/>
        <v>#DIV/0!</v>
      </c>
      <c r="T297" s="15" t="e">
        <f t="shared" si="58"/>
        <v>#DIV/0!</v>
      </c>
      <c r="U297" s="15" t="e">
        <f t="shared" si="59"/>
        <v>#DIV/0!</v>
      </c>
      <c r="V297" s="15" t="e">
        <f t="shared" si="60"/>
        <v>#DIV/0!</v>
      </c>
      <c r="W297" s="15" t="e">
        <f t="shared" si="61"/>
        <v>#DIV/0!</v>
      </c>
      <c r="X297" s="15" t="e">
        <f t="shared" si="62"/>
        <v>#DIV/0!</v>
      </c>
      <c r="Y297" s="15" t="e">
        <f t="shared" si="63"/>
        <v>#DIV/0!</v>
      </c>
      <c r="Z297" s="15" t="e">
        <f t="shared" si="64"/>
        <v>#DIV/0!</v>
      </c>
      <c r="AA297" s="15" t="e">
        <f t="shared" si="65"/>
        <v>#DIV/0!</v>
      </c>
      <c r="AB297" s="15" t="e">
        <f t="shared" si="66"/>
        <v>#DIV/0!</v>
      </c>
      <c r="AC297" s="15" t="e">
        <f t="shared" si="67"/>
        <v>#DIV/0!</v>
      </c>
      <c r="AD297" s="15" t="e">
        <f t="shared" si="68"/>
        <v>#DIV/0!</v>
      </c>
      <c r="AE297" s="15" t="e">
        <f t="shared" si="69"/>
        <v>#DIV/0!</v>
      </c>
      <c r="AG297" s="16" t="str">
        <f>INDEX([2]Local_Authority_District__Decem!$D$2:$D$417,MATCH(B297,[2]Local_Authority_District__Decem!$A$2:$A$417,0))</f>
        <v>UKJ11</v>
      </c>
      <c r="AH297" s="369">
        <f>INDEX([2]A4!$R$6:$R$228,MATCH(AG297,[2]A4!$B$6:$B$228,0))</f>
        <v>47.67</v>
      </c>
    </row>
    <row r="298" spans="1:34" ht="15.6" x14ac:dyDescent="0.3">
      <c r="A298" s="14" t="s">
        <v>82</v>
      </c>
      <c r="B298" s="14" t="s">
        <v>687</v>
      </c>
      <c r="C298" s="14" t="s">
        <v>688</v>
      </c>
      <c r="D298" s="15">
        <v>3100000</v>
      </c>
      <c r="E298" s="16">
        <f t="shared" si="41"/>
        <v>88571.428571428565</v>
      </c>
      <c r="F298" s="17" t="e">
        <f>INDEX('Indust Agri by LA '!$J$2:$J$315,MATCH(B298,'Indust Agri by LA '!$B$2:$B$315,0))</f>
        <v>#DIV/0!</v>
      </c>
      <c r="G298" s="17"/>
      <c r="H298" s="15" t="e">
        <f t="shared" si="46"/>
        <v>#DIV/0!</v>
      </c>
      <c r="I298" s="15" t="e">
        <f t="shared" si="47"/>
        <v>#DIV/0!</v>
      </c>
      <c r="J298" s="15" t="e">
        <f t="shared" si="48"/>
        <v>#DIV/0!</v>
      </c>
      <c r="K298" s="15" t="e">
        <f t="shared" si="49"/>
        <v>#DIV/0!</v>
      </c>
      <c r="L298" s="15" t="e">
        <f t="shared" si="50"/>
        <v>#DIV/0!</v>
      </c>
      <c r="M298" s="15" t="e">
        <f t="shared" si="51"/>
        <v>#DIV/0!</v>
      </c>
      <c r="N298" s="15" t="e">
        <f t="shared" si="52"/>
        <v>#DIV/0!</v>
      </c>
      <c r="O298" s="15" t="e">
        <f t="shared" si="53"/>
        <v>#DIV/0!</v>
      </c>
      <c r="P298" s="15" t="e">
        <f t="shared" si="54"/>
        <v>#DIV/0!</v>
      </c>
      <c r="Q298" s="15" t="e">
        <f t="shared" si="55"/>
        <v>#DIV/0!</v>
      </c>
      <c r="R298" s="15" t="e">
        <f t="shared" si="56"/>
        <v>#DIV/0!</v>
      </c>
      <c r="S298" s="15" t="e">
        <f t="shared" si="57"/>
        <v>#DIV/0!</v>
      </c>
      <c r="T298" s="15" t="e">
        <f t="shared" si="58"/>
        <v>#DIV/0!</v>
      </c>
      <c r="U298" s="15" t="e">
        <f t="shared" si="59"/>
        <v>#DIV/0!</v>
      </c>
      <c r="V298" s="15" t="e">
        <f t="shared" si="60"/>
        <v>#DIV/0!</v>
      </c>
      <c r="W298" s="15" t="e">
        <f t="shared" si="61"/>
        <v>#DIV/0!</v>
      </c>
      <c r="X298" s="15" t="e">
        <f t="shared" si="62"/>
        <v>#DIV/0!</v>
      </c>
      <c r="Y298" s="15" t="e">
        <f t="shared" si="63"/>
        <v>#DIV/0!</v>
      </c>
      <c r="Z298" s="15" t="e">
        <f t="shared" si="64"/>
        <v>#DIV/0!</v>
      </c>
      <c r="AA298" s="15" t="e">
        <f t="shared" si="65"/>
        <v>#DIV/0!</v>
      </c>
      <c r="AB298" s="15" t="e">
        <f t="shared" si="66"/>
        <v>#DIV/0!</v>
      </c>
      <c r="AC298" s="15" t="e">
        <f t="shared" si="67"/>
        <v>#DIV/0!</v>
      </c>
      <c r="AD298" s="15" t="e">
        <f t="shared" si="68"/>
        <v>#DIV/0!</v>
      </c>
      <c r="AE298" s="15" t="e">
        <f t="shared" si="69"/>
        <v>#DIV/0!</v>
      </c>
      <c r="AG298" s="16" t="str">
        <f>INDEX([2]Local_Authority_District__Decem!$D$2:$D$417,MATCH(B298,[2]Local_Authority_District__Decem!$A$2:$A$417,0))</f>
        <v>UKK43</v>
      </c>
      <c r="AH298" s="369">
        <f>INDEX([2]A4!$R$6:$R$228,MATCH(AG298,[2]A4!$B$6:$B$228,0))</f>
        <v>29.52</v>
      </c>
    </row>
    <row r="299" spans="1:34" ht="15.6" x14ac:dyDescent="0.3">
      <c r="A299" s="14" t="s">
        <v>66</v>
      </c>
      <c r="B299" s="14" t="s">
        <v>691</v>
      </c>
      <c r="C299" s="14" t="s">
        <v>692</v>
      </c>
      <c r="D299" s="15">
        <v>1390000</v>
      </c>
      <c r="E299" s="16">
        <f t="shared" si="41"/>
        <v>39714.285714285717</v>
      </c>
      <c r="F299" s="17" t="e">
        <f>INDEX('Indust Agri by LA '!$J$2:$J$315,MATCH(B299,'Indust Agri by LA '!$B$2:$B$315,0))</f>
        <v>#DIV/0!</v>
      </c>
      <c r="G299" s="17"/>
      <c r="H299" s="15" t="e">
        <f t="shared" si="46"/>
        <v>#DIV/0!</v>
      </c>
      <c r="I299" s="15" t="e">
        <f t="shared" si="47"/>
        <v>#DIV/0!</v>
      </c>
      <c r="J299" s="15" t="e">
        <f t="shared" si="48"/>
        <v>#DIV/0!</v>
      </c>
      <c r="K299" s="15" t="e">
        <f t="shared" si="49"/>
        <v>#DIV/0!</v>
      </c>
      <c r="L299" s="15" t="e">
        <f t="shared" si="50"/>
        <v>#DIV/0!</v>
      </c>
      <c r="M299" s="15" t="e">
        <f t="shared" si="51"/>
        <v>#DIV/0!</v>
      </c>
      <c r="N299" s="15" t="e">
        <f t="shared" si="52"/>
        <v>#DIV/0!</v>
      </c>
      <c r="O299" s="15" t="e">
        <f t="shared" si="53"/>
        <v>#DIV/0!</v>
      </c>
      <c r="P299" s="15" t="e">
        <f t="shared" si="54"/>
        <v>#DIV/0!</v>
      </c>
      <c r="Q299" s="15" t="e">
        <f t="shared" si="55"/>
        <v>#DIV/0!</v>
      </c>
      <c r="R299" s="15" t="e">
        <f t="shared" si="56"/>
        <v>#DIV/0!</v>
      </c>
      <c r="S299" s="15" t="e">
        <f t="shared" si="57"/>
        <v>#DIV/0!</v>
      </c>
      <c r="T299" s="15" t="e">
        <f t="shared" si="58"/>
        <v>#DIV/0!</v>
      </c>
      <c r="U299" s="15" t="e">
        <f t="shared" si="59"/>
        <v>#DIV/0!</v>
      </c>
      <c r="V299" s="15" t="e">
        <f t="shared" si="60"/>
        <v>#DIV/0!</v>
      </c>
      <c r="W299" s="15" t="e">
        <f t="shared" si="61"/>
        <v>#DIV/0!</v>
      </c>
      <c r="X299" s="15" t="e">
        <f t="shared" si="62"/>
        <v>#DIV/0!</v>
      </c>
      <c r="Y299" s="15" t="e">
        <f t="shared" si="63"/>
        <v>#DIV/0!</v>
      </c>
      <c r="Z299" s="15" t="e">
        <f t="shared" si="64"/>
        <v>#DIV/0!</v>
      </c>
      <c r="AA299" s="15" t="e">
        <f t="shared" si="65"/>
        <v>#DIV/0!</v>
      </c>
      <c r="AB299" s="15" t="e">
        <f t="shared" si="66"/>
        <v>#DIV/0!</v>
      </c>
      <c r="AC299" s="15" t="e">
        <f t="shared" si="67"/>
        <v>#DIV/0!</v>
      </c>
      <c r="AD299" s="15" t="e">
        <f t="shared" si="68"/>
        <v>#DIV/0!</v>
      </c>
      <c r="AE299" s="15" t="e">
        <f t="shared" si="69"/>
        <v>#DIV/0!</v>
      </c>
      <c r="AG299" s="16" t="str">
        <f>INDEX([2]Local_Authority_District__Decem!$D$2:$D$417,MATCH(B299,[2]Local_Authority_District__Decem!$A$2:$A$417,0))</f>
        <v>UKD47</v>
      </c>
      <c r="AH299" s="369">
        <f>INDEX([2]A4!$R$6:$R$228,MATCH(AG299,[2]A4!$B$6:$B$228,0))</f>
        <v>28.61</v>
      </c>
    </row>
    <row r="300" spans="1:34" ht="15.6" x14ac:dyDescent="0.3">
      <c r="A300" s="14" t="s">
        <v>69</v>
      </c>
      <c r="B300" s="14" t="s">
        <v>693</v>
      </c>
      <c r="C300" s="14" t="s">
        <v>694</v>
      </c>
      <c r="D300" s="15">
        <v>370000</v>
      </c>
      <c r="E300" s="16">
        <f t="shared" si="41"/>
        <v>10571.428571428571</v>
      </c>
      <c r="F300" s="17" t="e">
        <f>INDEX('Indust Agri by LA '!$J$2:$J$315,MATCH(B300,'Indust Agri by LA '!$B$2:$B$315,0))</f>
        <v>#DIV/0!</v>
      </c>
      <c r="G300" s="17"/>
      <c r="H300" s="15" t="e">
        <f t="shared" si="46"/>
        <v>#DIV/0!</v>
      </c>
      <c r="I300" s="15" t="e">
        <f t="shared" si="47"/>
        <v>#DIV/0!</v>
      </c>
      <c r="J300" s="15" t="e">
        <f t="shared" si="48"/>
        <v>#DIV/0!</v>
      </c>
      <c r="K300" s="15" t="e">
        <f t="shared" si="49"/>
        <v>#DIV/0!</v>
      </c>
      <c r="L300" s="15" t="e">
        <f t="shared" si="50"/>
        <v>#DIV/0!</v>
      </c>
      <c r="M300" s="15" t="e">
        <f t="shared" si="51"/>
        <v>#DIV/0!</v>
      </c>
      <c r="N300" s="15" t="e">
        <f t="shared" si="52"/>
        <v>#DIV/0!</v>
      </c>
      <c r="O300" s="15" t="e">
        <f t="shared" si="53"/>
        <v>#DIV/0!</v>
      </c>
      <c r="P300" s="15" t="e">
        <f t="shared" si="54"/>
        <v>#DIV/0!</v>
      </c>
      <c r="Q300" s="15" t="e">
        <f t="shared" si="55"/>
        <v>#DIV/0!</v>
      </c>
      <c r="R300" s="15" t="e">
        <f t="shared" si="56"/>
        <v>#DIV/0!</v>
      </c>
      <c r="S300" s="15" t="e">
        <f t="shared" si="57"/>
        <v>#DIV/0!</v>
      </c>
      <c r="T300" s="15" t="e">
        <f t="shared" si="58"/>
        <v>#DIV/0!</v>
      </c>
      <c r="U300" s="15" t="e">
        <f t="shared" si="59"/>
        <v>#DIV/0!</v>
      </c>
      <c r="V300" s="15" t="e">
        <f t="shared" si="60"/>
        <v>#DIV/0!</v>
      </c>
      <c r="W300" s="15" t="e">
        <f t="shared" si="61"/>
        <v>#DIV/0!</v>
      </c>
      <c r="X300" s="15" t="e">
        <f t="shared" si="62"/>
        <v>#DIV/0!</v>
      </c>
      <c r="Y300" s="15" t="e">
        <f t="shared" si="63"/>
        <v>#DIV/0!</v>
      </c>
      <c r="Z300" s="15" t="e">
        <f t="shared" si="64"/>
        <v>#DIV/0!</v>
      </c>
      <c r="AA300" s="15" t="e">
        <f t="shared" si="65"/>
        <v>#DIV/0!</v>
      </c>
      <c r="AB300" s="15" t="e">
        <f t="shared" si="66"/>
        <v>#DIV/0!</v>
      </c>
      <c r="AC300" s="15" t="e">
        <f t="shared" si="67"/>
        <v>#DIV/0!</v>
      </c>
      <c r="AD300" s="15" t="e">
        <f t="shared" si="68"/>
        <v>#DIV/0!</v>
      </c>
      <c r="AE300" s="15" t="e">
        <f t="shared" si="69"/>
        <v>#DIV/0!</v>
      </c>
      <c r="AG300" s="16" t="str">
        <f>INDEX([2]Local_Authority_District__Decem!$D$2:$D$417,MATCH(B300,[2]Local_Authority_District__Decem!$A$2:$A$417,0))</f>
        <v>UKF30</v>
      </c>
      <c r="AH300" s="369">
        <f>INDEX([2]A4!$R$6:$R$228,MATCH(AG300,[2]A4!$B$6:$B$228,0))</f>
        <v>28.82</v>
      </c>
    </row>
    <row r="301" spans="1:34" ht="15.6" x14ac:dyDescent="0.3">
      <c r="A301" s="14" t="s">
        <v>62</v>
      </c>
      <c r="B301" s="14" t="s">
        <v>695</v>
      </c>
      <c r="C301" s="14" t="s">
        <v>696</v>
      </c>
      <c r="D301" s="15">
        <v>3070000</v>
      </c>
      <c r="E301" s="16">
        <f t="shared" si="41"/>
        <v>87714.28571428571</v>
      </c>
      <c r="F301" s="17" t="e">
        <f>INDEX('Indust Agri by LA '!$J$2:$J$315,MATCH(B301,'Indust Agri by LA '!$B$2:$B$315,0))</f>
        <v>#DIV/0!</v>
      </c>
      <c r="G301" s="17"/>
      <c r="H301" s="15" t="e">
        <f t="shared" si="46"/>
        <v>#DIV/0!</v>
      </c>
      <c r="I301" s="15" t="e">
        <f t="shared" si="47"/>
        <v>#DIV/0!</v>
      </c>
      <c r="J301" s="15" t="e">
        <f t="shared" si="48"/>
        <v>#DIV/0!</v>
      </c>
      <c r="K301" s="15" t="e">
        <f t="shared" si="49"/>
        <v>#DIV/0!</v>
      </c>
      <c r="L301" s="15" t="e">
        <f t="shared" si="50"/>
        <v>#DIV/0!</v>
      </c>
      <c r="M301" s="15" t="e">
        <f t="shared" si="51"/>
        <v>#DIV/0!</v>
      </c>
      <c r="N301" s="15" t="e">
        <f t="shared" si="52"/>
        <v>#DIV/0!</v>
      </c>
      <c r="O301" s="15" t="e">
        <f t="shared" si="53"/>
        <v>#DIV/0!</v>
      </c>
      <c r="P301" s="15" t="e">
        <f t="shared" si="54"/>
        <v>#DIV/0!</v>
      </c>
      <c r="Q301" s="15" t="e">
        <f t="shared" si="55"/>
        <v>#DIV/0!</v>
      </c>
      <c r="R301" s="15" t="e">
        <f t="shared" si="56"/>
        <v>#DIV/0!</v>
      </c>
      <c r="S301" s="15" t="e">
        <f t="shared" si="57"/>
        <v>#DIV/0!</v>
      </c>
      <c r="T301" s="15" t="e">
        <f t="shared" si="58"/>
        <v>#DIV/0!</v>
      </c>
      <c r="U301" s="15" t="e">
        <f t="shared" si="59"/>
        <v>#DIV/0!</v>
      </c>
      <c r="V301" s="15" t="e">
        <f t="shared" si="60"/>
        <v>#DIV/0!</v>
      </c>
      <c r="W301" s="15" t="e">
        <f t="shared" si="61"/>
        <v>#DIV/0!</v>
      </c>
      <c r="X301" s="15" t="e">
        <f t="shared" si="62"/>
        <v>#DIV/0!</v>
      </c>
      <c r="Y301" s="15" t="e">
        <f t="shared" si="63"/>
        <v>#DIV/0!</v>
      </c>
      <c r="Z301" s="15" t="e">
        <f t="shared" si="64"/>
        <v>#DIV/0!</v>
      </c>
      <c r="AA301" s="15" t="e">
        <f t="shared" si="65"/>
        <v>#DIV/0!</v>
      </c>
      <c r="AB301" s="15" t="e">
        <f t="shared" si="66"/>
        <v>#DIV/0!</v>
      </c>
      <c r="AC301" s="15" t="e">
        <f t="shared" si="67"/>
        <v>#DIV/0!</v>
      </c>
      <c r="AD301" s="15" t="e">
        <f t="shared" si="68"/>
        <v>#DIV/0!</v>
      </c>
      <c r="AE301" s="15" t="e">
        <f t="shared" si="69"/>
        <v>#DIV/0!</v>
      </c>
      <c r="AG301" s="16" t="str">
        <f>INDEX([2]Local_Authority_District__Decem!$D$2:$D$417,MATCH(B301,[2]Local_Authority_District__Decem!$A$2:$A$417,0))</f>
        <v>UKJ14</v>
      </c>
      <c r="AH301" s="369">
        <f>INDEX([2]A4!$R$6:$R$228,MATCH(AG301,[2]A4!$B$6:$B$228,0))</f>
        <v>33.4</v>
      </c>
    </row>
    <row r="302" spans="1:34" x14ac:dyDescent="0.25">
      <c r="A302" s="24" t="s">
        <v>65</v>
      </c>
      <c r="B302" s="429" t="s">
        <v>740</v>
      </c>
      <c r="C302" s="24" t="s">
        <v>699</v>
      </c>
      <c r="D302" s="15">
        <v>1700000</v>
      </c>
      <c r="E302" s="16">
        <f t="shared" si="41"/>
        <v>48571.428571428572</v>
      </c>
      <c r="F302" s="17" t="e">
        <f>INDEX('Indust Agri by LA '!$J$2:$J$315,MATCH(B302,'Indust Agri by LA '!$B$2:$B$315,0))</f>
        <v>#DIV/0!</v>
      </c>
      <c r="G302" s="17"/>
      <c r="H302" s="15" t="e">
        <f t="shared" si="46"/>
        <v>#DIV/0!</v>
      </c>
      <c r="I302" s="15" t="e">
        <f t="shared" si="47"/>
        <v>#DIV/0!</v>
      </c>
      <c r="J302" s="15" t="e">
        <f t="shared" si="48"/>
        <v>#DIV/0!</v>
      </c>
      <c r="K302" s="15" t="e">
        <f t="shared" si="49"/>
        <v>#DIV/0!</v>
      </c>
      <c r="L302" s="15" t="e">
        <f t="shared" si="50"/>
        <v>#DIV/0!</v>
      </c>
      <c r="M302" s="15" t="e">
        <f t="shared" si="51"/>
        <v>#DIV/0!</v>
      </c>
      <c r="N302" s="15" t="e">
        <f t="shared" si="52"/>
        <v>#DIV/0!</v>
      </c>
      <c r="O302" s="15" t="e">
        <f t="shared" si="53"/>
        <v>#DIV/0!</v>
      </c>
      <c r="P302" s="15" t="e">
        <f t="shared" si="54"/>
        <v>#DIV/0!</v>
      </c>
      <c r="Q302" s="15" t="e">
        <f t="shared" si="55"/>
        <v>#DIV/0!</v>
      </c>
      <c r="R302" s="15" t="e">
        <f t="shared" si="56"/>
        <v>#DIV/0!</v>
      </c>
      <c r="S302" s="15" t="e">
        <f t="shared" si="57"/>
        <v>#DIV/0!</v>
      </c>
      <c r="T302" s="15" t="e">
        <f t="shared" si="58"/>
        <v>#DIV/0!</v>
      </c>
      <c r="U302" s="15" t="e">
        <f t="shared" si="59"/>
        <v>#DIV/0!</v>
      </c>
      <c r="V302" s="15" t="e">
        <f t="shared" si="60"/>
        <v>#DIV/0!</v>
      </c>
      <c r="W302" s="15" t="e">
        <f t="shared" si="61"/>
        <v>#DIV/0!</v>
      </c>
      <c r="X302" s="15" t="e">
        <f t="shared" si="62"/>
        <v>#DIV/0!</v>
      </c>
      <c r="Y302" s="15" t="e">
        <f t="shared" si="63"/>
        <v>#DIV/0!</v>
      </c>
      <c r="Z302" s="15" t="e">
        <f t="shared" si="64"/>
        <v>#DIV/0!</v>
      </c>
      <c r="AA302" s="15" t="e">
        <f t="shared" si="65"/>
        <v>#DIV/0!</v>
      </c>
      <c r="AB302" s="15" t="e">
        <f t="shared" si="66"/>
        <v>#DIV/0!</v>
      </c>
      <c r="AC302" s="15" t="e">
        <f t="shared" si="67"/>
        <v>#DIV/0!</v>
      </c>
      <c r="AD302" s="15" t="e">
        <f t="shared" si="68"/>
        <v>#DIV/0!</v>
      </c>
      <c r="AE302" s="15" t="e">
        <f t="shared" si="69"/>
        <v>#DIV/0!</v>
      </c>
      <c r="AG302" s="16" t="str">
        <f>INDEX([2]Local_Authority_District__Decem!$D$2:$D$417,MATCH(B302,[2]Local_Authority_District__Decem!$A$2:$A$417,0))</f>
        <v>UKH14</v>
      </c>
      <c r="AH302" s="369">
        <f>INDEX([2]A4!$R$6:$R$228,MATCH(AG302,[2]A4!$B$6:$B$228,0))</f>
        <v>32.85</v>
      </c>
    </row>
    <row r="303" spans="1:34" ht="15.6" x14ac:dyDescent="0.3">
      <c r="A303" s="14" t="s">
        <v>72</v>
      </c>
      <c r="B303" s="14" t="s">
        <v>700</v>
      </c>
      <c r="C303" s="14" t="s">
        <v>701</v>
      </c>
      <c r="D303" s="15">
        <v>135715000</v>
      </c>
      <c r="E303" s="16">
        <f t="shared" si="41"/>
        <v>1159957.264957265</v>
      </c>
      <c r="F303" s="17" t="e">
        <f>INDEX('Indust Agri by LA '!$J$2:$J$315,MATCH(B303,'Indust Agri by LA '!$B$2:$B$315,0))</f>
        <v>#DIV/0!</v>
      </c>
      <c r="G303" s="17"/>
      <c r="H303" s="15" t="e">
        <f t="shared" si="46"/>
        <v>#DIV/0!</v>
      </c>
      <c r="I303" s="15" t="e">
        <f t="shared" si="47"/>
        <v>#DIV/0!</v>
      </c>
      <c r="J303" s="15" t="e">
        <f t="shared" si="48"/>
        <v>#DIV/0!</v>
      </c>
      <c r="K303" s="15" t="e">
        <f t="shared" si="49"/>
        <v>#DIV/0!</v>
      </c>
      <c r="L303" s="15" t="e">
        <f t="shared" si="50"/>
        <v>#DIV/0!</v>
      </c>
      <c r="M303" s="15" t="e">
        <f t="shared" si="51"/>
        <v>#DIV/0!</v>
      </c>
      <c r="N303" s="15" t="e">
        <f t="shared" si="52"/>
        <v>#DIV/0!</v>
      </c>
      <c r="O303" s="15" t="e">
        <f t="shared" si="53"/>
        <v>#DIV/0!</v>
      </c>
      <c r="P303" s="15" t="e">
        <f t="shared" si="54"/>
        <v>#DIV/0!</v>
      </c>
      <c r="Q303" s="15" t="e">
        <f t="shared" si="55"/>
        <v>#DIV/0!</v>
      </c>
      <c r="R303" s="15" t="e">
        <f t="shared" si="56"/>
        <v>#DIV/0!</v>
      </c>
      <c r="S303" s="15" t="e">
        <f t="shared" si="57"/>
        <v>#DIV/0!</v>
      </c>
      <c r="T303" s="15" t="e">
        <f t="shared" si="58"/>
        <v>#DIV/0!</v>
      </c>
      <c r="U303" s="15" t="e">
        <f t="shared" si="59"/>
        <v>#DIV/0!</v>
      </c>
      <c r="V303" s="15" t="e">
        <f t="shared" si="60"/>
        <v>#DIV/0!</v>
      </c>
      <c r="W303" s="15" t="e">
        <f t="shared" si="61"/>
        <v>#DIV/0!</v>
      </c>
      <c r="X303" s="15" t="e">
        <f t="shared" si="62"/>
        <v>#DIV/0!</v>
      </c>
      <c r="Y303" s="15" t="e">
        <f t="shared" si="63"/>
        <v>#DIV/0!</v>
      </c>
      <c r="Z303" s="15" t="e">
        <f t="shared" si="64"/>
        <v>#DIV/0!</v>
      </c>
      <c r="AA303" s="15" t="e">
        <f t="shared" si="65"/>
        <v>#DIV/0!</v>
      </c>
      <c r="AB303" s="15" t="e">
        <f t="shared" si="66"/>
        <v>#DIV/0!</v>
      </c>
      <c r="AC303" s="15" t="e">
        <f t="shared" si="67"/>
        <v>#DIV/0!</v>
      </c>
      <c r="AD303" s="15" t="e">
        <f t="shared" si="68"/>
        <v>#DIV/0!</v>
      </c>
      <c r="AE303" s="15" t="e">
        <f t="shared" si="69"/>
        <v>#DIV/0!</v>
      </c>
      <c r="AG303" s="16" t="str">
        <f>INDEX([2]Local_Authority_District__Decem!$D$2:$D$417,MATCH(B303,[2]Local_Authority_District__Decem!$A$2:$A$417,0))</f>
        <v>UKI32</v>
      </c>
      <c r="AH303" s="369">
        <f>INDEX([2]A4!$R$6:$R$228,MATCH(AG303,[2]A4!$B$6:$B$228,0))</f>
        <v>51.98</v>
      </c>
    </row>
    <row r="304" spans="1:34" ht="15.6" x14ac:dyDescent="0.3">
      <c r="A304" s="14" t="s">
        <v>66</v>
      </c>
      <c r="B304" s="14" t="s">
        <v>704</v>
      </c>
      <c r="C304" s="14" t="s">
        <v>705</v>
      </c>
      <c r="D304" s="15">
        <v>900000</v>
      </c>
      <c r="E304" s="16">
        <f t="shared" si="41"/>
        <v>25714.285714285714</v>
      </c>
      <c r="F304" s="17" t="e">
        <f>INDEX('Indust Agri by LA '!$J$2:$J$315,MATCH(B304,'Indust Agri by LA '!$B$2:$B$315,0))</f>
        <v>#DIV/0!</v>
      </c>
      <c r="G304" s="17"/>
      <c r="H304" s="15" t="e">
        <f t="shared" si="46"/>
        <v>#DIV/0!</v>
      </c>
      <c r="I304" s="15" t="e">
        <f t="shared" si="47"/>
        <v>#DIV/0!</v>
      </c>
      <c r="J304" s="15" t="e">
        <f t="shared" si="48"/>
        <v>#DIV/0!</v>
      </c>
      <c r="K304" s="15" t="e">
        <f t="shared" si="49"/>
        <v>#DIV/0!</v>
      </c>
      <c r="L304" s="15" t="e">
        <f t="shared" si="50"/>
        <v>#DIV/0!</v>
      </c>
      <c r="M304" s="15" t="e">
        <f t="shared" si="51"/>
        <v>#DIV/0!</v>
      </c>
      <c r="N304" s="15" t="e">
        <f t="shared" si="52"/>
        <v>#DIV/0!</v>
      </c>
      <c r="O304" s="15" t="e">
        <f t="shared" si="53"/>
        <v>#DIV/0!</v>
      </c>
      <c r="P304" s="15" t="e">
        <f t="shared" si="54"/>
        <v>#DIV/0!</v>
      </c>
      <c r="Q304" s="15" t="e">
        <f t="shared" si="55"/>
        <v>#DIV/0!</v>
      </c>
      <c r="R304" s="15" t="e">
        <f t="shared" si="56"/>
        <v>#DIV/0!</v>
      </c>
      <c r="S304" s="15" t="e">
        <f t="shared" si="57"/>
        <v>#DIV/0!</v>
      </c>
      <c r="T304" s="15" t="e">
        <f t="shared" si="58"/>
        <v>#DIV/0!</v>
      </c>
      <c r="U304" s="15" t="e">
        <f t="shared" si="59"/>
        <v>#DIV/0!</v>
      </c>
      <c r="V304" s="15" t="e">
        <f t="shared" si="60"/>
        <v>#DIV/0!</v>
      </c>
      <c r="W304" s="15" t="e">
        <f t="shared" si="61"/>
        <v>#DIV/0!</v>
      </c>
      <c r="X304" s="15" t="e">
        <f t="shared" si="62"/>
        <v>#DIV/0!</v>
      </c>
      <c r="Y304" s="15" t="e">
        <f t="shared" si="63"/>
        <v>#DIV/0!</v>
      </c>
      <c r="Z304" s="15" t="e">
        <f t="shared" si="64"/>
        <v>#DIV/0!</v>
      </c>
      <c r="AA304" s="15" t="e">
        <f t="shared" si="65"/>
        <v>#DIV/0!</v>
      </c>
      <c r="AB304" s="15" t="e">
        <f t="shared" si="66"/>
        <v>#DIV/0!</v>
      </c>
      <c r="AC304" s="15" t="e">
        <f t="shared" si="67"/>
        <v>#DIV/0!</v>
      </c>
      <c r="AD304" s="15" t="e">
        <f t="shared" si="68"/>
        <v>#DIV/0!</v>
      </c>
      <c r="AE304" s="15" t="e">
        <f t="shared" si="69"/>
        <v>#DIV/0!</v>
      </c>
      <c r="AG304" s="16" t="str">
        <f>INDEX([2]Local_Authority_District__Decem!$D$2:$D$417,MATCH(B304,[2]Local_Authority_District__Decem!$A$2:$A$417,0))</f>
        <v>UKD36</v>
      </c>
      <c r="AH304" s="369">
        <f>INDEX([2]A4!$R$6:$R$228,MATCH(AG304,[2]A4!$B$6:$B$228,0))</f>
        <v>29.39</v>
      </c>
    </row>
    <row r="305" spans="1:34" ht="15.6" x14ac:dyDescent="0.3">
      <c r="A305" s="14" t="s">
        <v>82</v>
      </c>
      <c r="B305" s="14" t="s">
        <v>706</v>
      </c>
      <c r="C305" s="14" t="s">
        <v>707</v>
      </c>
      <c r="D305" s="15">
        <v>1920000</v>
      </c>
      <c r="E305" s="16">
        <f t="shared" si="41"/>
        <v>54857.142857142855</v>
      </c>
      <c r="F305" s="17" t="e">
        <f>INDEX('Indust Agri by LA '!$J$2:$J$315,MATCH(B305,'Indust Agri by LA '!$B$2:$B$315,0))</f>
        <v>#DIV/0!</v>
      </c>
      <c r="G305" s="17"/>
      <c r="H305" s="15" t="e">
        <f t="shared" si="46"/>
        <v>#DIV/0!</v>
      </c>
      <c r="I305" s="15" t="e">
        <f t="shared" si="47"/>
        <v>#DIV/0!</v>
      </c>
      <c r="J305" s="15" t="e">
        <f t="shared" si="48"/>
        <v>#DIV/0!</v>
      </c>
      <c r="K305" s="15" t="e">
        <f t="shared" si="49"/>
        <v>#DIV/0!</v>
      </c>
      <c r="L305" s="15" t="e">
        <f t="shared" si="50"/>
        <v>#DIV/0!</v>
      </c>
      <c r="M305" s="15" t="e">
        <f t="shared" si="51"/>
        <v>#DIV/0!</v>
      </c>
      <c r="N305" s="15" t="e">
        <f t="shared" si="52"/>
        <v>#DIV/0!</v>
      </c>
      <c r="O305" s="15" t="e">
        <f t="shared" si="53"/>
        <v>#DIV/0!</v>
      </c>
      <c r="P305" s="15" t="e">
        <f t="shared" si="54"/>
        <v>#DIV/0!</v>
      </c>
      <c r="Q305" s="15" t="e">
        <f t="shared" si="55"/>
        <v>#DIV/0!</v>
      </c>
      <c r="R305" s="15" t="e">
        <f t="shared" si="56"/>
        <v>#DIV/0!</v>
      </c>
      <c r="S305" s="15" t="e">
        <f t="shared" si="57"/>
        <v>#DIV/0!</v>
      </c>
      <c r="T305" s="15" t="e">
        <f t="shared" si="58"/>
        <v>#DIV/0!</v>
      </c>
      <c r="U305" s="15" t="e">
        <f t="shared" si="59"/>
        <v>#DIV/0!</v>
      </c>
      <c r="V305" s="15" t="e">
        <f t="shared" si="60"/>
        <v>#DIV/0!</v>
      </c>
      <c r="W305" s="15" t="e">
        <f t="shared" si="61"/>
        <v>#DIV/0!</v>
      </c>
      <c r="X305" s="15" t="e">
        <f t="shared" si="62"/>
        <v>#DIV/0!</v>
      </c>
      <c r="Y305" s="15" t="e">
        <f t="shared" si="63"/>
        <v>#DIV/0!</v>
      </c>
      <c r="Z305" s="15" t="e">
        <f t="shared" si="64"/>
        <v>#DIV/0!</v>
      </c>
      <c r="AA305" s="15" t="e">
        <f t="shared" si="65"/>
        <v>#DIV/0!</v>
      </c>
      <c r="AB305" s="15" t="e">
        <f t="shared" si="66"/>
        <v>#DIV/0!</v>
      </c>
      <c r="AC305" s="15" t="e">
        <f t="shared" si="67"/>
        <v>#DIV/0!</v>
      </c>
      <c r="AD305" s="15" t="e">
        <f t="shared" si="68"/>
        <v>#DIV/0!</v>
      </c>
      <c r="AE305" s="15" t="e">
        <f t="shared" si="69"/>
        <v>#DIV/0!</v>
      </c>
      <c r="AG305" s="16" t="str">
        <f>INDEX([2]Local_Authority_District__Decem!$D$2:$D$417,MATCH(B305,[2]Local_Authority_District__Decem!$A$2:$A$417,0))</f>
        <v>UKK15</v>
      </c>
      <c r="AH305" s="369">
        <f>INDEX([2]A4!$R$6:$R$228,MATCH(AG305,[2]A4!$B$6:$B$228,0))</f>
        <v>32.76</v>
      </c>
    </row>
    <row r="306" spans="1:34" ht="15.6" x14ac:dyDescent="0.3">
      <c r="A306" s="14" t="s">
        <v>62</v>
      </c>
      <c r="B306" s="14" t="s">
        <v>708</v>
      </c>
      <c r="C306" s="14" t="s">
        <v>709</v>
      </c>
      <c r="D306" s="15">
        <v>6070000</v>
      </c>
      <c r="E306" s="16">
        <f t="shared" si="41"/>
        <v>173428.57142857142</v>
      </c>
      <c r="F306" s="17" t="e">
        <f>INDEX('Indust Agri by LA '!$J$2:$J$315,MATCH(B306,'Indust Agri by LA '!$B$2:$B$315,0))</f>
        <v>#DIV/0!</v>
      </c>
      <c r="G306" s="17"/>
      <c r="H306" s="15" t="e">
        <f t="shared" si="46"/>
        <v>#DIV/0!</v>
      </c>
      <c r="I306" s="15" t="e">
        <f t="shared" si="47"/>
        <v>#DIV/0!</v>
      </c>
      <c r="J306" s="15" t="e">
        <f t="shared" si="48"/>
        <v>#DIV/0!</v>
      </c>
      <c r="K306" s="15" t="e">
        <f t="shared" si="49"/>
        <v>#DIV/0!</v>
      </c>
      <c r="L306" s="15" t="e">
        <f t="shared" si="50"/>
        <v>#DIV/0!</v>
      </c>
      <c r="M306" s="15" t="e">
        <f t="shared" si="51"/>
        <v>#DIV/0!</v>
      </c>
      <c r="N306" s="15" t="e">
        <f t="shared" si="52"/>
        <v>#DIV/0!</v>
      </c>
      <c r="O306" s="15" t="e">
        <f t="shared" si="53"/>
        <v>#DIV/0!</v>
      </c>
      <c r="P306" s="15" t="e">
        <f t="shared" si="54"/>
        <v>#DIV/0!</v>
      </c>
      <c r="Q306" s="15" t="e">
        <f t="shared" si="55"/>
        <v>#DIV/0!</v>
      </c>
      <c r="R306" s="15" t="e">
        <f t="shared" si="56"/>
        <v>#DIV/0!</v>
      </c>
      <c r="S306" s="15" t="e">
        <f t="shared" si="57"/>
        <v>#DIV/0!</v>
      </c>
      <c r="T306" s="15" t="e">
        <f t="shared" si="58"/>
        <v>#DIV/0!</v>
      </c>
      <c r="U306" s="15" t="e">
        <f t="shared" si="59"/>
        <v>#DIV/0!</v>
      </c>
      <c r="V306" s="15" t="e">
        <f t="shared" si="60"/>
        <v>#DIV/0!</v>
      </c>
      <c r="W306" s="15" t="e">
        <f t="shared" si="61"/>
        <v>#DIV/0!</v>
      </c>
      <c r="X306" s="15" t="e">
        <f t="shared" si="62"/>
        <v>#DIV/0!</v>
      </c>
      <c r="Y306" s="15" t="e">
        <f t="shared" si="63"/>
        <v>#DIV/0!</v>
      </c>
      <c r="Z306" s="15" t="e">
        <f t="shared" si="64"/>
        <v>#DIV/0!</v>
      </c>
      <c r="AA306" s="15" t="e">
        <f t="shared" si="65"/>
        <v>#DIV/0!</v>
      </c>
      <c r="AB306" s="15" t="e">
        <f t="shared" si="66"/>
        <v>#DIV/0!</v>
      </c>
      <c r="AC306" s="15" t="e">
        <f t="shared" si="67"/>
        <v>#DIV/0!</v>
      </c>
      <c r="AD306" s="15" t="e">
        <f t="shared" si="68"/>
        <v>#DIV/0!</v>
      </c>
      <c r="AE306" s="15" t="e">
        <f t="shared" si="69"/>
        <v>#DIV/0!</v>
      </c>
      <c r="AG306" s="16" t="str">
        <f>INDEX([2]Local_Authority_District__Decem!$D$2:$D$417,MATCH(B306,[2]Local_Authority_District__Decem!$A$2:$A$417,0))</f>
        <v>UKJ36</v>
      </c>
      <c r="AH306" s="369">
        <f>INDEX([2]A4!$R$6:$R$228,MATCH(AG306,[2]A4!$B$6:$B$228,0))</f>
        <v>35.43</v>
      </c>
    </row>
    <row r="307" spans="1:34" ht="15.6" x14ac:dyDescent="0.3">
      <c r="A307" s="14" t="s">
        <v>62</v>
      </c>
      <c r="B307" s="14" t="s">
        <v>710</v>
      </c>
      <c r="C307" s="14" t="s">
        <v>711</v>
      </c>
      <c r="D307" s="15">
        <v>7050000</v>
      </c>
      <c r="E307" s="16">
        <f t="shared" si="41"/>
        <v>201428.57142857142</v>
      </c>
      <c r="F307" s="17" t="e">
        <f>INDEX('Indust Agri by LA '!$J$2:$J$315,MATCH(B307,'Indust Agri by LA '!$B$2:$B$315,0))</f>
        <v>#DIV/0!</v>
      </c>
      <c r="G307" s="17"/>
      <c r="H307" s="15" t="e">
        <f t="shared" si="46"/>
        <v>#DIV/0!</v>
      </c>
      <c r="I307" s="15" t="e">
        <f t="shared" si="47"/>
        <v>#DIV/0!</v>
      </c>
      <c r="J307" s="15" t="e">
        <f t="shared" si="48"/>
        <v>#DIV/0!</v>
      </c>
      <c r="K307" s="15" t="e">
        <f t="shared" si="49"/>
        <v>#DIV/0!</v>
      </c>
      <c r="L307" s="15" t="e">
        <f t="shared" si="50"/>
        <v>#DIV/0!</v>
      </c>
      <c r="M307" s="15" t="e">
        <f t="shared" si="51"/>
        <v>#DIV/0!</v>
      </c>
      <c r="N307" s="15" t="e">
        <f t="shared" si="52"/>
        <v>#DIV/0!</v>
      </c>
      <c r="O307" s="15" t="e">
        <f t="shared" si="53"/>
        <v>#DIV/0!</v>
      </c>
      <c r="P307" s="15" t="e">
        <f t="shared" si="54"/>
        <v>#DIV/0!</v>
      </c>
      <c r="Q307" s="15" t="e">
        <f t="shared" si="55"/>
        <v>#DIV/0!</v>
      </c>
      <c r="R307" s="15" t="e">
        <f t="shared" si="56"/>
        <v>#DIV/0!</v>
      </c>
      <c r="S307" s="15" t="e">
        <f t="shared" si="57"/>
        <v>#DIV/0!</v>
      </c>
      <c r="T307" s="15" t="e">
        <f t="shared" si="58"/>
        <v>#DIV/0!</v>
      </c>
      <c r="U307" s="15" t="e">
        <f t="shared" si="59"/>
        <v>#DIV/0!</v>
      </c>
      <c r="V307" s="15" t="e">
        <f t="shared" si="60"/>
        <v>#DIV/0!</v>
      </c>
      <c r="W307" s="15" t="e">
        <f t="shared" si="61"/>
        <v>#DIV/0!</v>
      </c>
      <c r="X307" s="15" t="e">
        <f t="shared" si="62"/>
        <v>#DIV/0!</v>
      </c>
      <c r="Y307" s="15" t="e">
        <f t="shared" si="63"/>
        <v>#DIV/0!</v>
      </c>
      <c r="Z307" s="15" t="e">
        <f t="shared" si="64"/>
        <v>#DIV/0!</v>
      </c>
      <c r="AA307" s="15" t="e">
        <f t="shared" si="65"/>
        <v>#DIV/0!</v>
      </c>
      <c r="AB307" s="15" t="e">
        <f t="shared" si="66"/>
        <v>#DIV/0!</v>
      </c>
      <c r="AC307" s="15" t="e">
        <f t="shared" si="67"/>
        <v>#DIV/0!</v>
      </c>
      <c r="AD307" s="15" t="e">
        <f t="shared" si="68"/>
        <v>#DIV/0!</v>
      </c>
      <c r="AE307" s="15" t="e">
        <f t="shared" si="69"/>
        <v>#DIV/0!</v>
      </c>
      <c r="AG307" s="16" t="str">
        <f>INDEX([2]Local_Authority_District__Decem!$D$2:$D$417,MATCH(B307,[2]Local_Authority_District__Decem!$A$2:$A$417,0))</f>
        <v>UKJ11</v>
      </c>
      <c r="AH307" s="369">
        <f>INDEX([2]A4!$R$6:$R$228,MATCH(AG307,[2]A4!$B$6:$B$228,0))</f>
        <v>47.67</v>
      </c>
    </row>
    <row r="308" spans="1:34" ht="15.6" x14ac:dyDescent="0.3">
      <c r="A308" s="14" t="s">
        <v>66</v>
      </c>
      <c r="B308" s="14" t="s">
        <v>712</v>
      </c>
      <c r="C308" s="14" t="s">
        <v>713</v>
      </c>
      <c r="D308" s="15">
        <v>1170000</v>
      </c>
      <c r="E308" s="16">
        <f t="shared" si="41"/>
        <v>33428.571428571428</v>
      </c>
      <c r="F308" s="17" t="e">
        <f>INDEX('Indust Agri by LA '!$J$2:$J$315,MATCH(B308,'Indust Agri by LA '!$B$2:$B$315,0))</f>
        <v>#DIV/0!</v>
      </c>
      <c r="G308" s="17"/>
      <c r="H308" s="15" t="e">
        <f t="shared" si="46"/>
        <v>#DIV/0!</v>
      </c>
      <c r="I308" s="15" t="e">
        <f t="shared" si="47"/>
        <v>#DIV/0!</v>
      </c>
      <c r="J308" s="15" t="e">
        <f t="shared" si="48"/>
        <v>#DIV/0!</v>
      </c>
      <c r="K308" s="15" t="e">
        <f t="shared" si="49"/>
        <v>#DIV/0!</v>
      </c>
      <c r="L308" s="15" t="e">
        <f t="shared" si="50"/>
        <v>#DIV/0!</v>
      </c>
      <c r="M308" s="15" t="e">
        <f t="shared" si="51"/>
        <v>#DIV/0!</v>
      </c>
      <c r="N308" s="15" t="e">
        <f t="shared" si="52"/>
        <v>#DIV/0!</v>
      </c>
      <c r="O308" s="15" t="e">
        <f t="shared" si="53"/>
        <v>#DIV/0!</v>
      </c>
      <c r="P308" s="15" t="e">
        <f t="shared" si="54"/>
        <v>#DIV/0!</v>
      </c>
      <c r="Q308" s="15" t="e">
        <f t="shared" si="55"/>
        <v>#DIV/0!</v>
      </c>
      <c r="R308" s="15" t="e">
        <f t="shared" si="56"/>
        <v>#DIV/0!</v>
      </c>
      <c r="S308" s="15" t="e">
        <f t="shared" si="57"/>
        <v>#DIV/0!</v>
      </c>
      <c r="T308" s="15" t="e">
        <f t="shared" si="58"/>
        <v>#DIV/0!</v>
      </c>
      <c r="U308" s="15" t="e">
        <f t="shared" si="59"/>
        <v>#DIV/0!</v>
      </c>
      <c r="V308" s="15" t="e">
        <f t="shared" si="60"/>
        <v>#DIV/0!</v>
      </c>
      <c r="W308" s="15" t="e">
        <f t="shared" si="61"/>
        <v>#DIV/0!</v>
      </c>
      <c r="X308" s="15" t="e">
        <f t="shared" si="62"/>
        <v>#DIV/0!</v>
      </c>
      <c r="Y308" s="15" t="e">
        <f t="shared" si="63"/>
        <v>#DIV/0!</v>
      </c>
      <c r="Z308" s="15" t="e">
        <f t="shared" si="64"/>
        <v>#DIV/0!</v>
      </c>
      <c r="AA308" s="15" t="e">
        <f t="shared" si="65"/>
        <v>#DIV/0!</v>
      </c>
      <c r="AB308" s="15" t="e">
        <f t="shared" si="66"/>
        <v>#DIV/0!</v>
      </c>
      <c r="AC308" s="15" t="e">
        <f t="shared" si="67"/>
        <v>#DIV/0!</v>
      </c>
      <c r="AD308" s="15" t="e">
        <f t="shared" si="68"/>
        <v>#DIV/0!</v>
      </c>
      <c r="AE308" s="15" t="e">
        <f t="shared" si="69"/>
        <v>#DIV/0!</v>
      </c>
      <c r="AG308" s="16" t="str">
        <f>INDEX([2]Local_Authority_District__Decem!$D$2:$D$417,MATCH(B308,[2]Local_Authority_District__Decem!$A$2:$A$417,0))</f>
        <v>UKD74</v>
      </c>
      <c r="AH308" s="369">
        <f>INDEX([2]A4!$R$6:$R$228,MATCH(AG308,[2]A4!$B$6:$B$228,0))</f>
        <v>29.4</v>
      </c>
    </row>
    <row r="309" spans="1:34" ht="15.6" x14ac:dyDescent="0.3">
      <c r="A309" s="14" t="s">
        <v>62</v>
      </c>
      <c r="B309" s="14" t="s">
        <v>714</v>
      </c>
      <c r="C309" s="14" t="s">
        <v>715</v>
      </c>
      <c r="D309" s="15">
        <v>6850000</v>
      </c>
      <c r="E309" s="16">
        <f t="shared" si="41"/>
        <v>195714.28571428571</v>
      </c>
      <c r="F309" s="17" t="e">
        <f>INDEX('Indust Agri by LA '!$J$2:$J$315,MATCH(B309,'Indust Agri by LA '!$B$2:$B$315,0))</f>
        <v>#DIV/0!</v>
      </c>
      <c r="G309" s="17"/>
      <c r="H309" s="15" t="e">
        <f t="shared" si="46"/>
        <v>#DIV/0!</v>
      </c>
      <c r="I309" s="15" t="e">
        <f t="shared" si="47"/>
        <v>#DIV/0!</v>
      </c>
      <c r="J309" s="15" t="e">
        <f t="shared" si="48"/>
        <v>#DIV/0!</v>
      </c>
      <c r="K309" s="15" t="e">
        <f t="shared" si="49"/>
        <v>#DIV/0!</v>
      </c>
      <c r="L309" s="15" t="e">
        <f t="shared" si="50"/>
        <v>#DIV/0!</v>
      </c>
      <c r="M309" s="15" t="e">
        <f t="shared" si="51"/>
        <v>#DIV/0!</v>
      </c>
      <c r="N309" s="15" t="e">
        <f t="shared" si="52"/>
        <v>#DIV/0!</v>
      </c>
      <c r="O309" s="15" t="e">
        <f t="shared" si="53"/>
        <v>#DIV/0!</v>
      </c>
      <c r="P309" s="15" t="e">
        <f t="shared" si="54"/>
        <v>#DIV/0!</v>
      </c>
      <c r="Q309" s="15" t="e">
        <f t="shared" si="55"/>
        <v>#DIV/0!</v>
      </c>
      <c r="R309" s="15" t="e">
        <f t="shared" si="56"/>
        <v>#DIV/0!</v>
      </c>
      <c r="S309" s="15" t="e">
        <f t="shared" si="57"/>
        <v>#DIV/0!</v>
      </c>
      <c r="T309" s="15" t="e">
        <f t="shared" si="58"/>
        <v>#DIV/0!</v>
      </c>
      <c r="U309" s="15" t="e">
        <f t="shared" si="59"/>
        <v>#DIV/0!</v>
      </c>
      <c r="V309" s="15" t="e">
        <f t="shared" si="60"/>
        <v>#DIV/0!</v>
      </c>
      <c r="W309" s="15" t="e">
        <f t="shared" si="61"/>
        <v>#DIV/0!</v>
      </c>
      <c r="X309" s="15" t="e">
        <f t="shared" si="62"/>
        <v>#DIV/0!</v>
      </c>
      <c r="Y309" s="15" t="e">
        <f t="shared" si="63"/>
        <v>#DIV/0!</v>
      </c>
      <c r="Z309" s="15" t="e">
        <f t="shared" si="64"/>
        <v>#DIV/0!</v>
      </c>
      <c r="AA309" s="15" t="e">
        <f t="shared" si="65"/>
        <v>#DIV/0!</v>
      </c>
      <c r="AB309" s="15" t="e">
        <f t="shared" si="66"/>
        <v>#DIV/0!</v>
      </c>
      <c r="AC309" s="15" t="e">
        <f t="shared" si="67"/>
        <v>#DIV/0!</v>
      </c>
      <c r="AD309" s="15" t="e">
        <f t="shared" si="68"/>
        <v>#DIV/0!</v>
      </c>
      <c r="AE309" s="15" t="e">
        <f t="shared" si="69"/>
        <v>#DIV/0!</v>
      </c>
      <c r="AG309" s="16" t="str">
        <f>INDEX([2]Local_Authority_District__Decem!$D$2:$D$417,MATCH(B309,[2]Local_Authority_District__Decem!$A$2:$A$417,0))</f>
        <v>UKJ25</v>
      </c>
      <c r="AH309" s="369">
        <f>INDEX([2]A4!$R$6:$R$228,MATCH(AG309,[2]A4!$B$6:$B$228,0))</f>
        <v>44.3</v>
      </c>
    </row>
    <row r="310" spans="1:34" ht="15.6" x14ac:dyDescent="0.3">
      <c r="A310" s="14" t="s">
        <v>62</v>
      </c>
      <c r="B310" s="14" t="s">
        <v>716</v>
      </c>
      <c r="C310" s="14" t="s">
        <v>717</v>
      </c>
      <c r="D310" s="15">
        <v>5370000</v>
      </c>
      <c r="E310" s="16">
        <f t="shared" si="41"/>
        <v>153428.57142857142</v>
      </c>
      <c r="F310" s="17" t="e">
        <f>INDEX('Indust Agri by LA '!$J$2:$J$315,MATCH(B310,'Indust Agri by LA '!$B$2:$B$315,0))</f>
        <v>#DIV/0!</v>
      </c>
      <c r="G310" s="17"/>
      <c r="H310" s="15" t="e">
        <f t="shared" si="46"/>
        <v>#DIV/0!</v>
      </c>
      <c r="I310" s="15" t="e">
        <f t="shared" si="47"/>
        <v>#DIV/0!</v>
      </c>
      <c r="J310" s="15" t="e">
        <f t="shared" si="48"/>
        <v>#DIV/0!</v>
      </c>
      <c r="K310" s="15" t="e">
        <f t="shared" si="49"/>
        <v>#DIV/0!</v>
      </c>
      <c r="L310" s="15" t="e">
        <f t="shared" si="50"/>
        <v>#DIV/0!</v>
      </c>
      <c r="M310" s="15" t="e">
        <f t="shared" si="51"/>
        <v>#DIV/0!</v>
      </c>
      <c r="N310" s="15" t="e">
        <f t="shared" si="52"/>
        <v>#DIV/0!</v>
      </c>
      <c r="O310" s="15" t="e">
        <f t="shared" si="53"/>
        <v>#DIV/0!</v>
      </c>
      <c r="P310" s="15" t="e">
        <f t="shared" si="54"/>
        <v>#DIV/0!</v>
      </c>
      <c r="Q310" s="15" t="e">
        <f t="shared" si="55"/>
        <v>#DIV/0!</v>
      </c>
      <c r="R310" s="15" t="e">
        <f t="shared" si="56"/>
        <v>#DIV/0!</v>
      </c>
      <c r="S310" s="15" t="e">
        <f t="shared" si="57"/>
        <v>#DIV/0!</v>
      </c>
      <c r="T310" s="15" t="e">
        <f t="shared" si="58"/>
        <v>#DIV/0!</v>
      </c>
      <c r="U310" s="15" t="e">
        <f t="shared" si="59"/>
        <v>#DIV/0!</v>
      </c>
      <c r="V310" s="15" t="e">
        <f t="shared" si="60"/>
        <v>#DIV/0!</v>
      </c>
      <c r="W310" s="15" t="e">
        <f t="shared" si="61"/>
        <v>#DIV/0!</v>
      </c>
      <c r="X310" s="15" t="e">
        <f t="shared" si="62"/>
        <v>#DIV/0!</v>
      </c>
      <c r="Y310" s="15" t="e">
        <f t="shared" si="63"/>
        <v>#DIV/0!</v>
      </c>
      <c r="Z310" s="15" t="e">
        <f t="shared" si="64"/>
        <v>#DIV/0!</v>
      </c>
      <c r="AA310" s="15" t="e">
        <f t="shared" si="65"/>
        <v>#DIV/0!</v>
      </c>
      <c r="AB310" s="15" t="e">
        <f t="shared" si="66"/>
        <v>#DIV/0!</v>
      </c>
      <c r="AC310" s="15" t="e">
        <f t="shared" si="67"/>
        <v>#DIV/0!</v>
      </c>
      <c r="AD310" s="15" t="e">
        <f t="shared" si="68"/>
        <v>#DIV/0!</v>
      </c>
      <c r="AE310" s="15" t="e">
        <f t="shared" si="69"/>
        <v>#DIV/0!</v>
      </c>
      <c r="AG310" s="16" t="str">
        <f>INDEX([2]Local_Authority_District__Decem!$D$2:$D$417,MATCH(B310,[2]Local_Authority_District__Decem!$A$2:$A$417,0))</f>
        <v>UKJ11</v>
      </c>
      <c r="AH310" s="369">
        <f>INDEX([2]A4!$R$6:$R$228,MATCH(AG310,[2]A4!$B$6:$B$228,0))</f>
        <v>47.67</v>
      </c>
    </row>
    <row r="311" spans="1:34" ht="15.6" x14ac:dyDescent="0.3">
      <c r="A311" s="14" t="s">
        <v>85</v>
      </c>
      <c r="B311" s="14" t="s">
        <v>718</v>
      </c>
      <c r="C311" s="14" t="s">
        <v>719</v>
      </c>
      <c r="D311" s="15">
        <v>1165000</v>
      </c>
      <c r="E311" s="16">
        <f t="shared" si="41"/>
        <v>33285.714285714283</v>
      </c>
      <c r="F311" s="17" t="e">
        <f>INDEX('Indust Agri by LA '!$J$2:$J$315,MATCH(B311,'Indust Agri by LA '!$B$2:$B$315,0))</f>
        <v>#DIV/0!</v>
      </c>
      <c r="G311" s="17"/>
      <c r="H311" s="15" t="e">
        <f t="shared" si="46"/>
        <v>#DIV/0!</v>
      </c>
      <c r="I311" s="15" t="e">
        <f t="shared" si="47"/>
        <v>#DIV/0!</v>
      </c>
      <c r="J311" s="15" t="e">
        <f t="shared" si="48"/>
        <v>#DIV/0!</v>
      </c>
      <c r="K311" s="15" t="e">
        <f t="shared" si="49"/>
        <v>#DIV/0!</v>
      </c>
      <c r="L311" s="15" t="e">
        <f t="shared" si="50"/>
        <v>#DIV/0!</v>
      </c>
      <c r="M311" s="15" t="e">
        <f t="shared" si="51"/>
        <v>#DIV/0!</v>
      </c>
      <c r="N311" s="15" t="e">
        <f t="shared" si="52"/>
        <v>#DIV/0!</v>
      </c>
      <c r="O311" s="15" t="e">
        <f t="shared" si="53"/>
        <v>#DIV/0!</v>
      </c>
      <c r="P311" s="15" t="e">
        <f t="shared" si="54"/>
        <v>#DIV/0!</v>
      </c>
      <c r="Q311" s="15" t="e">
        <f t="shared" si="55"/>
        <v>#DIV/0!</v>
      </c>
      <c r="R311" s="15" t="e">
        <f t="shared" si="56"/>
        <v>#DIV/0!</v>
      </c>
      <c r="S311" s="15" t="e">
        <f t="shared" si="57"/>
        <v>#DIV/0!</v>
      </c>
      <c r="T311" s="15" t="e">
        <f t="shared" si="58"/>
        <v>#DIV/0!</v>
      </c>
      <c r="U311" s="15" t="e">
        <f t="shared" si="59"/>
        <v>#DIV/0!</v>
      </c>
      <c r="V311" s="15" t="e">
        <f t="shared" si="60"/>
        <v>#DIV/0!</v>
      </c>
      <c r="W311" s="15" t="e">
        <f t="shared" si="61"/>
        <v>#DIV/0!</v>
      </c>
      <c r="X311" s="15" t="e">
        <f t="shared" si="62"/>
        <v>#DIV/0!</v>
      </c>
      <c r="Y311" s="15" t="e">
        <f t="shared" si="63"/>
        <v>#DIV/0!</v>
      </c>
      <c r="Z311" s="15" t="e">
        <f t="shared" si="64"/>
        <v>#DIV/0!</v>
      </c>
      <c r="AA311" s="15" t="e">
        <f t="shared" si="65"/>
        <v>#DIV/0!</v>
      </c>
      <c r="AB311" s="15" t="e">
        <f t="shared" si="66"/>
        <v>#DIV/0!</v>
      </c>
      <c r="AC311" s="15" t="e">
        <f t="shared" si="67"/>
        <v>#DIV/0!</v>
      </c>
      <c r="AD311" s="15" t="e">
        <f t="shared" si="68"/>
        <v>#DIV/0!</v>
      </c>
      <c r="AE311" s="15" t="e">
        <f t="shared" si="69"/>
        <v>#DIV/0!</v>
      </c>
      <c r="AG311" s="16" t="str">
        <f>INDEX([2]Local_Authority_District__Decem!$D$2:$D$417,MATCH(B311,[2]Local_Authority_District__Decem!$A$2:$A$417,0))</f>
        <v>UKG39</v>
      </c>
      <c r="AH311" s="369">
        <f>INDEX([2]A4!$R$6:$R$228,MATCH(AG311,[2]A4!$B$6:$B$228,0))</f>
        <v>25.29</v>
      </c>
    </row>
    <row r="312" spans="1:34" ht="15.6" x14ac:dyDescent="0.3">
      <c r="A312" s="14" t="s">
        <v>85</v>
      </c>
      <c r="B312" s="14" t="s">
        <v>720</v>
      </c>
      <c r="C312" s="14" t="s">
        <v>721</v>
      </c>
      <c r="D312" s="15">
        <v>2650000</v>
      </c>
      <c r="E312" s="16">
        <f t="shared" si="41"/>
        <v>75714.28571428571</v>
      </c>
      <c r="F312" s="17" t="e">
        <f>INDEX('Indust Agri by LA '!$J$2:$J$315,MATCH(B312,'Indust Agri by LA '!$B$2:$B$315,0))</f>
        <v>#DIV/0!</v>
      </c>
      <c r="G312" s="17"/>
      <c r="H312" s="15" t="e">
        <f t="shared" si="46"/>
        <v>#DIV/0!</v>
      </c>
      <c r="I312" s="15" t="e">
        <f t="shared" si="47"/>
        <v>#DIV/0!</v>
      </c>
      <c r="J312" s="15" t="e">
        <f t="shared" si="48"/>
        <v>#DIV/0!</v>
      </c>
      <c r="K312" s="15" t="e">
        <f t="shared" si="49"/>
        <v>#DIV/0!</v>
      </c>
      <c r="L312" s="15" t="e">
        <f t="shared" si="50"/>
        <v>#DIV/0!</v>
      </c>
      <c r="M312" s="15" t="e">
        <f t="shared" si="51"/>
        <v>#DIV/0!</v>
      </c>
      <c r="N312" s="15" t="e">
        <f t="shared" si="52"/>
        <v>#DIV/0!</v>
      </c>
      <c r="O312" s="15" t="e">
        <f t="shared" si="53"/>
        <v>#DIV/0!</v>
      </c>
      <c r="P312" s="15" t="e">
        <f t="shared" si="54"/>
        <v>#DIV/0!</v>
      </c>
      <c r="Q312" s="15" t="e">
        <f t="shared" si="55"/>
        <v>#DIV/0!</v>
      </c>
      <c r="R312" s="15" t="e">
        <f t="shared" si="56"/>
        <v>#DIV/0!</v>
      </c>
      <c r="S312" s="15" t="e">
        <f t="shared" si="57"/>
        <v>#DIV/0!</v>
      </c>
      <c r="T312" s="15" t="e">
        <f t="shared" si="58"/>
        <v>#DIV/0!</v>
      </c>
      <c r="U312" s="15" t="e">
        <f t="shared" si="59"/>
        <v>#DIV/0!</v>
      </c>
      <c r="V312" s="15" t="e">
        <f t="shared" si="60"/>
        <v>#DIV/0!</v>
      </c>
      <c r="W312" s="15" t="e">
        <f t="shared" si="61"/>
        <v>#DIV/0!</v>
      </c>
      <c r="X312" s="15" t="e">
        <f t="shared" si="62"/>
        <v>#DIV/0!</v>
      </c>
      <c r="Y312" s="15" t="e">
        <f t="shared" si="63"/>
        <v>#DIV/0!</v>
      </c>
      <c r="Z312" s="15" t="e">
        <f t="shared" si="64"/>
        <v>#DIV/0!</v>
      </c>
      <c r="AA312" s="15" t="e">
        <f t="shared" si="65"/>
        <v>#DIV/0!</v>
      </c>
      <c r="AB312" s="15" t="e">
        <f t="shared" si="66"/>
        <v>#DIV/0!</v>
      </c>
      <c r="AC312" s="15" t="e">
        <f t="shared" si="67"/>
        <v>#DIV/0!</v>
      </c>
      <c r="AD312" s="15" t="e">
        <f t="shared" si="68"/>
        <v>#DIV/0!</v>
      </c>
      <c r="AE312" s="15" t="e">
        <f t="shared" si="69"/>
        <v>#DIV/0!</v>
      </c>
      <c r="AG312" s="16" t="str">
        <f>INDEX([2]Local_Authority_District__Decem!$D$2:$D$417,MATCH(B312,[2]Local_Authority_District__Decem!$A$2:$A$417,0))</f>
        <v>UKG12</v>
      </c>
      <c r="AH312" s="369">
        <f>INDEX([2]A4!$R$6:$R$228,MATCH(AG312,[2]A4!$B$6:$B$228,0))</f>
        <v>28.97</v>
      </c>
    </row>
    <row r="313" spans="1:34" ht="15.6" x14ac:dyDescent="0.3">
      <c r="A313" s="14" t="s">
        <v>62</v>
      </c>
      <c r="B313" s="14" t="s">
        <v>722</v>
      </c>
      <c r="C313" s="14" t="s">
        <v>723</v>
      </c>
      <c r="D313" s="15">
        <v>4500000</v>
      </c>
      <c r="E313" s="16">
        <f t="shared" si="41"/>
        <v>128571.42857142857</v>
      </c>
      <c r="F313" s="17" t="e">
        <f>INDEX('Indust Agri by LA '!$J$2:$J$315,MATCH(B313,'Indust Agri by LA '!$B$2:$B$315,0))</f>
        <v>#DIV/0!</v>
      </c>
      <c r="G313" s="17"/>
      <c r="H313" s="15" t="e">
        <f t="shared" si="46"/>
        <v>#DIV/0!</v>
      </c>
      <c r="I313" s="15" t="e">
        <f t="shared" si="47"/>
        <v>#DIV/0!</v>
      </c>
      <c r="J313" s="15" t="e">
        <f t="shared" si="48"/>
        <v>#DIV/0!</v>
      </c>
      <c r="K313" s="15" t="e">
        <f t="shared" si="49"/>
        <v>#DIV/0!</v>
      </c>
      <c r="L313" s="15" t="e">
        <f t="shared" si="50"/>
        <v>#DIV/0!</v>
      </c>
      <c r="M313" s="15" t="e">
        <f t="shared" si="51"/>
        <v>#DIV/0!</v>
      </c>
      <c r="N313" s="15" t="e">
        <f t="shared" si="52"/>
        <v>#DIV/0!</v>
      </c>
      <c r="O313" s="15" t="e">
        <f t="shared" si="53"/>
        <v>#DIV/0!</v>
      </c>
      <c r="P313" s="15" t="e">
        <f t="shared" si="54"/>
        <v>#DIV/0!</v>
      </c>
      <c r="Q313" s="15" t="e">
        <f t="shared" si="55"/>
        <v>#DIV/0!</v>
      </c>
      <c r="R313" s="15" t="e">
        <f t="shared" si="56"/>
        <v>#DIV/0!</v>
      </c>
      <c r="S313" s="15" t="e">
        <f t="shared" si="57"/>
        <v>#DIV/0!</v>
      </c>
      <c r="T313" s="15" t="e">
        <f t="shared" si="58"/>
        <v>#DIV/0!</v>
      </c>
      <c r="U313" s="15" t="e">
        <f t="shared" si="59"/>
        <v>#DIV/0!</v>
      </c>
      <c r="V313" s="15" t="e">
        <f t="shared" si="60"/>
        <v>#DIV/0!</v>
      </c>
      <c r="W313" s="15" t="e">
        <f t="shared" si="61"/>
        <v>#DIV/0!</v>
      </c>
      <c r="X313" s="15" t="e">
        <f t="shared" si="62"/>
        <v>#DIV/0!</v>
      </c>
      <c r="Y313" s="15" t="e">
        <f t="shared" si="63"/>
        <v>#DIV/0!</v>
      </c>
      <c r="Z313" s="15" t="e">
        <f t="shared" si="64"/>
        <v>#DIV/0!</v>
      </c>
      <c r="AA313" s="15" t="e">
        <f t="shared" si="65"/>
        <v>#DIV/0!</v>
      </c>
      <c r="AB313" s="15" t="e">
        <f t="shared" si="66"/>
        <v>#DIV/0!</v>
      </c>
      <c r="AC313" s="15" t="e">
        <f t="shared" si="67"/>
        <v>#DIV/0!</v>
      </c>
      <c r="AD313" s="15" t="e">
        <f t="shared" si="68"/>
        <v>#DIV/0!</v>
      </c>
      <c r="AE313" s="15" t="e">
        <f t="shared" si="69"/>
        <v>#DIV/0!</v>
      </c>
      <c r="AG313" s="16" t="str">
        <f>INDEX([2]Local_Authority_District__Decem!$D$2:$D$417,MATCH(B313,[2]Local_Authority_District__Decem!$A$2:$A$417,0))</f>
        <v>UKJ27</v>
      </c>
      <c r="AH313" s="369">
        <f>INDEX([2]A4!$R$6:$R$228,MATCH(AG313,[2]A4!$B$6:$B$228,0))</f>
        <v>33.19</v>
      </c>
    </row>
    <row r="314" spans="1:34" ht="15.6" x14ac:dyDescent="0.3">
      <c r="A314" s="14" t="s">
        <v>85</v>
      </c>
      <c r="B314" s="14" t="s">
        <v>724</v>
      </c>
      <c r="C314" s="14" t="s">
        <v>725</v>
      </c>
      <c r="D314" s="15">
        <v>2230000</v>
      </c>
      <c r="E314" s="16">
        <f t="shared" si="41"/>
        <v>63714.285714285717</v>
      </c>
      <c r="F314" s="17" t="e">
        <f>INDEX('Indust Agri by LA '!$J$2:$J$315,MATCH(B314,'Indust Agri by LA '!$B$2:$B$315,0))</f>
        <v>#DIV/0!</v>
      </c>
      <c r="G314" s="17"/>
      <c r="H314" s="15" t="e">
        <f t="shared" si="46"/>
        <v>#DIV/0!</v>
      </c>
      <c r="I314" s="15" t="e">
        <f t="shared" si="47"/>
        <v>#DIV/0!</v>
      </c>
      <c r="J314" s="15" t="e">
        <f t="shared" si="48"/>
        <v>#DIV/0!</v>
      </c>
      <c r="K314" s="15" t="e">
        <f t="shared" si="49"/>
        <v>#DIV/0!</v>
      </c>
      <c r="L314" s="15" t="e">
        <f t="shared" si="50"/>
        <v>#DIV/0!</v>
      </c>
      <c r="M314" s="15" t="e">
        <f t="shared" si="51"/>
        <v>#DIV/0!</v>
      </c>
      <c r="N314" s="15" t="e">
        <f t="shared" si="52"/>
        <v>#DIV/0!</v>
      </c>
      <c r="O314" s="15" t="e">
        <f t="shared" si="53"/>
        <v>#DIV/0!</v>
      </c>
      <c r="P314" s="15" t="e">
        <f t="shared" si="54"/>
        <v>#DIV/0!</v>
      </c>
      <c r="Q314" s="15" t="e">
        <f t="shared" si="55"/>
        <v>#DIV/0!</v>
      </c>
      <c r="R314" s="15" t="e">
        <f t="shared" si="56"/>
        <v>#DIV/0!</v>
      </c>
      <c r="S314" s="15" t="e">
        <f t="shared" si="57"/>
        <v>#DIV/0!</v>
      </c>
      <c r="T314" s="15" t="e">
        <f t="shared" si="58"/>
        <v>#DIV/0!</v>
      </c>
      <c r="U314" s="15" t="e">
        <f t="shared" si="59"/>
        <v>#DIV/0!</v>
      </c>
      <c r="V314" s="15" t="e">
        <f t="shared" si="60"/>
        <v>#DIV/0!</v>
      </c>
      <c r="W314" s="15" t="e">
        <f t="shared" si="61"/>
        <v>#DIV/0!</v>
      </c>
      <c r="X314" s="15" t="e">
        <f t="shared" si="62"/>
        <v>#DIV/0!</v>
      </c>
      <c r="Y314" s="15" t="e">
        <f t="shared" si="63"/>
        <v>#DIV/0!</v>
      </c>
      <c r="Z314" s="15" t="e">
        <f t="shared" si="64"/>
        <v>#DIV/0!</v>
      </c>
      <c r="AA314" s="15" t="e">
        <f t="shared" si="65"/>
        <v>#DIV/0!</v>
      </c>
      <c r="AB314" s="15" t="e">
        <f t="shared" si="66"/>
        <v>#DIV/0!</v>
      </c>
      <c r="AC314" s="15" t="e">
        <f t="shared" si="67"/>
        <v>#DIV/0!</v>
      </c>
      <c r="AD314" s="15" t="e">
        <f t="shared" si="68"/>
        <v>#DIV/0!</v>
      </c>
      <c r="AE314" s="15" t="e">
        <f t="shared" si="69"/>
        <v>#DIV/0!</v>
      </c>
      <c r="AG314" s="16" t="str">
        <f>INDEX([2]Local_Authority_District__Decem!$D$2:$D$417,MATCH(B314,[2]Local_Authority_District__Decem!$A$2:$A$417,0))</f>
        <v>UKG12</v>
      </c>
      <c r="AH314" s="369">
        <f>INDEX([2]A4!$R$6:$R$228,MATCH(AG314,[2]A4!$B$6:$B$228,0))</f>
        <v>28.97</v>
      </c>
    </row>
    <row r="315" spans="1:34" ht="15.6" x14ac:dyDescent="0.3">
      <c r="A315" s="14" t="s">
        <v>66</v>
      </c>
      <c r="B315" s="14" t="s">
        <v>728</v>
      </c>
      <c r="C315" s="14" t="s">
        <v>729</v>
      </c>
      <c r="D315" s="15">
        <v>1500000</v>
      </c>
      <c r="E315" s="16">
        <f t="shared" si="41"/>
        <v>42857.142857142855</v>
      </c>
      <c r="F315" s="17" t="e">
        <f>INDEX('Indust Agri by LA '!$J$2:$J$315,MATCH(B315,'Indust Agri by LA '!$B$2:$B$315,0))</f>
        <v>#DIV/0!</v>
      </c>
      <c r="G315" s="17"/>
      <c r="H315" s="15" t="e">
        <f t="shared" si="46"/>
        <v>#DIV/0!</v>
      </c>
      <c r="I315" s="15" t="e">
        <f t="shared" si="47"/>
        <v>#DIV/0!</v>
      </c>
      <c r="J315" s="15" t="e">
        <f t="shared" si="48"/>
        <v>#DIV/0!</v>
      </c>
      <c r="K315" s="15" t="e">
        <f t="shared" si="49"/>
        <v>#DIV/0!</v>
      </c>
      <c r="L315" s="15" t="e">
        <f t="shared" si="50"/>
        <v>#DIV/0!</v>
      </c>
      <c r="M315" s="15" t="e">
        <f t="shared" si="51"/>
        <v>#DIV/0!</v>
      </c>
      <c r="N315" s="15" t="e">
        <f t="shared" si="52"/>
        <v>#DIV/0!</v>
      </c>
      <c r="O315" s="15" t="e">
        <f t="shared" si="53"/>
        <v>#DIV/0!</v>
      </c>
      <c r="P315" s="15" t="e">
        <f t="shared" si="54"/>
        <v>#DIV/0!</v>
      </c>
      <c r="Q315" s="15" t="e">
        <f t="shared" si="55"/>
        <v>#DIV/0!</v>
      </c>
      <c r="R315" s="15" t="e">
        <f t="shared" si="56"/>
        <v>#DIV/0!</v>
      </c>
      <c r="S315" s="15" t="e">
        <f t="shared" si="57"/>
        <v>#DIV/0!</v>
      </c>
      <c r="T315" s="15" t="e">
        <f t="shared" si="58"/>
        <v>#DIV/0!</v>
      </c>
      <c r="U315" s="15" t="e">
        <f t="shared" si="59"/>
        <v>#DIV/0!</v>
      </c>
      <c r="V315" s="15" t="e">
        <f t="shared" si="60"/>
        <v>#DIV/0!</v>
      </c>
      <c r="W315" s="15" t="e">
        <f t="shared" si="61"/>
        <v>#DIV/0!</v>
      </c>
      <c r="X315" s="15" t="e">
        <f t="shared" si="62"/>
        <v>#DIV/0!</v>
      </c>
      <c r="Y315" s="15" t="e">
        <f t="shared" si="63"/>
        <v>#DIV/0!</v>
      </c>
      <c r="Z315" s="15" t="e">
        <f t="shared" si="64"/>
        <v>#DIV/0!</v>
      </c>
      <c r="AA315" s="15" t="e">
        <f t="shared" si="65"/>
        <v>#DIV/0!</v>
      </c>
      <c r="AB315" s="15" t="e">
        <f t="shared" si="66"/>
        <v>#DIV/0!</v>
      </c>
      <c r="AC315" s="15" t="e">
        <f t="shared" si="67"/>
        <v>#DIV/0!</v>
      </c>
      <c r="AD315" s="15" t="e">
        <f t="shared" si="68"/>
        <v>#DIV/0!</v>
      </c>
      <c r="AE315" s="15" t="e">
        <f t="shared" si="69"/>
        <v>#DIV/0!</v>
      </c>
      <c r="AG315" s="16" t="str">
        <f>INDEX([2]Local_Authority_District__Decem!$D$2:$D$417,MATCH(B315,[2]Local_Authority_District__Decem!$A$2:$A$417,0))</f>
        <v>UKD44</v>
      </c>
      <c r="AH315" s="369">
        <f>INDEX([2]A4!$R$6:$R$228,MATCH(AG315,[2]A4!$B$6:$B$228,0))</f>
        <v>29.93</v>
      </c>
    </row>
    <row r="316" spans="1:34" ht="15.6" x14ac:dyDescent="0.3">
      <c r="A316" s="14" t="s">
        <v>85</v>
      </c>
      <c r="B316" s="14" t="s">
        <v>730</v>
      </c>
      <c r="C316" s="14" t="s">
        <v>731</v>
      </c>
      <c r="D316" s="15">
        <v>1450000</v>
      </c>
      <c r="E316" s="16">
        <f t="shared" si="41"/>
        <v>41428.571428571428</v>
      </c>
      <c r="F316" s="17" t="e">
        <f>INDEX('Indust Agri by LA '!$J$2:$J$315,MATCH(B316,'Indust Agri by LA '!$B$2:$B$315,0))</f>
        <v>#DIV/0!</v>
      </c>
      <c r="G316" s="17"/>
      <c r="H316" s="15" t="e">
        <f t="shared" si="46"/>
        <v>#DIV/0!</v>
      </c>
      <c r="I316" s="15" t="e">
        <f t="shared" si="47"/>
        <v>#DIV/0!</v>
      </c>
      <c r="J316" s="15" t="e">
        <f t="shared" si="48"/>
        <v>#DIV/0!</v>
      </c>
      <c r="K316" s="15" t="e">
        <f t="shared" si="49"/>
        <v>#DIV/0!</v>
      </c>
      <c r="L316" s="15" t="e">
        <f t="shared" si="50"/>
        <v>#DIV/0!</v>
      </c>
      <c r="M316" s="15" t="e">
        <f t="shared" si="51"/>
        <v>#DIV/0!</v>
      </c>
      <c r="N316" s="15" t="e">
        <f t="shared" si="52"/>
        <v>#DIV/0!</v>
      </c>
      <c r="O316" s="15" t="e">
        <f t="shared" si="53"/>
        <v>#DIV/0!</v>
      </c>
      <c r="P316" s="15" t="e">
        <f t="shared" si="54"/>
        <v>#DIV/0!</v>
      </c>
      <c r="Q316" s="15" t="e">
        <f t="shared" si="55"/>
        <v>#DIV/0!</v>
      </c>
      <c r="R316" s="15" t="e">
        <f t="shared" si="56"/>
        <v>#DIV/0!</v>
      </c>
      <c r="S316" s="15" t="e">
        <f t="shared" si="57"/>
        <v>#DIV/0!</v>
      </c>
      <c r="T316" s="15" t="e">
        <f t="shared" si="58"/>
        <v>#DIV/0!</v>
      </c>
      <c r="U316" s="15" t="e">
        <f t="shared" si="59"/>
        <v>#DIV/0!</v>
      </c>
      <c r="V316" s="15" t="e">
        <f t="shared" si="60"/>
        <v>#DIV/0!</v>
      </c>
      <c r="W316" s="15" t="e">
        <f t="shared" si="61"/>
        <v>#DIV/0!</v>
      </c>
      <c r="X316" s="15" t="e">
        <f t="shared" si="62"/>
        <v>#DIV/0!</v>
      </c>
      <c r="Y316" s="15" t="e">
        <f t="shared" si="63"/>
        <v>#DIV/0!</v>
      </c>
      <c r="Z316" s="15" t="e">
        <f t="shared" si="64"/>
        <v>#DIV/0!</v>
      </c>
      <c r="AA316" s="15" t="e">
        <f t="shared" si="65"/>
        <v>#DIV/0!</v>
      </c>
      <c r="AB316" s="15" t="e">
        <f t="shared" si="66"/>
        <v>#DIV/0!</v>
      </c>
      <c r="AC316" s="15" t="e">
        <f t="shared" si="67"/>
        <v>#DIV/0!</v>
      </c>
      <c r="AD316" s="15" t="e">
        <f t="shared" si="68"/>
        <v>#DIV/0!</v>
      </c>
      <c r="AE316" s="15" t="e">
        <f t="shared" si="69"/>
        <v>#DIV/0!</v>
      </c>
      <c r="AG316" s="16" t="str">
        <f>INDEX([2]Local_Authority_District__Decem!$D$2:$D$417,MATCH(B316,[2]Local_Authority_District__Decem!$A$2:$A$417,0))</f>
        <v>UKG12</v>
      </c>
      <c r="AH316" s="369">
        <f>INDEX([2]A4!$R$6:$R$228,MATCH(AG316,[2]A4!$B$6:$B$228,0))</f>
        <v>28.97</v>
      </c>
    </row>
    <row r="317" spans="1:34" ht="16.2" thickBot="1" x14ac:dyDescent="0.35">
      <c r="A317" s="14" t="s">
        <v>88</v>
      </c>
      <c r="B317" s="14" t="s">
        <v>732</v>
      </c>
      <c r="C317" s="14" t="s">
        <v>733</v>
      </c>
      <c r="D317" s="15">
        <v>2750000</v>
      </c>
      <c r="E317" s="16">
        <f t="shared" si="41"/>
        <v>78571.428571428565</v>
      </c>
      <c r="F317" s="17" t="e">
        <f>INDEX('Indust Agri by LA '!$J$2:$J$315,MATCH(B317,'Indust Agri by LA '!$B$2:$B$315,0))</f>
        <v>#DIV/0!</v>
      </c>
      <c r="G317" s="17"/>
      <c r="H317" s="15" t="e">
        <f t="shared" si="46"/>
        <v>#DIV/0!</v>
      </c>
      <c r="I317" s="15" t="e">
        <f t="shared" si="47"/>
        <v>#DIV/0!</v>
      </c>
      <c r="J317" s="15" t="e">
        <f t="shared" si="48"/>
        <v>#DIV/0!</v>
      </c>
      <c r="K317" s="15" t="e">
        <f t="shared" si="49"/>
        <v>#DIV/0!</v>
      </c>
      <c r="L317" s="15" t="e">
        <f t="shared" si="50"/>
        <v>#DIV/0!</v>
      </c>
      <c r="M317" s="15" t="e">
        <f t="shared" si="51"/>
        <v>#DIV/0!</v>
      </c>
      <c r="N317" s="15" t="e">
        <f t="shared" si="52"/>
        <v>#DIV/0!</v>
      </c>
      <c r="O317" s="15" t="e">
        <f t="shared" si="53"/>
        <v>#DIV/0!</v>
      </c>
      <c r="P317" s="15" t="e">
        <f t="shared" si="54"/>
        <v>#DIV/0!</v>
      </c>
      <c r="Q317" s="15" t="e">
        <f t="shared" si="55"/>
        <v>#DIV/0!</v>
      </c>
      <c r="R317" s="15" t="e">
        <f t="shared" si="56"/>
        <v>#DIV/0!</v>
      </c>
      <c r="S317" s="15" t="e">
        <f t="shared" si="57"/>
        <v>#DIV/0!</v>
      </c>
      <c r="T317" s="15" t="e">
        <f t="shared" si="58"/>
        <v>#DIV/0!</v>
      </c>
      <c r="U317" s="15" t="e">
        <f t="shared" si="59"/>
        <v>#DIV/0!</v>
      </c>
      <c r="V317" s="15" t="e">
        <f t="shared" si="60"/>
        <v>#DIV/0!</v>
      </c>
      <c r="W317" s="15" t="e">
        <f t="shared" si="61"/>
        <v>#DIV/0!</v>
      </c>
      <c r="X317" s="15" t="e">
        <f t="shared" si="62"/>
        <v>#DIV/0!</v>
      </c>
      <c r="Y317" s="15" t="e">
        <f t="shared" si="63"/>
        <v>#DIV/0!</v>
      </c>
      <c r="Z317" s="15" t="e">
        <f t="shared" si="64"/>
        <v>#DIV/0!</v>
      </c>
      <c r="AA317" s="15" t="e">
        <f t="shared" si="65"/>
        <v>#DIV/0!</v>
      </c>
      <c r="AB317" s="15" t="e">
        <f t="shared" si="66"/>
        <v>#DIV/0!</v>
      </c>
      <c r="AC317" s="15" t="e">
        <f t="shared" si="67"/>
        <v>#DIV/0!</v>
      </c>
      <c r="AD317" s="15" t="e">
        <f t="shared" si="68"/>
        <v>#DIV/0!</v>
      </c>
      <c r="AE317" s="15" t="e">
        <f t="shared" si="69"/>
        <v>#DIV/0!</v>
      </c>
      <c r="AG317" s="16" t="str">
        <f>INDEX([2]Local_Authority_District__Decem!$D$2:$D$417,MATCH(B317,[2]Local_Authority_District__Decem!$A$2:$A$417,0))</f>
        <v>UKE21</v>
      </c>
      <c r="AH317" s="369">
        <f>INDEX([2]A4!$R$6:$R$228,MATCH(AG317,[2]A4!$B$6:$B$228,0))</f>
        <v>35.1</v>
      </c>
    </row>
    <row r="318" spans="1:34" ht="16.2" thickBot="1" x14ac:dyDescent="0.35">
      <c r="A318" s="430"/>
      <c r="B318" s="430"/>
      <c r="C318" s="430"/>
      <c r="D318" s="431"/>
      <c r="E318" s="431"/>
      <c r="F318" s="4"/>
      <c r="G318" s="4"/>
      <c r="I318" s="24"/>
      <c r="J318" s="24"/>
      <c r="K318" s="24"/>
      <c r="L318" s="24"/>
      <c r="M318" s="24"/>
      <c r="N318" s="24"/>
      <c r="O318" s="24"/>
      <c r="P318" s="24"/>
      <c r="Q318" s="24"/>
      <c r="R318" s="24"/>
      <c r="S318" s="24"/>
      <c r="T318" s="24"/>
      <c r="U318" s="24"/>
      <c r="V318" s="24"/>
      <c r="W318" s="24"/>
      <c r="X318" s="24"/>
      <c r="Y318" s="24"/>
      <c r="Z318" s="24"/>
      <c r="AA318" s="24"/>
      <c r="AB318" s="24"/>
      <c r="AC318" s="24"/>
      <c r="AD318" s="24"/>
    </row>
    <row r="319" spans="1:34" ht="16.2" thickBot="1" x14ac:dyDescent="0.35">
      <c r="A319" s="430"/>
      <c r="B319" s="430"/>
      <c r="C319" s="430"/>
      <c r="D319" s="431"/>
      <c r="E319" s="431"/>
      <c r="F319" s="4"/>
      <c r="G319" s="4"/>
      <c r="I319" s="24"/>
      <c r="J319" s="24"/>
      <c r="K319" s="24"/>
      <c r="L319" s="24"/>
      <c r="M319" s="24"/>
      <c r="N319" s="24"/>
      <c r="O319" s="24"/>
      <c r="P319" s="24"/>
      <c r="Q319" s="24"/>
      <c r="R319" s="24"/>
      <c r="S319" s="24"/>
      <c r="T319" s="24"/>
      <c r="U319" s="24"/>
      <c r="V319" s="24"/>
      <c r="W319" s="24"/>
      <c r="X319" s="24"/>
      <c r="Y319" s="24"/>
      <c r="Z319" s="24"/>
      <c r="AA319" s="24"/>
      <c r="AB319" s="24"/>
      <c r="AC319" s="24"/>
      <c r="AD319" s="24"/>
    </row>
    <row r="320" spans="1:34" ht="16.2" thickBot="1" x14ac:dyDescent="0.35">
      <c r="A320" s="430"/>
      <c r="B320" s="430"/>
      <c r="C320" s="430"/>
      <c r="D320" s="431"/>
      <c r="E320" s="431"/>
      <c r="F320" s="4"/>
      <c r="G320" s="4"/>
      <c r="I320" s="24"/>
      <c r="J320" s="24"/>
      <c r="K320" s="24"/>
      <c r="L320" s="24"/>
      <c r="M320" s="24"/>
      <c r="N320" s="24"/>
      <c r="O320" s="24"/>
      <c r="P320" s="24"/>
      <c r="Q320" s="24"/>
      <c r="R320" s="24"/>
      <c r="S320" s="24"/>
      <c r="T320" s="24"/>
      <c r="U320" s="24"/>
      <c r="V320" s="24"/>
      <c r="W320" s="24"/>
      <c r="X320" s="24"/>
      <c r="Y320" s="24"/>
      <c r="Z320" s="24"/>
      <c r="AA320" s="24"/>
      <c r="AB320" s="24"/>
      <c r="AC320" s="24"/>
      <c r="AD320" s="24"/>
    </row>
    <row r="321" spans="1:30" ht="16.2" thickBot="1" x14ac:dyDescent="0.35">
      <c r="A321" s="430"/>
      <c r="B321" s="430"/>
      <c r="C321" s="430"/>
      <c r="D321" s="431"/>
      <c r="E321" s="431"/>
      <c r="F321" s="4"/>
      <c r="G321" s="4"/>
      <c r="I321" s="24"/>
      <c r="J321" s="24"/>
      <c r="K321" s="24"/>
      <c r="L321" s="24"/>
      <c r="M321" s="24"/>
      <c r="N321" s="24"/>
      <c r="O321" s="24"/>
      <c r="P321" s="24"/>
      <c r="Q321" s="24"/>
      <c r="R321" s="24"/>
      <c r="S321" s="24"/>
      <c r="T321" s="24"/>
      <c r="U321" s="24"/>
      <c r="V321" s="24"/>
      <c r="W321" s="24"/>
      <c r="X321" s="24"/>
      <c r="Y321" s="24"/>
      <c r="Z321" s="24"/>
      <c r="AA321" s="24"/>
      <c r="AB321" s="24"/>
      <c r="AC321" s="24"/>
      <c r="AD321" s="24"/>
    </row>
    <row r="322" spans="1:30" ht="16.2" thickBot="1" x14ac:dyDescent="0.35">
      <c r="A322" s="430"/>
      <c r="B322" s="430"/>
      <c r="C322" s="430"/>
      <c r="D322" s="431"/>
      <c r="E322" s="431"/>
      <c r="F322" s="4"/>
      <c r="G322" s="4"/>
      <c r="I322" s="24"/>
      <c r="J322" s="24"/>
      <c r="K322" s="24"/>
      <c r="L322" s="24"/>
      <c r="M322" s="24"/>
      <c r="N322" s="24"/>
      <c r="O322" s="24"/>
      <c r="P322" s="24"/>
      <c r="Q322" s="24"/>
      <c r="R322" s="24"/>
      <c r="S322" s="24"/>
      <c r="T322" s="24"/>
      <c r="U322" s="24"/>
      <c r="V322" s="24"/>
      <c r="W322" s="24"/>
      <c r="X322" s="24"/>
      <c r="Y322" s="24"/>
      <c r="Z322" s="24"/>
      <c r="AA322" s="24"/>
      <c r="AB322" s="24"/>
      <c r="AC322" s="24"/>
      <c r="AD322" s="24"/>
    </row>
    <row r="323" spans="1:30" ht="16.2" thickBot="1" x14ac:dyDescent="0.35">
      <c r="A323" s="430"/>
      <c r="B323" s="430"/>
      <c r="C323" s="430"/>
      <c r="D323" s="431"/>
      <c r="E323" s="431"/>
      <c r="F323" s="4"/>
      <c r="G323" s="4"/>
      <c r="I323" s="24"/>
      <c r="J323" s="24"/>
      <c r="K323" s="24"/>
      <c r="L323" s="24"/>
      <c r="M323" s="24"/>
      <c r="N323" s="24"/>
      <c r="O323" s="24"/>
      <c r="P323" s="24"/>
      <c r="Q323" s="24"/>
      <c r="R323" s="24"/>
      <c r="S323" s="24"/>
      <c r="T323" s="24"/>
      <c r="U323" s="24"/>
      <c r="V323" s="24"/>
      <c r="W323" s="24"/>
      <c r="X323" s="24"/>
      <c r="Y323" s="24"/>
      <c r="Z323" s="24"/>
      <c r="AA323" s="24"/>
      <c r="AB323" s="24"/>
      <c r="AC323" s="24"/>
      <c r="AD323" s="24"/>
    </row>
    <row r="324" spans="1:30" ht="16.2" thickBot="1" x14ac:dyDescent="0.35">
      <c r="A324" s="430"/>
      <c r="B324" s="430"/>
      <c r="C324" s="430"/>
      <c r="D324" s="431"/>
      <c r="E324" s="431"/>
      <c r="F324" s="4"/>
      <c r="G324" s="4"/>
      <c r="I324" s="24"/>
      <c r="J324" s="24"/>
      <c r="K324" s="24"/>
      <c r="L324" s="24"/>
      <c r="M324" s="24"/>
      <c r="N324" s="24"/>
      <c r="O324" s="24"/>
      <c r="P324" s="24"/>
      <c r="Q324" s="24"/>
      <c r="R324" s="24"/>
      <c r="S324" s="24"/>
      <c r="T324" s="24"/>
      <c r="U324" s="24"/>
      <c r="V324" s="24"/>
      <c r="W324" s="24"/>
      <c r="X324" s="24"/>
      <c r="Y324" s="24"/>
      <c r="Z324" s="24"/>
      <c r="AA324" s="24"/>
      <c r="AB324" s="24"/>
      <c r="AC324" s="24"/>
      <c r="AD324" s="24"/>
    </row>
    <row r="325" spans="1:30" ht="16.2" thickBot="1" x14ac:dyDescent="0.35">
      <c r="A325" s="430"/>
      <c r="B325" s="430"/>
      <c r="C325" s="430"/>
      <c r="D325" s="431"/>
      <c r="E325" s="431"/>
      <c r="F325" s="4"/>
      <c r="G325" s="4"/>
      <c r="I325" s="24"/>
      <c r="J325" s="24"/>
      <c r="K325" s="24"/>
      <c r="L325" s="24"/>
      <c r="M325" s="24"/>
      <c r="N325" s="24"/>
      <c r="O325" s="24"/>
      <c r="P325" s="24"/>
      <c r="Q325" s="24"/>
      <c r="R325" s="24"/>
      <c r="S325" s="24"/>
      <c r="T325" s="24"/>
      <c r="U325" s="24"/>
      <c r="V325" s="24"/>
      <c r="W325" s="24"/>
      <c r="X325" s="24"/>
      <c r="Y325" s="24"/>
      <c r="Z325" s="24"/>
      <c r="AA325" s="24"/>
      <c r="AB325" s="24"/>
      <c r="AC325" s="24"/>
      <c r="AD325" s="24"/>
    </row>
    <row r="326" spans="1:30" ht="16.2" thickBot="1" x14ac:dyDescent="0.35">
      <c r="A326" s="430"/>
      <c r="B326" s="430"/>
      <c r="C326" s="430"/>
      <c r="D326" s="431"/>
      <c r="E326" s="431"/>
      <c r="F326" s="4"/>
      <c r="G326" s="4"/>
      <c r="I326" s="24"/>
      <c r="J326" s="24"/>
      <c r="K326" s="24"/>
      <c r="L326" s="24"/>
      <c r="M326" s="24"/>
      <c r="N326" s="24"/>
      <c r="O326" s="24"/>
      <c r="P326" s="24"/>
      <c r="Q326" s="24"/>
      <c r="R326" s="24"/>
      <c r="S326" s="24"/>
      <c r="T326" s="24"/>
      <c r="U326" s="24"/>
      <c r="V326" s="24"/>
      <c r="W326" s="24"/>
      <c r="X326" s="24"/>
      <c r="Y326" s="24"/>
      <c r="Z326" s="24"/>
      <c r="AA326" s="24"/>
      <c r="AB326" s="24"/>
      <c r="AC326" s="24"/>
      <c r="AD326" s="24"/>
    </row>
    <row r="327" spans="1:30" ht="16.2" thickBot="1" x14ac:dyDescent="0.35">
      <c r="A327" s="430"/>
      <c r="B327" s="430"/>
      <c r="C327" s="430"/>
      <c r="D327" s="431"/>
      <c r="E327" s="431"/>
      <c r="F327" s="4"/>
      <c r="G327" s="4"/>
      <c r="I327" s="24"/>
      <c r="J327" s="24"/>
      <c r="K327" s="24"/>
      <c r="L327" s="24"/>
      <c r="M327" s="24"/>
      <c r="N327" s="24"/>
      <c r="O327" s="24"/>
      <c r="P327" s="24"/>
      <c r="Q327" s="24"/>
      <c r="R327" s="24"/>
      <c r="S327" s="24"/>
      <c r="T327" s="24"/>
      <c r="U327" s="24"/>
      <c r="V327" s="24"/>
      <c r="W327" s="24"/>
      <c r="X327" s="24"/>
      <c r="Y327" s="24"/>
      <c r="Z327" s="24"/>
      <c r="AA327" s="24"/>
      <c r="AB327" s="24"/>
      <c r="AC327" s="24"/>
      <c r="AD327" s="24"/>
    </row>
    <row r="328" spans="1:30" ht="16.2" thickBot="1" x14ac:dyDescent="0.35">
      <c r="A328" s="430"/>
      <c r="B328" s="430"/>
      <c r="C328" s="430"/>
      <c r="D328" s="431"/>
      <c r="E328" s="431"/>
      <c r="F328" s="4"/>
      <c r="G328" s="4"/>
      <c r="I328" s="24"/>
      <c r="J328" s="24"/>
      <c r="K328" s="24"/>
      <c r="L328" s="24"/>
      <c r="M328" s="24"/>
      <c r="N328" s="24"/>
      <c r="O328" s="24"/>
      <c r="P328" s="24"/>
      <c r="Q328" s="24"/>
      <c r="R328" s="24"/>
      <c r="S328" s="24"/>
      <c r="T328" s="24"/>
      <c r="U328" s="24"/>
      <c r="V328" s="24"/>
      <c r="W328" s="24"/>
      <c r="X328" s="24"/>
      <c r="Y328" s="24"/>
      <c r="Z328" s="24"/>
      <c r="AA328" s="24"/>
      <c r="AB328" s="24"/>
      <c r="AC328" s="24"/>
      <c r="AD328" s="24"/>
    </row>
    <row r="329" spans="1:30" x14ac:dyDescent="0.25">
      <c r="F329" s="4"/>
      <c r="G329" s="4"/>
      <c r="I329" s="24"/>
      <c r="J329" s="24"/>
      <c r="K329" s="24"/>
      <c r="L329" s="24"/>
      <c r="M329" s="24"/>
      <c r="N329" s="24"/>
      <c r="O329" s="24"/>
      <c r="P329" s="24"/>
      <c r="Q329" s="24"/>
      <c r="R329" s="24"/>
      <c r="S329" s="24"/>
      <c r="T329" s="24"/>
      <c r="U329" s="24"/>
      <c r="V329" s="24"/>
      <c r="W329" s="24"/>
      <c r="X329" s="24"/>
      <c r="Y329" s="24"/>
      <c r="Z329" s="24"/>
      <c r="AA329" s="24"/>
      <c r="AB329" s="24"/>
      <c r="AC329" s="24"/>
      <c r="AD329" s="24"/>
    </row>
    <row r="330" spans="1:30" x14ac:dyDescent="0.25">
      <c r="F330" s="4"/>
      <c r="G330" s="4"/>
      <c r="I330" s="24"/>
      <c r="J330" s="24"/>
      <c r="K330" s="24"/>
      <c r="L330" s="24"/>
      <c r="M330" s="24"/>
      <c r="N330" s="24"/>
      <c r="O330" s="24"/>
      <c r="P330" s="24"/>
      <c r="Q330" s="24"/>
      <c r="R330" s="24"/>
      <c r="S330" s="24"/>
      <c r="T330" s="24"/>
      <c r="U330" s="24"/>
      <c r="V330" s="24"/>
      <c r="W330" s="24"/>
      <c r="X330" s="24"/>
      <c r="Y330" s="24"/>
      <c r="Z330" s="24"/>
      <c r="AA330" s="24"/>
      <c r="AB330" s="24"/>
      <c r="AC330" s="24"/>
      <c r="AD330" s="24"/>
    </row>
    <row r="331" spans="1:30" x14ac:dyDescent="0.25">
      <c r="F331" s="4"/>
      <c r="G331" s="4"/>
      <c r="I331" s="24"/>
      <c r="J331" s="24"/>
      <c r="K331" s="24"/>
      <c r="L331" s="24"/>
      <c r="M331" s="24"/>
      <c r="N331" s="24"/>
      <c r="O331" s="24"/>
      <c r="P331" s="24"/>
      <c r="Q331" s="24"/>
      <c r="R331" s="24"/>
      <c r="S331" s="24"/>
      <c r="T331" s="24"/>
      <c r="U331" s="24"/>
      <c r="V331" s="24"/>
      <c r="W331" s="24"/>
      <c r="X331" s="24"/>
      <c r="Y331" s="24"/>
      <c r="Z331" s="24"/>
      <c r="AA331" s="24"/>
      <c r="AB331" s="24"/>
      <c r="AC331" s="24"/>
      <c r="AD331" s="24"/>
    </row>
    <row r="332" spans="1:30" x14ac:dyDescent="0.25">
      <c r="F332" s="4"/>
      <c r="G332" s="4"/>
      <c r="I332" s="24"/>
      <c r="J332" s="24"/>
      <c r="K332" s="24"/>
      <c r="L332" s="24"/>
      <c r="M332" s="24"/>
      <c r="N332" s="24"/>
      <c r="O332" s="24"/>
      <c r="P332" s="24"/>
      <c r="Q332" s="24"/>
      <c r="R332" s="24"/>
      <c r="S332" s="24"/>
      <c r="T332" s="24"/>
      <c r="U332" s="24"/>
      <c r="V332" s="24"/>
      <c r="W332" s="24"/>
      <c r="X332" s="24"/>
      <c r="Y332" s="24"/>
      <c r="Z332" s="24"/>
      <c r="AA332" s="24"/>
      <c r="AB332" s="24"/>
      <c r="AC332" s="24"/>
      <c r="AD332" s="24"/>
    </row>
    <row r="333" spans="1:30" x14ac:dyDescent="0.25">
      <c r="F333" s="4"/>
      <c r="G333" s="4"/>
      <c r="I333" s="24"/>
      <c r="J333" s="24"/>
      <c r="K333" s="24"/>
      <c r="L333" s="24"/>
      <c r="M333" s="24"/>
      <c r="N333" s="24"/>
      <c r="O333" s="24"/>
      <c r="P333" s="24"/>
      <c r="Q333" s="24"/>
      <c r="R333" s="24"/>
      <c r="S333" s="24"/>
      <c r="T333" s="24"/>
      <c r="U333" s="24"/>
      <c r="V333" s="24"/>
      <c r="W333" s="24"/>
      <c r="X333" s="24"/>
      <c r="Y333" s="24"/>
      <c r="Z333" s="24"/>
      <c r="AA333" s="24"/>
      <c r="AB333" s="24"/>
      <c r="AC333" s="24"/>
      <c r="AD333" s="24"/>
    </row>
    <row r="334" spans="1:30" x14ac:dyDescent="0.25">
      <c r="F334" s="4"/>
      <c r="G334" s="4"/>
      <c r="I334" s="24"/>
      <c r="J334" s="24"/>
      <c r="K334" s="24"/>
      <c r="L334" s="24"/>
      <c r="M334" s="24"/>
      <c r="N334" s="24"/>
      <c r="O334" s="24"/>
      <c r="P334" s="24"/>
      <c r="Q334" s="24"/>
      <c r="R334" s="24"/>
      <c r="S334" s="24"/>
      <c r="T334" s="24"/>
      <c r="U334" s="24"/>
      <c r="V334" s="24"/>
      <c r="W334" s="24"/>
      <c r="X334" s="24"/>
      <c r="Y334" s="24"/>
      <c r="Z334" s="24"/>
      <c r="AA334" s="24"/>
      <c r="AB334" s="24"/>
      <c r="AC334" s="24"/>
      <c r="AD334" s="24"/>
    </row>
    <row r="335" spans="1:30" x14ac:dyDescent="0.25">
      <c r="F335" s="4"/>
      <c r="G335" s="4"/>
      <c r="I335" s="24"/>
      <c r="J335" s="24"/>
      <c r="K335" s="24"/>
      <c r="L335" s="24"/>
      <c r="M335" s="24"/>
      <c r="N335" s="24"/>
      <c r="O335" s="24"/>
      <c r="P335" s="24"/>
      <c r="Q335" s="24"/>
      <c r="R335" s="24"/>
      <c r="S335" s="24"/>
      <c r="T335" s="24"/>
      <c r="U335" s="24"/>
      <c r="V335" s="24"/>
      <c r="W335" s="24"/>
      <c r="X335" s="24"/>
      <c r="Y335" s="24"/>
      <c r="Z335" s="24"/>
      <c r="AA335" s="24"/>
      <c r="AB335" s="24"/>
      <c r="AC335" s="24"/>
      <c r="AD335" s="24"/>
    </row>
    <row r="336" spans="1:30" x14ac:dyDescent="0.25">
      <c r="F336" s="4"/>
      <c r="G336" s="4"/>
      <c r="I336" s="24"/>
      <c r="J336" s="24"/>
      <c r="K336" s="24"/>
      <c r="L336" s="24"/>
      <c r="M336" s="24"/>
      <c r="N336" s="24"/>
      <c r="O336" s="24"/>
      <c r="P336" s="24"/>
      <c r="Q336" s="24"/>
      <c r="R336" s="24"/>
      <c r="S336" s="24"/>
      <c r="T336" s="24"/>
      <c r="U336" s="24"/>
      <c r="V336" s="24"/>
      <c r="W336" s="24"/>
      <c r="X336" s="24"/>
      <c r="Y336" s="24"/>
      <c r="Z336" s="24"/>
      <c r="AA336" s="24"/>
      <c r="AB336" s="24"/>
      <c r="AC336" s="24"/>
      <c r="AD336" s="24"/>
    </row>
    <row r="337" spans="6:30" x14ac:dyDescent="0.25">
      <c r="F337" s="4"/>
      <c r="G337" s="4"/>
      <c r="I337" s="24"/>
      <c r="J337" s="24"/>
      <c r="K337" s="24"/>
      <c r="L337" s="24"/>
      <c r="M337" s="24"/>
      <c r="N337" s="24"/>
      <c r="O337" s="24"/>
      <c r="P337" s="24"/>
      <c r="Q337" s="24"/>
      <c r="R337" s="24"/>
      <c r="S337" s="24"/>
      <c r="T337" s="24"/>
      <c r="U337" s="24"/>
      <c r="V337" s="24"/>
      <c r="W337" s="24"/>
      <c r="X337" s="24"/>
      <c r="Y337" s="24"/>
      <c r="Z337" s="24"/>
      <c r="AA337" s="24"/>
      <c r="AB337" s="24"/>
      <c r="AC337" s="24"/>
      <c r="AD337" s="24"/>
    </row>
    <row r="338" spans="6:30" x14ac:dyDescent="0.25">
      <c r="F338" s="4"/>
      <c r="G338" s="4"/>
      <c r="I338" s="24"/>
      <c r="J338" s="24"/>
      <c r="K338" s="24"/>
      <c r="L338" s="24"/>
      <c r="M338" s="24"/>
      <c r="N338" s="24"/>
      <c r="O338" s="24"/>
      <c r="P338" s="24"/>
      <c r="Q338" s="24"/>
      <c r="R338" s="24"/>
      <c r="S338" s="24"/>
      <c r="T338" s="24"/>
      <c r="U338" s="24"/>
      <c r="V338" s="24"/>
      <c r="W338" s="24"/>
      <c r="X338" s="24"/>
      <c r="Y338" s="24"/>
      <c r="Z338" s="24"/>
      <c r="AA338" s="24"/>
      <c r="AB338" s="24"/>
      <c r="AC338" s="24"/>
      <c r="AD338" s="24"/>
    </row>
    <row r="339" spans="6:30" x14ac:dyDescent="0.25">
      <c r="F339" s="4"/>
      <c r="G339" s="4"/>
      <c r="I339" s="24"/>
      <c r="J339" s="24"/>
      <c r="K339" s="24"/>
      <c r="L339" s="24"/>
      <c r="M339" s="24"/>
      <c r="N339" s="24"/>
      <c r="O339" s="24"/>
      <c r="P339" s="24"/>
      <c r="Q339" s="24"/>
      <c r="R339" s="24"/>
      <c r="S339" s="24"/>
      <c r="T339" s="24"/>
      <c r="U339" s="24"/>
      <c r="V339" s="24"/>
      <c r="W339" s="24"/>
      <c r="X339" s="24"/>
      <c r="Y339" s="24"/>
      <c r="Z339" s="24"/>
      <c r="AA339" s="24"/>
      <c r="AB339" s="24"/>
      <c r="AC339" s="24"/>
      <c r="AD339" s="24"/>
    </row>
    <row r="340" spans="6:30" x14ac:dyDescent="0.25">
      <c r="F340" s="4"/>
      <c r="G340" s="4"/>
      <c r="I340" s="24"/>
      <c r="J340" s="24"/>
      <c r="K340" s="24"/>
      <c r="L340" s="24"/>
      <c r="M340" s="24"/>
      <c r="N340" s="24"/>
      <c r="O340" s="24"/>
      <c r="P340" s="24"/>
      <c r="Q340" s="24"/>
      <c r="R340" s="24"/>
      <c r="S340" s="24"/>
      <c r="T340" s="24"/>
      <c r="U340" s="24"/>
      <c r="V340" s="24"/>
      <c r="W340" s="24"/>
      <c r="X340" s="24"/>
      <c r="Y340" s="24"/>
      <c r="Z340" s="24"/>
      <c r="AA340" s="24"/>
      <c r="AB340" s="24"/>
      <c r="AC340" s="24"/>
      <c r="AD340" s="24"/>
    </row>
    <row r="341" spans="6:30" x14ac:dyDescent="0.25">
      <c r="F341" s="4"/>
      <c r="G341" s="4"/>
      <c r="I341" s="24"/>
      <c r="J341" s="24"/>
      <c r="K341" s="24"/>
      <c r="L341" s="24"/>
      <c r="M341" s="24"/>
      <c r="N341" s="24"/>
      <c r="O341" s="24"/>
      <c r="P341" s="24"/>
      <c r="Q341" s="24"/>
      <c r="R341" s="24"/>
      <c r="S341" s="24"/>
      <c r="T341" s="24"/>
      <c r="U341" s="24"/>
      <c r="V341" s="24"/>
      <c r="W341" s="24"/>
      <c r="X341" s="24"/>
      <c r="Y341" s="24"/>
      <c r="Z341" s="24"/>
      <c r="AA341" s="24"/>
      <c r="AB341" s="24"/>
      <c r="AC341" s="24"/>
      <c r="AD341" s="24"/>
    </row>
    <row r="342" spans="6:30" x14ac:dyDescent="0.25">
      <c r="F342" s="4"/>
      <c r="G342" s="4"/>
      <c r="I342" s="24"/>
      <c r="J342" s="24"/>
      <c r="K342" s="24"/>
      <c r="L342" s="24"/>
      <c r="M342" s="24"/>
      <c r="N342" s="24"/>
      <c r="O342" s="24"/>
      <c r="P342" s="24"/>
      <c r="Q342" s="24"/>
      <c r="R342" s="24"/>
      <c r="S342" s="24"/>
      <c r="T342" s="24"/>
      <c r="U342" s="24"/>
      <c r="V342" s="24"/>
      <c r="W342" s="24"/>
      <c r="X342" s="24"/>
      <c r="Y342" s="24"/>
      <c r="Z342" s="24"/>
      <c r="AA342" s="24"/>
      <c r="AB342" s="24"/>
      <c r="AC342" s="24"/>
      <c r="AD342" s="24"/>
    </row>
    <row r="343" spans="6:30" x14ac:dyDescent="0.25">
      <c r="F343" s="4"/>
      <c r="G343" s="4"/>
      <c r="I343" s="24"/>
      <c r="J343" s="24"/>
      <c r="K343" s="24"/>
      <c r="L343" s="24"/>
      <c r="M343" s="24"/>
      <c r="N343" s="24"/>
      <c r="O343" s="24"/>
      <c r="P343" s="24"/>
      <c r="Q343" s="24"/>
      <c r="R343" s="24"/>
      <c r="S343" s="24"/>
      <c r="T343" s="24"/>
      <c r="U343" s="24"/>
      <c r="V343" s="24"/>
      <c r="W343" s="24"/>
      <c r="X343" s="24"/>
      <c r="Y343" s="24"/>
      <c r="Z343" s="24"/>
      <c r="AA343" s="24"/>
      <c r="AB343" s="24"/>
      <c r="AC343" s="24"/>
      <c r="AD343" s="24"/>
    </row>
    <row r="344" spans="6:30" x14ac:dyDescent="0.25">
      <c r="F344" s="4"/>
      <c r="G344" s="4"/>
      <c r="I344" s="24"/>
      <c r="J344" s="24"/>
      <c r="K344" s="24"/>
      <c r="L344" s="24"/>
      <c r="M344" s="24"/>
      <c r="N344" s="24"/>
      <c r="O344" s="24"/>
      <c r="P344" s="24"/>
      <c r="Q344" s="24"/>
      <c r="R344" s="24"/>
      <c r="S344" s="24"/>
      <c r="T344" s="24"/>
      <c r="U344" s="24"/>
      <c r="V344" s="24"/>
      <c r="W344" s="24"/>
      <c r="X344" s="24"/>
      <c r="Y344" s="24"/>
      <c r="Z344" s="24"/>
      <c r="AA344" s="24"/>
      <c r="AB344" s="24"/>
      <c r="AC344" s="24"/>
      <c r="AD344" s="24"/>
    </row>
    <row r="345" spans="6:30" x14ac:dyDescent="0.25">
      <c r="F345" s="4"/>
      <c r="G345" s="4"/>
      <c r="I345" s="24"/>
      <c r="J345" s="24"/>
      <c r="K345" s="24"/>
      <c r="L345" s="24"/>
      <c r="M345" s="24"/>
      <c r="N345" s="24"/>
      <c r="O345" s="24"/>
      <c r="P345" s="24"/>
      <c r="Q345" s="24"/>
      <c r="R345" s="24"/>
      <c r="S345" s="24"/>
      <c r="T345" s="24"/>
      <c r="U345" s="24"/>
      <c r="V345" s="24"/>
      <c r="W345" s="24"/>
      <c r="X345" s="24"/>
      <c r="Y345" s="24"/>
      <c r="Z345" s="24"/>
      <c r="AA345" s="24"/>
      <c r="AB345" s="24"/>
      <c r="AC345" s="24"/>
      <c r="AD345" s="24"/>
    </row>
    <row r="346" spans="6:30" x14ac:dyDescent="0.25">
      <c r="F346" s="4"/>
      <c r="G346" s="4"/>
      <c r="I346" s="24"/>
      <c r="J346" s="24"/>
      <c r="K346" s="24"/>
      <c r="L346" s="24"/>
      <c r="M346" s="24"/>
      <c r="N346" s="24"/>
      <c r="O346" s="24"/>
      <c r="P346" s="24"/>
      <c r="Q346" s="24"/>
      <c r="R346" s="24"/>
      <c r="S346" s="24"/>
      <c r="T346" s="24"/>
      <c r="U346" s="24"/>
      <c r="V346" s="24"/>
      <c r="W346" s="24"/>
      <c r="X346" s="24"/>
      <c r="Y346" s="24"/>
      <c r="Z346" s="24"/>
      <c r="AA346" s="24"/>
      <c r="AB346" s="24"/>
      <c r="AC346" s="24"/>
      <c r="AD346" s="24"/>
    </row>
    <row r="347" spans="6:30" x14ac:dyDescent="0.25">
      <c r="F347" s="4"/>
      <c r="G347" s="4"/>
      <c r="I347" s="24"/>
      <c r="J347" s="24"/>
      <c r="K347" s="24"/>
      <c r="L347" s="24"/>
      <c r="M347" s="24"/>
      <c r="N347" s="24"/>
      <c r="O347" s="24"/>
      <c r="P347" s="24"/>
      <c r="Q347" s="24"/>
      <c r="R347" s="24"/>
      <c r="S347" s="24"/>
      <c r="T347" s="24"/>
      <c r="U347" s="24"/>
      <c r="V347" s="24"/>
      <c r="W347" s="24"/>
      <c r="X347" s="24"/>
      <c r="Y347" s="24"/>
      <c r="Z347" s="24"/>
      <c r="AA347" s="24"/>
      <c r="AB347" s="24"/>
      <c r="AC347" s="24"/>
      <c r="AD347" s="24"/>
    </row>
    <row r="348" spans="6:30" x14ac:dyDescent="0.25">
      <c r="F348" s="4"/>
      <c r="G348" s="4"/>
      <c r="I348" s="24"/>
      <c r="J348" s="24"/>
      <c r="K348" s="24"/>
      <c r="L348" s="24"/>
      <c r="M348" s="24"/>
      <c r="N348" s="24"/>
      <c r="O348" s="24"/>
      <c r="P348" s="24"/>
      <c r="Q348" s="24"/>
      <c r="R348" s="24"/>
      <c r="S348" s="24"/>
      <c r="T348" s="24"/>
      <c r="U348" s="24"/>
      <c r="V348" s="24"/>
      <c r="W348" s="24"/>
      <c r="X348" s="24"/>
      <c r="Y348" s="24"/>
      <c r="Z348" s="24"/>
      <c r="AA348" s="24"/>
      <c r="AB348" s="24"/>
      <c r="AC348" s="24"/>
      <c r="AD348" s="24"/>
    </row>
    <row r="349" spans="6:30" x14ac:dyDescent="0.25">
      <c r="F349" s="4"/>
      <c r="G349" s="4"/>
      <c r="I349" s="24"/>
      <c r="J349" s="24"/>
      <c r="K349" s="24"/>
      <c r="L349" s="24"/>
      <c r="M349" s="24"/>
      <c r="N349" s="24"/>
      <c r="O349" s="24"/>
      <c r="P349" s="24"/>
      <c r="Q349" s="24"/>
      <c r="R349" s="24"/>
      <c r="S349" s="24"/>
      <c r="T349" s="24"/>
      <c r="U349" s="24"/>
      <c r="V349" s="24"/>
      <c r="W349" s="24"/>
      <c r="X349" s="24"/>
      <c r="Y349" s="24"/>
      <c r="Z349" s="24"/>
      <c r="AA349" s="24"/>
      <c r="AB349" s="24"/>
      <c r="AC349" s="24"/>
      <c r="AD349" s="24"/>
    </row>
    <row r="350" spans="6:30" x14ac:dyDescent="0.25">
      <c r="F350" s="4"/>
      <c r="G350" s="4"/>
      <c r="I350" s="24"/>
      <c r="J350" s="24"/>
      <c r="K350" s="24"/>
      <c r="L350" s="24"/>
      <c r="M350" s="24"/>
      <c r="N350" s="24"/>
      <c r="O350" s="24"/>
      <c r="P350" s="24"/>
      <c r="Q350" s="24"/>
      <c r="R350" s="24"/>
      <c r="S350" s="24"/>
      <c r="T350" s="24"/>
      <c r="U350" s="24"/>
      <c r="V350" s="24"/>
      <c r="W350" s="24"/>
      <c r="X350" s="24"/>
      <c r="Y350" s="24"/>
      <c r="Z350" s="24"/>
      <c r="AA350" s="24"/>
      <c r="AB350" s="24"/>
      <c r="AC350" s="24"/>
      <c r="AD350" s="24"/>
    </row>
    <row r="351" spans="6:30" x14ac:dyDescent="0.25">
      <c r="F351" s="4"/>
      <c r="G351" s="4"/>
      <c r="I351" s="24"/>
      <c r="J351" s="24"/>
      <c r="K351" s="24"/>
      <c r="L351" s="24"/>
      <c r="M351" s="24"/>
      <c r="N351" s="24"/>
      <c r="O351" s="24"/>
      <c r="P351" s="24"/>
      <c r="Q351" s="24"/>
      <c r="R351" s="24"/>
      <c r="S351" s="24"/>
      <c r="T351" s="24"/>
      <c r="U351" s="24"/>
      <c r="V351" s="24"/>
      <c r="W351" s="24"/>
      <c r="X351" s="24"/>
      <c r="Y351" s="24"/>
      <c r="Z351" s="24"/>
      <c r="AA351" s="24"/>
      <c r="AB351" s="24"/>
      <c r="AC351" s="24"/>
      <c r="AD351" s="24"/>
    </row>
    <row r="352" spans="6:30" x14ac:dyDescent="0.25">
      <c r="F352" s="4"/>
      <c r="G352" s="4"/>
      <c r="I352" s="24"/>
      <c r="J352" s="24"/>
      <c r="K352" s="24"/>
      <c r="L352" s="24"/>
      <c r="M352" s="24"/>
      <c r="N352" s="24"/>
      <c r="O352" s="24"/>
      <c r="P352" s="24"/>
      <c r="Q352" s="24"/>
      <c r="R352" s="24"/>
      <c r="S352" s="24"/>
      <c r="T352" s="24"/>
      <c r="U352" s="24"/>
      <c r="V352" s="24"/>
      <c r="W352" s="24"/>
      <c r="X352" s="24"/>
      <c r="Y352" s="24"/>
      <c r="Z352" s="24"/>
      <c r="AA352" s="24"/>
      <c r="AB352" s="24"/>
      <c r="AC352" s="24"/>
      <c r="AD352" s="24"/>
    </row>
    <row r="353" spans="6:30" x14ac:dyDescent="0.25">
      <c r="F353" s="4"/>
      <c r="G353" s="4"/>
      <c r="I353" s="24"/>
      <c r="J353" s="24"/>
      <c r="K353" s="24"/>
      <c r="L353" s="24"/>
      <c r="M353" s="24"/>
      <c r="N353" s="24"/>
      <c r="O353" s="24"/>
      <c r="P353" s="24"/>
      <c r="Q353" s="24"/>
      <c r="R353" s="24"/>
      <c r="S353" s="24"/>
      <c r="T353" s="24"/>
      <c r="U353" s="24"/>
      <c r="V353" s="24"/>
      <c r="W353" s="24"/>
      <c r="X353" s="24"/>
      <c r="Y353" s="24"/>
      <c r="Z353" s="24"/>
      <c r="AA353" s="24"/>
      <c r="AB353" s="24"/>
      <c r="AC353" s="24"/>
      <c r="AD353" s="24"/>
    </row>
    <row r="354" spans="6:30" x14ac:dyDescent="0.25">
      <c r="F354" s="4"/>
      <c r="G354" s="4"/>
      <c r="I354" s="24"/>
      <c r="J354" s="24"/>
      <c r="K354" s="24"/>
      <c r="L354" s="24"/>
      <c r="M354" s="24"/>
      <c r="N354" s="24"/>
      <c r="O354" s="24"/>
      <c r="P354" s="24"/>
      <c r="Q354" s="24"/>
      <c r="R354" s="24"/>
      <c r="S354" s="24"/>
      <c r="T354" s="24"/>
      <c r="U354" s="24"/>
      <c r="V354" s="24"/>
      <c r="W354" s="24"/>
      <c r="X354" s="24"/>
      <c r="Y354" s="24"/>
      <c r="Z354" s="24"/>
      <c r="AA354" s="24"/>
      <c r="AB354" s="24"/>
      <c r="AC354" s="24"/>
      <c r="AD354" s="24"/>
    </row>
    <row r="355" spans="6:30" x14ac:dyDescent="0.25">
      <c r="F355" s="4"/>
      <c r="G355" s="4"/>
      <c r="I355" s="24"/>
      <c r="J355" s="24"/>
      <c r="K355" s="24"/>
      <c r="L355" s="24"/>
      <c r="M355" s="24"/>
      <c r="N355" s="24"/>
      <c r="O355" s="24"/>
      <c r="P355" s="24"/>
      <c r="Q355" s="24"/>
      <c r="R355" s="24"/>
      <c r="S355" s="24"/>
      <c r="T355" s="24"/>
      <c r="U355" s="24"/>
      <c r="V355" s="24"/>
      <c r="W355" s="24"/>
      <c r="X355" s="24"/>
      <c r="Y355" s="24"/>
      <c r="Z355" s="24"/>
      <c r="AA355" s="24"/>
      <c r="AB355" s="24"/>
      <c r="AC355" s="24"/>
      <c r="AD355" s="24"/>
    </row>
    <row r="356" spans="6:30" x14ac:dyDescent="0.25">
      <c r="F356" s="4"/>
      <c r="G356" s="4"/>
      <c r="I356" s="24"/>
      <c r="J356" s="24"/>
      <c r="K356" s="24"/>
      <c r="L356" s="24"/>
      <c r="M356" s="24"/>
      <c r="N356" s="24"/>
      <c r="O356" s="24"/>
      <c r="P356" s="24"/>
      <c r="Q356" s="24"/>
      <c r="R356" s="24"/>
      <c r="S356" s="24"/>
      <c r="T356" s="24"/>
      <c r="U356" s="24"/>
      <c r="V356" s="24"/>
      <c r="W356" s="24"/>
      <c r="X356" s="24"/>
      <c r="Y356" s="24"/>
      <c r="Z356" s="24"/>
      <c r="AA356" s="24"/>
      <c r="AB356" s="24"/>
      <c r="AC356" s="24"/>
      <c r="AD356" s="24"/>
    </row>
    <row r="357" spans="6:30" x14ac:dyDescent="0.25">
      <c r="F357" s="4"/>
      <c r="G357" s="4"/>
      <c r="I357" s="24"/>
      <c r="J357" s="24"/>
      <c r="K357" s="24"/>
      <c r="L357" s="24"/>
      <c r="M357" s="24"/>
      <c r="N357" s="24"/>
      <c r="O357" s="24"/>
      <c r="P357" s="24"/>
      <c r="Q357" s="24"/>
      <c r="R357" s="24"/>
      <c r="S357" s="24"/>
      <c r="T357" s="24"/>
      <c r="U357" s="24"/>
      <c r="V357" s="24"/>
      <c r="W357" s="24"/>
      <c r="X357" s="24"/>
      <c r="Y357" s="24"/>
      <c r="Z357" s="24"/>
      <c r="AA357" s="24"/>
      <c r="AB357" s="24"/>
      <c r="AC357" s="24"/>
      <c r="AD357" s="24"/>
    </row>
    <row r="358" spans="6:30" x14ac:dyDescent="0.25">
      <c r="F358" s="4"/>
      <c r="G358" s="4"/>
      <c r="I358" s="24"/>
      <c r="J358" s="24"/>
      <c r="K358" s="24"/>
      <c r="L358" s="24"/>
      <c r="M358" s="24"/>
      <c r="N358" s="24"/>
      <c r="O358" s="24"/>
      <c r="P358" s="24"/>
      <c r="Q358" s="24"/>
      <c r="R358" s="24"/>
      <c r="S358" s="24"/>
      <c r="T358" s="24"/>
      <c r="U358" s="24"/>
      <c r="V358" s="24"/>
      <c r="W358" s="24"/>
      <c r="X358" s="24"/>
      <c r="Y358" s="24"/>
      <c r="Z358" s="24"/>
      <c r="AA358" s="24"/>
      <c r="AB358" s="24"/>
      <c r="AC358" s="24"/>
      <c r="AD358" s="24"/>
    </row>
    <row r="359" spans="6:30" x14ac:dyDescent="0.25">
      <c r="F359" s="4"/>
      <c r="G359" s="4"/>
      <c r="I359" s="24"/>
      <c r="J359" s="24"/>
      <c r="K359" s="24"/>
      <c r="L359" s="24"/>
      <c r="M359" s="24"/>
      <c r="N359" s="24"/>
      <c r="O359" s="24"/>
      <c r="P359" s="24"/>
      <c r="Q359" s="24"/>
      <c r="R359" s="24"/>
      <c r="S359" s="24"/>
      <c r="T359" s="24"/>
      <c r="U359" s="24"/>
      <c r="V359" s="24"/>
      <c r="W359" s="24"/>
      <c r="X359" s="24"/>
      <c r="Y359" s="24"/>
      <c r="Z359" s="24"/>
      <c r="AA359" s="24"/>
      <c r="AB359" s="24"/>
      <c r="AC359" s="24"/>
      <c r="AD359" s="24"/>
    </row>
    <row r="360" spans="6:30" x14ac:dyDescent="0.25">
      <c r="F360" s="4"/>
      <c r="G360" s="4"/>
      <c r="I360" s="24"/>
      <c r="J360" s="24"/>
      <c r="K360" s="24"/>
      <c r="L360" s="24"/>
      <c r="M360" s="24"/>
      <c r="N360" s="24"/>
      <c r="O360" s="24"/>
      <c r="P360" s="24"/>
      <c r="Q360" s="24"/>
      <c r="R360" s="24"/>
      <c r="S360" s="24"/>
      <c r="T360" s="24"/>
      <c r="U360" s="24"/>
      <c r="V360" s="24"/>
      <c r="W360" s="24"/>
      <c r="X360" s="24"/>
      <c r="Y360" s="24"/>
      <c r="Z360" s="24"/>
      <c r="AA360" s="24"/>
      <c r="AB360" s="24"/>
      <c r="AC360" s="24"/>
      <c r="AD360" s="24"/>
    </row>
    <row r="361" spans="6:30" x14ac:dyDescent="0.25">
      <c r="F361" s="4"/>
      <c r="G361" s="4"/>
      <c r="I361" s="24"/>
      <c r="J361" s="24"/>
      <c r="K361" s="24"/>
      <c r="L361" s="24"/>
      <c r="M361" s="24"/>
      <c r="N361" s="24"/>
      <c r="O361" s="24"/>
      <c r="P361" s="24"/>
      <c r="Q361" s="24"/>
      <c r="R361" s="24"/>
      <c r="S361" s="24"/>
      <c r="T361" s="24"/>
      <c r="U361" s="24"/>
      <c r="V361" s="24"/>
      <c r="W361" s="24"/>
      <c r="X361" s="24"/>
      <c r="Y361" s="24"/>
      <c r="Z361" s="24"/>
      <c r="AA361" s="24"/>
      <c r="AB361" s="24"/>
      <c r="AC361" s="24"/>
      <c r="AD361" s="24"/>
    </row>
    <row r="362" spans="6:30" x14ac:dyDescent="0.25">
      <c r="F362" s="4"/>
      <c r="G362" s="4"/>
      <c r="I362" s="24"/>
      <c r="J362" s="24"/>
      <c r="K362" s="24"/>
      <c r="L362" s="24"/>
      <c r="M362" s="24"/>
      <c r="N362" s="24"/>
      <c r="O362" s="24"/>
      <c r="P362" s="24"/>
      <c r="Q362" s="24"/>
      <c r="R362" s="24"/>
      <c r="S362" s="24"/>
      <c r="T362" s="24"/>
      <c r="U362" s="24"/>
      <c r="V362" s="24"/>
      <c r="W362" s="24"/>
      <c r="X362" s="24"/>
      <c r="Y362" s="24"/>
      <c r="Z362" s="24"/>
      <c r="AA362" s="24"/>
      <c r="AB362" s="24"/>
      <c r="AC362" s="24"/>
      <c r="AD362" s="24"/>
    </row>
    <row r="363" spans="6:30" x14ac:dyDescent="0.25">
      <c r="F363" s="4"/>
      <c r="G363" s="4"/>
      <c r="I363" s="24"/>
      <c r="J363" s="24"/>
      <c r="K363" s="24"/>
      <c r="L363" s="24"/>
      <c r="M363" s="24"/>
      <c r="N363" s="24"/>
      <c r="O363" s="24"/>
      <c r="P363" s="24"/>
      <c r="Q363" s="24"/>
      <c r="R363" s="24"/>
      <c r="S363" s="24"/>
      <c r="T363" s="24"/>
      <c r="U363" s="24"/>
      <c r="V363" s="24"/>
      <c r="W363" s="24"/>
      <c r="X363" s="24"/>
      <c r="Y363" s="24"/>
      <c r="Z363" s="24"/>
      <c r="AA363" s="24"/>
      <c r="AB363" s="24"/>
      <c r="AC363" s="24"/>
      <c r="AD363" s="24"/>
    </row>
    <row r="364" spans="6:30" x14ac:dyDescent="0.25">
      <c r="F364" s="4"/>
      <c r="G364" s="4"/>
      <c r="I364" s="24"/>
      <c r="J364" s="24"/>
      <c r="K364" s="24"/>
      <c r="L364" s="24"/>
      <c r="M364" s="24"/>
      <c r="N364" s="24"/>
      <c r="O364" s="24"/>
      <c r="P364" s="24"/>
      <c r="Q364" s="24"/>
      <c r="R364" s="24"/>
      <c r="S364" s="24"/>
      <c r="T364" s="24"/>
      <c r="U364" s="24"/>
      <c r="V364" s="24"/>
      <c r="W364" s="24"/>
      <c r="X364" s="24"/>
      <c r="Y364" s="24"/>
      <c r="Z364" s="24"/>
      <c r="AA364" s="24"/>
      <c r="AB364" s="24"/>
      <c r="AC364" s="24"/>
      <c r="AD364" s="24"/>
    </row>
    <row r="365" spans="6:30" x14ac:dyDescent="0.25">
      <c r="F365" s="4"/>
      <c r="G365" s="4"/>
      <c r="I365" s="24"/>
      <c r="J365" s="24"/>
      <c r="K365" s="24"/>
      <c r="L365" s="24"/>
      <c r="M365" s="24"/>
      <c r="N365" s="24"/>
      <c r="O365" s="24"/>
      <c r="P365" s="24"/>
      <c r="Q365" s="24"/>
      <c r="R365" s="24"/>
      <c r="S365" s="24"/>
      <c r="T365" s="24"/>
      <c r="U365" s="24"/>
      <c r="V365" s="24"/>
      <c r="W365" s="24"/>
      <c r="X365" s="24"/>
      <c r="Y365" s="24"/>
      <c r="Z365" s="24"/>
      <c r="AA365" s="24"/>
      <c r="AB365" s="24"/>
      <c r="AC365" s="24"/>
      <c r="AD365" s="24"/>
    </row>
    <row r="366" spans="6:30" x14ac:dyDescent="0.25">
      <c r="F366" s="4"/>
      <c r="G366" s="4"/>
      <c r="I366" s="24"/>
      <c r="J366" s="24"/>
      <c r="K366" s="24"/>
      <c r="L366" s="24"/>
      <c r="M366" s="24"/>
      <c r="N366" s="24"/>
      <c r="O366" s="24"/>
      <c r="P366" s="24"/>
      <c r="Q366" s="24"/>
      <c r="R366" s="24"/>
      <c r="S366" s="24"/>
      <c r="T366" s="24"/>
      <c r="U366" s="24"/>
      <c r="V366" s="24"/>
      <c r="W366" s="24"/>
      <c r="X366" s="24"/>
      <c r="Y366" s="24"/>
      <c r="Z366" s="24"/>
      <c r="AA366" s="24"/>
      <c r="AB366" s="24"/>
      <c r="AC366" s="24"/>
      <c r="AD366" s="24"/>
    </row>
    <row r="367" spans="6:30" x14ac:dyDescent="0.25">
      <c r="F367" s="4"/>
      <c r="G367" s="4"/>
      <c r="I367" s="24"/>
      <c r="J367" s="24"/>
      <c r="K367" s="24"/>
      <c r="L367" s="24"/>
      <c r="M367" s="24"/>
      <c r="N367" s="24"/>
      <c r="O367" s="24"/>
      <c r="P367" s="24"/>
      <c r="Q367" s="24"/>
      <c r="R367" s="24"/>
      <c r="S367" s="24"/>
      <c r="T367" s="24"/>
      <c r="U367" s="24"/>
      <c r="V367" s="24"/>
      <c r="W367" s="24"/>
      <c r="X367" s="24"/>
      <c r="Y367" s="24"/>
      <c r="Z367" s="24"/>
      <c r="AA367" s="24"/>
      <c r="AB367" s="24"/>
      <c r="AC367" s="24"/>
      <c r="AD367" s="24"/>
    </row>
    <row r="368" spans="6:30" x14ac:dyDescent="0.25">
      <c r="F368" s="4"/>
      <c r="G368" s="4"/>
      <c r="I368" s="24"/>
      <c r="J368" s="24"/>
      <c r="K368" s="24"/>
      <c r="L368" s="24"/>
      <c r="M368" s="24"/>
      <c r="N368" s="24"/>
      <c r="O368" s="24"/>
      <c r="P368" s="24"/>
      <c r="Q368" s="24"/>
      <c r="R368" s="24"/>
      <c r="S368" s="24"/>
      <c r="T368" s="24"/>
      <c r="U368" s="24"/>
      <c r="V368" s="24"/>
      <c r="W368" s="24"/>
      <c r="X368" s="24"/>
      <c r="Y368" s="24"/>
      <c r="Z368" s="24"/>
      <c r="AA368" s="24"/>
      <c r="AB368" s="24"/>
      <c r="AC368" s="24"/>
      <c r="AD368" s="24"/>
    </row>
    <row r="369" spans="6:30" x14ac:dyDescent="0.25">
      <c r="F369" s="4"/>
      <c r="G369" s="4"/>
      <c r="I369" s="24"/>
      <c r="J369" s="24"/>
      <c r="K369" s="24"/>
      <c r="L369" s="24"/>
      <c r="M369" s="24"/>
      <c r="N369" s="24"/>
      <c r="O369" s="24"/>
      <c r="P369" s="24"/>
      <c r="Q369" s="24"/>
      <c r="R369" s="24"/>
      <c r="S369" s="24"/>
      <c r="T369" s="24"/>
      <c r="U369" s="24"/>
      <c r="V369" s="24"/>
      <c r="W369" s="24"/>
      <c r="X369" s="24"/>
      <c r="Y369" s="24"/>
      <c r="Z369" s="24"/>
      <c r="AA369" s="24"/>
      <c r="AB369" s="24"/>
      <c r="AC369" s="24"/>
      <c r="AD369" s="24"/>
    </row>
    <row r="370" spans="6:30" x14ac:dyDescent="0.25">
      <c r="F370" s="4"/>
      <c r="G370" s="4"/>
      <c r="I370" s="24"/>
      <c r="J370" s="24"/>
      <c r="K370" s="24"/>
      <c r="L370" s="24"/>
      <c r="M370" s="24"/>
      <c r="N370" s="24"/>
      <c r="O370" s="24"/>
      <c r="P370" s="24"/>
      <c r="Q370" s="24"/>
      <c r="R370" s="24"/>
      <c r="S370" s="24"/>
      <c r="T370" s="24"/>
      <c r="U370" s="24"/>
      <c r="V370" s="24"/>
      <c r="W370" s="24"/>
      <c r="X370" s="24"/>
      <c r="Y370" s="24"/>
      <c r="Z370" s="24"/>
      <c r="AA370" s="24"/>
      <c r="AB370" s="24"/>
      <c r="AC370" s="24"/>
      <c r="AD370" s="24"/>
    </row>
    <row r="371" spans="6:30" x14ac:dyDescent="0.25">
      <c r="F371" s="4"/>
      <c r="G371" s="4"/>
      <c r="I371" s="24"/>
      <c r="J371" s="24"/>
      <c r="K371" s="24"/>
      <c r="L371" s="24"/>
      <c r="M371" s="24"/>
      <c r="N371" s="24"/>
      <c r="O371" s="24"/>
      <c r="P371" s="24"/>
      <c r="Q371" s="24"/>
      <c r="R371" s="24"/>
      <c r="S371" s="24"/>
      <c r="T371" s="24"/>
      <c r="U371" s="24"/>
      <c r="V371" s="24"/>
      <c r="W371" s="24"/>
      <c r="X371" s="24"/>
      <c r="Y371" s="24"/>
      <c r="Z371" s="24"/>
      <c r="AA371" s="24"/>
      <c r="AB371" s="24"/>
      <c r="AC371" s="24"/>
      <c r="AD371" s="24"/>
    </row>
    <row r="372" spans="6:30" x14ac:dyDescent="0.25">
      <c r="F372" s="4"/>
      <c r="G372" s="4"/>
      <c r="I372" s="24"/>
      <c r="J372" s="24"/>
      <c r="K372" s="24"/>
      <c r="L372" s="24"/>
      <c r="M372" s="24"/>
      <c r="N372" s="24"/>
      <c r="O372" s="24"/>
      <c r="P372" s="24"/>
      <c r="Q372" s="24"/>
      <c r="R372" s="24"/>
      <c r="S372" s="24"/>
      <c r="T372" s="24"/>
      <c r="U372" s="24"/>
      <c r="V372" s="24"/>
      <c r="W372" s="24"/>
      <c r="X372" s="24"/>
      <c r="Y372" s="24"/>
      <c r="Z372" s="24"/>
      <c r="AA372" s="24"/>
      <c r="AB372" s="24"/>
      <c r="AC372" s="24"/>
      <c r="AD372" s="24"/>
    </row>
    <row r="373" spans="6:30" x14ac:dyDescent="0.25">
      <c r="F373" s="4"/>
      <c r="G373" s="4"/>
      <c r="I373" s="24"/>
      <c r="J373" s="24"/>
      <c r="K373" s="24"/>
      <c r="L373" s="24"/>
      <c r="M373" s="24"/>
      <c r="N373" s="24"/>
      <c r="O373" s="24"/>
      <c r="P373" s="24"/>
      <c r="Q373" s="24"/>
      <c r="R373" s="24"/>
      <c r="S373" s="24"/>
      <c r="T373" s="24"/>
      <c r="U373" s="24"/>
      <c r="V373" s="24"/>
      <c r="W373" s="24"/>
      <c r="X373" s="24"/>
      <c r="Y373" s="24"/>
      <c r="Z373" s="24"/>
      <c r="AA373" s="24"/>
      <c r="AB373" s="24"/>
      <c r="AC373" s="24"/>
      <c r="AD373" s="24"/>
    </row>
    <row r="374" spans="6:30" x14ac:dyDescent="0.25">
      <c r="F374" s="4"/>
      <c r="G374" s="4"/>
      <c r="I374" s="24"/>
      <c r="J374" s="24"/>
      <c r="K374" s="24"/>
      <c r="L374" s="24"/>
      <c r="M374" s="24"/>
      <c r="N374" s="24"/>
      <c r="O374" s="24"/>
      <c r="P374" s="24"/>
      <c r="Q374" s="24"/>
      <c r="R374" s="24"/>
      <c r="S374" s="24"/>
      <c r="T374" s="24"/>
      <c r="U374" s="24"/>
      <c r="V374" s="24"/>
      <c r="W374" s="24"/>
      <c r="X374" s="24"/>
      <c r="Y374" s="24"/>
      <c r="Z374" s="24"/>
      <c r="AA374" s="24"/>
      <c r="AB374" s="24"/>
      <c r="AC374" s="24"/>
      <c r="AD374" s="24"/>
    </row>
    <row r="375" spans="6:30" x14ac:dyDescent="0.25">
      <c r="F375" s="4"/>
      <c r="G375" s="4"/>
      <c r="I375" s="24"/>
      <c r="J375" s="24"/>
      <c r="K375" s="24"/>
      <c r="L375" s="24"/>
      <c r="M375" s="24"/>
      <c r="N375" s="24"/>
      <c r="O375" s="24"/>
      <c r="P375" s="24"/>
      <c r="Q375" s="24"/>
      <c r="R375" s="24"/>
      <c r="S375" s="24"/>
      <c r="T375" s="24"/>
      <c r="U375" s="24"/>
      <c r="V375" s="24"/>
      <c r="W375" s="24"/>
      <c r="X375" s="24"/>
      <c r="Y375" s="24"/>
      <c r="Z375" s="24"/>
      <c r="AA375" s="24"/>
      <c r="AB375" s="24"/>
      <c r="AC375" s="24"/>
      <c r="AD375" s="24"/>
    </row>
    <row r="376" spans="6:30" x14ac:dyDescent="0.25">
      <c r="F376" s="4"/>
      <c r="G376" s="4"/>
      <c r="I376" s="24"/>
      <c r="J376" s="24"/>
      <c r="K376" s="24"/>
      <c r="L376" s="24"/>
      <c r="M376" s="24"/>
      <c r="N376" s="24"/>
      <c r="O376" s="24"/>
      <c r="P376" s="24"/>
      <c r="Q376" s="24"/>
      <c r="R376" s="24"/>
      <c r="S376" s="24"/>
      <c r="T376" s="24"/>
      <c r="U376" s="24"/>
      <c r="V376" s="24"/>
      <c r="W376" s="24"/>
      <c r="X376" s="24"/>
      <c r="Y376" s="24"/>
      <c r="Z376" s="24"/>
      <c r="AA376" s="24"/>
      <c r="AB376" s="24"/>
      <c r="AC376" s="24"/>
      <c r="AD376" s="24"/>
    </row>
    <row r="377" spans="6:30" x14ac:dyDescent="0.25">
      <c r="F377" s="4"/>
      <c r="G377" s="4"/>
      <c r="I377" s="24"/>
      <c r="J377" s="24"/>
      <c r="K377" s="24"/>
      <c r="L377" s="24"/>
      <c r="M377" s="24"/>
      <c r="N377" s="24"/>
      <c r="O377" s="24"/>
      <c r="P377" s="24"/>
      <c r="Q377" s="24"/>
      <c r="R377" s="24"/>
      <c r="S377" s="24"/>
      <c r="T377" s="24"/>
      <c r="U377" s="24"/>
      <c r="V377" s="24"/>
      <c r="W377" s="24"/>
      <c r="X377" s="24"/>
      <c r="Y377" s="24"/>
      <c r="Z377" s="24"/>
      <c r="AA377" s="24"/>
      <c r="AB377" s="24"/>
      <c r="AC377" s="24"/>
      <c r="AD377" s="24"/>
    </row>
    <row r="378" spans="6:30" x14ac:dyDescent="0.25">
      <c r="F378" s="4"/>
      <c r="G378" s="4"/>
      <c r="I378" s="24"/>
      <c r="J378" s="24"/>
      <c r="K378" s="24"/>
      <c r="L378" s="24"/>
      <c r="M378" s="24"/>
      <c r="N378" s="24"/>
      <c r="O378" s="24"/>
      <c r="P378" s="24"/>
      <c r="Q378" s="24"/>
      <c r="R378" s="24"/>
      <c r="S378" s="24"/>
      <c r="T378" s="24"/>
      <c r="U378" s="24"/>
      <c r="V378" s="24"/>
      <c r="W378" s="24"/>
      <c r="X378" s="24"/>
      <c r="Y378" s="24"/>
      <c r="Z378" s="24"/>
      <c r="AA378" s="24"/>
      <c r="AB378" s="24"/>
      <c r="AC378" s="24"/>
      <c r="AD378" s="24"/>
    </row>
    <row r="379" spans="6:30" x14ac:dyDescent="0.25">
      <c r="F379" s="4"/>
      <c r="G379" s="4"/>
      <c r="I379" s="24"/>
      <c r="J379" s="24"/>
      <c r="K379" s="24"/>
      <c r="L379" s="24"/>
      <c r="M379" s="24"/>
      <c r="N379" s="24"/>
      <c r="O379" s="24"/>
      <c r="P379" s="24"/>
      <c r="Q379" s="24"/>
      <c r="R379" s="24"/>
      <c r="S379" s="24"/>
      <c r="T379" s="24"/>
      <c r="U379" s="24"/>
      <c r="V379" s="24"/>
      <c r="W379" s="24"/>
      <c r="X379" s="24"/>
      <c r="Y379" s="24"/>
      <c r="Z379" s="24"/>
      <c r="AA379" s="24"/>
      <c r="AB379" s="24"/>
      <c r="AC379" s="24"/>
      <c r="AD379" s="24"/>
    </row>
    <row r="380" spans="6:30" x14ac:dyDescent="0.25">
      <c r="F380" s="4"/>
      <c r="G380" s="4"/>
      <c r="I380" s="24"/>
      <c r="J380" s="24"/>
      <c r="K380" s="24"/>
      <c r="L380" s="24"/>
      <c r="M380" s="24"/>
      <c r="N380" s="24"/>
      <c r="O380" s="24"/>
      <c r="P380" s="24"/>
      <c r="Q380" s="24"/>
      <c r="R380" s="24"/>
      <c r="S380" s="24"/>
      <c r="T380" s="24"/>
      <c r="U380" s="24"/>
      <c r="V380" s="24"/>
      <c r="W380" s="24"/>
      <c r="X380" s="24"/>
      <c r="Y380" s="24"/>
      <c r="Z380" s="24"/>
      <c r="AA380" s="24"/>
      <c r="AB380" s="24"/>
      <c r="AC380" s="24"/>
      <c r="AD380" s="24"/>
    </row>
    <row r="381" spans="6:30" x14ac:dyDescent="0.25">
      <c r="F381" s="4"/>
      <c r="G381" s="4"/>
      <c r="I381" s="24"/>
      <c r="J381" s="24"/>
      <c r="K381" s="24"/>
      <c r="L381" s="24"/>
      <c r="M381" s="24"/>
      <c r="N381" s="24"/>
      <c r="O381" s="24"/>
      <c r="P381" s="24"/>
      <c r="Q381" s="24"/>
      <c r="R381" s="24"/>
      <c r="S381" s="24"/>
      <c r="T381" s="24"/>
      <c r="U381" s="24"/>
      <c r="V381" s="24"/>
      <c r="W381" s="24"/>
      <c r="X381" s="24"/>
      <c r="Y381" s="24"/>
      <c r="Z381" s="24"/>
      <c r="AA381" s="24"/>
      <c r="AB381" s="24"/>
      <c r="AC381" s="24"/>
      <c r="AD381" s="24"/>
    </row>
    <row r="382" spans="6:30" x14ac:dyDescent="0.25">
      <c r="F382" s="4"/>
      <c r="G382" s="4"/>
      <c r="I382" s="24"/>
      <c r="J382" s="24"/>
      <c r="K382" s="24"/>
      <c r="L382" s="24"/>
      <c r="M382" s="24"/>
      <c r="N382" s="24"/>
      <c r="O382" s="24"/>
      <c r="P382" s="24"/>
      <c r="Q382" s="24"/>
      <c r="R382" s="24"/>
      <c r="S382" s="24"/>
      <c r="T382" s="24"/>
      <c r="U382" s="24"/>
      <c r="V382" s="24"/>
      <c r="W382" s="24"/>
      <c r="X382" s="24"/>
      <c r="Y382" s="24"/>
      <c r="Z382" s="24"/>
      <c r="AA382" s="24"/>
      <c r="AB382" s="24"/>
      <c r="AC382" s="24"/>
      <c r="AD382" s="24"/>
    </row>
    <row r="383" spans="6:30" x14ac:dyDescent="0.25">
      <c r="F383" s="4"/>
      <c r="G383" s="4"/>
      <c r="I383" s="24"/>
      <c r="J383" s="24"/>
      <c r="K383" s="24"/>
      <c r="L383" s="24"/>
      <c r="M383" s="24"/>
      <c r="N383" s="24"/>
      <c r="O383" s="24"/>
      <c r="P383" s="24"/>
      <c r="Q383" s="24"/>
      <c r="R383" s="24"/>
      <c r="S383" s="24"/>
      <c r="T383" s="24"/>
      <c r="U383" s="24"/>
      <c r="V383" s="24"/>
      <c r="W383" s="24"/>
      <c r="X383" s="24"/>
      <c r="Y383" s="24"/>
      <c r="Z383" s="24"/>
      <c r="AA383" s="24"/>
      <c r="AB383" s="24"/>
      <c r="AC383" s="24"/>
      <c r="AD383" s="24"/>
    </row>
    <row r="384" spans="6:30" x14ac:dyDescent="0.25">
      <c r="F384" s="4"/>
      <c r="G384" s="4"/>
      <c r="I384" s="24"/>
      <c r="J384" s="24"/>
      <c r="K384" s="24"/>
      <c r="L384" s="24"/>
      <c r="M384" s="24"/>
      <c r="N384" s="24"/>
      <c r="O384" s="24"/>
      <c r="P384" s="24"/>
      <c r="Q384" s="24"/>
      <c r="R384" s="24"/>
      <c r="S384" s="24"/>
      <c r="T384" s="24"/>
      <c r="U384" s="24"/>
      <c r="V384" s="24"/>
      <c r="W384" s="24"/>
      <c r="X384" s="24"/>
      <c r="Y384" s="24"/>
      <c r="Z384" s="24"/>
      <c r="AA384" s="24"/>
      <c r="AB384" s="24"/>
      <c r="AC384" s="24"/>
      <c r="AD384" s="24"/>
    </row>
    <row r="385" spans="6:30" x14ac:dyDescent="0.25">
      <c r="F385" s="4"/>
      <c r="G385" s="4"/>
      <c r="I385" s="24"/>
      <c r="J385" s="24"/>
      <c r="K385" s="24"/>
      <c r="L385" s="24"/>
      <c r="M385" s="24"/>
      <c r="N385" s="24"/>
      <c r="O385" s="24"/>
      <c r="P385" s="24"/>
      <c r="Q385" s="24"/>
      <c r="R385" s="24"/>
      <c r="S385" s="24"/>
      <c r="T385" s="24"/>
      <c r="U385" s="24"/>
      <c r="V385" s="24"/>
      <c r="W385" s="24"/>
      <c r="X385" s="24"/>
      <c r="Y385" s="24"/>
      <c r="Z385" s="24"/>
      <c r="AA385" s="24"/>
      <c r="AB385" s="24"/>
      <c r="AC385" s="24"/>
      <c r="AD385" s="24"/>
    </row>
    <row r="386" spans="6:30" x14ac:dyDescent="0.25">
      <c r="F386" s="4"/>
      <c r="G386" s="4"/>
      <c r="I386" s="24"/>
      <c r="J386" s="24"/>
      <c r="K386" s="24"/>
      <c r="L386" s="24"/>
      <c r="M386" s="24"/>
      <c r="N386" s="24"/>
      <c r="O386" s="24"/>
      <c r="P386" s="24"/>
      <c r="Q386" s="24"/>
      <c r="R386" s="24"/>
      <c r="S386" s="24"/>
      <c r="T386" s="24"/>
      <c r="U386" s="24"/>
      <c r="V386" s="24"/>
      <c r="W386" s="24"/>
      <c r="X386" s="24"/>
      <c r="Y386" s="24"/>
      <c r="Z386" s="24"/>
      <c r="AA386" s="24"/>
      <c r="AB386" s="24"/>
      <c r="AC386" s="24"/>
      <c r="AD386" s="24"/>
    </row>
    <row r="387" spans="6:30" x14ac:dyDescent="0.25">
      <c r="F387" s="4"/>
      <c r="G387" s="4"/>
      <c r="I387" s="24"/>
      <c r="J387" s="24"/>
      <c r="K387" s="24"/>
      <c r="L387" s="24"/>
      <c r="M387" s="24"/>
      <c r="N387" s="24"/>
      <c r="O387" s="24"/>
      <c r="P387" s="24"/>
      <c r="Q387" s="24"/>
      <c r="R387" s="24"/>
      <c r="S387" s="24"/>
      <c r="T387" s="24"/>
      <c r="U387" s="24"/>
      <c r="V387" s="24"/>
      <c r="W387" s="24"/>
      <c r="X387" s="24"/>
      <c r="Y387" s="24"/>
      <c r="Z387" s="24"/>
      <c r="AA387" s="24"/>
      <c r="AB387" s="24"/>
      <c r="AC387" s="24"/>
      <c r="AD387" s="24"/>
    </row>
    <row r="388" spans="6:30" x14ac:dyDescent="0.25">
      <c r="F388" s="4"/>
      <c r="G388" s="4"/>
      <c r="I388" s="24"/>
      <c r="J388" s="24"/>
      <c r="K388" s="24"/>
      <c r="L388" s="24"/>
      <c r="M388" s="24"/>
      <c r="N388" s="24"/>
      <c r="O388" s="24"/>
      <c r="P388" s="24"/>
      <c r="Q388" s="24"/>
      <c r="R388" s="24"/>
      <c r="S388" s="24"/>
      <c r="T388" s="24"/>
      <c r="U388" s="24"/>
      <c r="V388" s="24"/>
      <c r="W388" s="24"/>
      <c r="X388" s="24"/>
      <c r="Y388" s="24"/>
      <c r="Z388" s="24"/>
      <c r="AA388" s="24"/>
      <c r="AB388" s="24"/>
      <c r="AC388" s="24"/>
      <c r="AD388" s="24"/>
    </row>
    <row r="389" spans="6:30" x14ac:dyDescent="0.25">
      <c r="F389" s="4"/>
      <c r="G389" s="4"/>
      <c r="I389" s="24"/>
      <c r="J389" s="24"/>
      <c r="K389" s="24"/>
      <c r="L389" s="24"/>
      <c r="M389" s="24"/>
      <c r="N389" s="24"/>
      <c r="O389" s="24"/>
      <c r="P389" s="24"/>
      <c r="Q389" s="24"/>
      <c r="R389" s="24"/>
      <c r="S389" s="24"/>
      <c r="T389" s="24"/>
      <c r="U389" s="24"/>
      <c r="V389" s="24"/>
      <c r="W389" s="24"/>
      <c r="X389" s="24"/>
      <c r="Y389" s="24"/>
      <c r="Z389" s="24"/>
      <c r="AA389" s="24"/>
      <c r="AB389" s="24"/>
      <c r="AC389" s="24"/>
      <c r="AD389" s="24"/>
    </row>
    <row r="390" spans="6:30" x14ac:dyDescent="0.25">
      <c r="F390" s="4"/>
      <c r="G390" s="4"/>
      <c r="I390" s="24"/>
      <c r="J390" s="24"/>
      <c r="K390" s="24"/>
      <c r="L390" s="24"/>
      <c r="M390" s="24"/>
      <c r="N390" s="24"/>
      <c r="O390" s="24"/>
      <c r="P390" s="24"/>
      <c r="Q390" s="24"/>
      <c r="R390" s="24"/>
      <c r="S390" s="24"/>
      <c r="T390" s="24"/>
      <c r="U390" s="24"/>
      <c r="V390" s="24"/>
      <c r="W390" s="24"/>
      <c r="X390" s="24"/>
      <c r="Y390" s="24"/>
      <c r="Z390" s="24"/>
      <c r="AA390" s="24"/>
      <c r="AB390" s="24"/>
      <c r="AC390" s="24"/>
      <c r="AD390" s="24"/>
    </row>
    <row r="391" spans="6:30" x14ac:dyDescent="0.25">
      <c r="F391" s="4"/>
      <c r="G391" s="4"/>
      <c r="I391" s="24"/>
      <c r="J391" s="24"/>
      <c r="K391" s="24"/>
      <c r="L391" s="24"/>
      <c r="M391" s="24"/>
      <c r="N391" s="24"/>
      <c r="O391" s="24"/>
      <c r="P391" s="24"/>
      <c r="Q391" s="24"/>
      <c r="R391" s="24"/>
      <c r="S391" s="24"/>
      <c r="T391" s="24"/>
      <c r="U391" s="24"/>
      <c r="V391" s="24"/>
      <c r="W391" s="24"/>
      <c r="X391" s="24"/>
      <c r="Y391" s="24"/>
      <c r="Z391" s="24"/>
      <c r="AA391" s="24"/>
      <c r="AB391" s="24"/>
      <c r="AC391" s="24"/>
      <c r="AD391" s="24"/>
    </row>
    <row r="392" spans="6:30" x14ac:dyDescent="0.25">
      <c r="F392" s="4"/>
      <c r="G392" s="4"/>
      <c r="I392" s="24"/>
      <c r="J392" s="24"/>
      <c r="K392" s="24"/>
      <c r="L392" s="24"/>
      <c r="M392" s="24"/>
      <c r="N392" s="24"/>
      <c r="O392" s="24"/>
      <c r="P392" s="24"/>
      <c r="Q392" s="24"/>
      <c r="R392" s="24"/>
      <c r="S392" s="24"/>
      <c r="T392" s="24"/>
      <c r="U392" s="24"/>
      <c r="V392" s="24"/>
      <c r="W392" s="24"/>
      <c r="X392" s="24"/>
      <c r="Y392" s="24"/>
      <c r="Z392" s="24"/>
      <c r="AA392" s="24"/>
      <c r="AB392" s="24"/>
      <c r="AC392" s="24"/>
      <c r="AD392" s="24"/>
    </row>
    <row r="393" spans="6:30" x14ac:dyDescent="0.25">
      <c r="F393" s="4"/>
      <c r="G393" s="4"/>
      <c r="I393" s="24"/>
      <c r="J393" s="24"/>
      <c r="K393" s="24"/>
      <c r="L393" s="24"/>
      <c r="M393" s="24"/>
      <c r="N393" s="24"/>
      <c r="O393" s="24"/>
      <c r="P393" s="24"/>
      <c r="Q393" s="24"/>
      <c r="R393" s="24"/>
      <c r="S393" s="24"/>
      <c r="T393" s="24"/>
      <c r="U393" s="24"/>
      <c r="V393" s="24"/>
      <c r="W393" s="24"/>
      <c r="X393" s="24"/>
      <c r="Y393" s="24"/>
      <c r="Z393" s="24"/>
      <c r="AA393" s="24"/>
      <c r="AB393" s="24"/>
      <c r="AC393" s="24"/>
      <c r="AD393" s="24"/>
    </row>
    <row r="394" spans="6:30" x14ac:dyDescent="0.25">
      <c r="F394" s="4"/>
      <c r="G394" s="4"/>
      <c r="I394" s="24"/>
      <c r="J394" s="24"/>
      <c r="K394" s="24"/>
      <c r="L394" s="24"/>
      <c r="M394" s="24"/>
      <c r="N394" s="24"/>
      <c r="O394" s="24"/>
      <c r="P394" s="24"/>
      <c r="Q394" s="24"/>
      <c r="R394" s="24"/>
      <c r="S394" s="24"/>
      <c r="T394" s="24"/>
      <c r="U394" s="24"/>
      <c r="V394" s="24"/>
      <c r="W394" s="24"/>
      <c r="X394" s="24"/>
      <c r="Y394" s="24"/>
      <c r="Z394" s="24"/>
      <c r="AA394" s="24"/>
      <c r="AB394" s="24"/>
      <c r="AC394" s="24"/>
      <c r="AD394" s="24"/>
    </row>
    <row r="395" spans="6:30" x14ac:dyDescent="0.25">
      <c r="F395" s="4"/>
      <c r="G395" s="4"/>
      <c r="I395" s="24"/>
      <c r="J395" s="24"/>
      <c r="K395" s="24"/>
      <c r="L395" s="24"/>
      <c r="M395" s="24"/>
      <c r="N395" s="24"/>
      <c r="O395" s="24"/>
      <c r="P395" s="24"/>
      <c r="Q395" s="24"/>
      <c r="R395" s="24"/>
      <c r="S395" s="24"/>
      <c r="T395" s="24"/>
      <c r="U395" s="24"/>
      <c r="V395" s="24"/>
      <c r="W395" s="24"/>
      <c r="X395" s="24"/>
      <c r="Y395" s="24"/>
      <c r="Z395" s="24"/>
      <c r="AA395" s="24"/>
      <c r="AB395" s="24"/>
      <c r="AC395" s="24"/>
      <c r="AD395" s="24"/>
    </row>
    <row r="396" spans="6:30" x14ac:dyDescent="0.25">
      <c r="F396" s="4"/>
      <c r="G396" s="4"/>
      <c r="I396" s="24"/>
      <c r="J396" s="24"/>
      <c r="K396" s="24"/>
      <c r="L396" s="24"/>
      <c r="M396" s="24"/>
      <c r="N396" s="24"/>
      <c r="O396" s="24"/>
      <c r="P396" s="24"/>
      <c r="Q396" s="24"/>
      <c r="R396" s="24"/>
      <c r="S396" s="24"/>
      <c r="T396" s="24"/>
      <c r="U396" s="24"/>
      <c r="V396" s="24"/>
      <c r="W396" s="24"/>
      <c r="X396" s="24"/>
      <c r="Y396" s="24"/>
      <c r="Z396" s="24"/>
      <c r="AA396" s="24"/>
      <c r="AB396" s="24"/>
      <c r="AC396" s="24"/>
      <c r="AD396" s="24"/>
    </row>
    <row r="397" spans="6:30" x14ac:dyDescent="0.25">
      <c r="F397" s="4"/>
      <c r="G397" s="4"/>
      <c r="I397" s="24"/>
      <c r="J397" s="24"/>
      <c r="K397" s="24"/>
      <c r="L397" s="24"/>
      <c r="M397" s="24"/>
      <c r="N397" s="24"/>
      <c r="O397" s="24"/>
      <c r="P397" s="24"/>
      <c r="Q397" s="24"/>
      <c r="R397" s="24"/>
      <c r="S397" s="24"/>
      <c r="T397" s="24"/>
      <c r="U397" s="24"/>
      <c r="V397" s="24"/>
      <c r="W397" s="24"/>
      <c r="X397" s="24"/>
      <c r="Y397" s="24"/>
      <c r="Z397" s="24"/>
      <c r="AA397" s="24"/>
      <c r="AB397" s="24"/>
      <c r="AC397" s="24"/>
      <c r="AD397" s="24"/>
    </row>
    <row r="398" spans="6:30" x14ac:dyDescent="0.25">
      <c r="F398" s="4"/>
      <c r="G398" s="4"/>
      <c r="I398" s="24"/>
      <c r="J398" s="24"/>
      <c r="K398" s="24"/>
      <c r="L398" s="24"/>
      <c r="M398" s="24"/>
      <c r="N398" s="24"/>
      <c r="O398" s="24"/>
      <c r="P398" s="24"/>
      <c r="Q398" s="24"/>
      <c r="R398" s="24"/>
      <c r="S398" s="24"/>
      <c r="T398" s="24"/>
      <c r="U398" s="24"/>
      <c r="V398" s="24"/>
      <c r="W398" s="24"/>
      <c r="X398" s="24"/>
      <c r="Y398" s="24"/>
      <c r="Z398" s="24"/>
      <c r="AA398" s="24"/>
      <c r="AB398" s="24"/>
      <c r="AC398" s="24"/>
      <c r="AD398" s="24"/>
    </row>
    <row r="399" spans="6:30" x14ac:dyDescent="0.25">
      <c r="F399" s="4"/>
      <c r="G399" s="4"/>
      <c r="I399" s="24"/>
      <c r="J399" s="24"/>
      <c r="K399" s="24"/>
      <c r="L399" s="24"/>
      <c r="M399" s="24"/>
      <c r="N399" s="24"/>
      <c r="O399" s="24"/>
      <c r="P399" s="24"/>
      <c r="Q399" s="24"/>
      <c r="R399" s="24"/>
      <c r="S399" s="24"/>
      <c r="T399" s="24"/>
      <c r="U399" s="24"/>
      <c r="V399" s="24"/>
      <c r="W399" s="24"/>
      <c r="X399" s="24"/>
      <c r="Y399" s="24"/>
      <c r="Z399" s="24"/>
      <c r="AA399" s="24"/>
      <c r="AB399" s="24"/>
      <c r="AC399" s="24"/>
      <c r="AD399" s="24"/>
    </row>
    <row r="400" spans="6:30" x14ac:dyDescent="0.25">
      <c r="F400" s="4"/>
      <c r="G400" s="4"/>
      <c r="I400" s="24"/>
      <c r="J400" s="24"/>
      <c r="K400" s="24"/>
      <c r="L400" s="24"/>
      <c r="M400" s="24"/>
      <c r="N400" s="24"/>
      <c r="O400" s="24"/>
      <c r="P400" s="24"/>
      <c r="Q400" s="24"/>
      <c r="R400" s="24"/>
      <c r="S400" s="24"/>
      <c r="T400" s="24"/>
      <c r="U400" s="24"/>
      <c r="V400" s="24"/>
      <c r="W400" s="24"/>
      <c r="X400" s="24"/>
      <c r="Y400" s="24"/>
      <c r="Z400" s="24"/>
      <c r="AA400" s="24"/>
      <c r="AB400" s="24"/>
      <c r="AC400" s="24"/>
      <c r="AD400" s="24"/>
    </row>
    <row r="401" spans="6:30" x14ac:dyDescent="0.25">
      <c r="F401" s="4"/>
      <c r="G401" s="4"/>
      <c r="I401" s="24"/>
      <c r="J401" s="24"/>
      <c r="K401" s="24"/>
      <c r="L401" s="24"/>
      <c r="M401" s="24"/>
      <c r="N401" s="24"/>
      <c r="O401" s="24"/>
      <c r="P401" s="24"/>
      <c r="Q401" s="24"/>
      <c r="R401" s="24"/>
      <c r="S401" s="24"/>
      <c r="T401" s="24"/>
      <c r="U401" s="24"/>
      <c r="V401" s="24"/>
      <c r="W401" s="24"/>
      <c r="X401" s="24"/>
      <c r="Y401" s="24"/>
      <c r="Z401" s="24"/>
      <c r="AA401" s="24"/>
      <c r="AB401" s="24"/>
      <c r="AC401" s="24"/>
      <c r="AD401" s="24"/>
    </row>
    <row r="402" spans="6:30" x14ac:dyDescent="0.25">
      <c r="F402" s="4"/>
      <c r="G402" s="4"/>
      <c r="I402" s="24"/>
      <c r="J402" s="24"/>
      <c r="K402" s="24"/>
      <c r="L402" s="24"/>
      <c r="M402" s="24"/>
      <c r="N402" s="24"/>
      <c r="O402" s="24"/>
      <c r="P402" s="24"/>
      <c r="Q402" s="24"/>
      <c r="R402" s="24"/>
      <c r="S402" s="24"/>
      <c r="T402" s="24"/>
      <c r="U402" s="24"/>
      <c r="V402" s="24"/>
      <c r="W402" s="24"/>
      <c r="X402" s="24"/>
      <c r="Y402" s="24"/>
      <c r="Z402" s="24"/>
      <c r="AA402" s="24"/>
      <c r="AB402" s="24"/>
      <c r="AC402" s="24"/>
      <c r="AD402" s="24"/>
    </row>
    <row r="403" spans="6:30" x14ac:dyDescent="0.25">
      <c r="F403" s="4"/>
      <c r="G403" s="4"/>
      <c r="I403" s="24"/>
      <c r="J403" s="24"/>
      <c r="K403" s="24"/>
      <c r="L403" s="24"/>
      <c r="M403" s="24"/>
      <c r="N403" s="24"/>
      <c r="O403" s="24"/>
      <c r="P403" s="24"/>
      <c r="Q403" s="24"/>
      <c r="R403" s="24"/>
      <c r="S403" s="24"/>
      <c r="T403" s="24"/>
      <c r="U403" s="24"/>
      <c r="V403" s="24"/>
      <c r="W403" s="24"/>
      <c r="X403" s="24"/>
      <c r="Y403" s="24"/>
      <c r="Z403" s="24"/>
      <c r="AA403" s="24"/>
      <c r="AB403" s="24"/>
      <c r="AC403" s="24"/>
      <c r="AD403" s="24"/>
    </row>
    <row r="404" spans="6:30" x14ac:dyDescent="0.25">
      <c r="F404" s="4"/>
      <c r="G404" s="4"/>
      <c r="I404" s="24"/>
      <c r="J404" s="24"/>
      <c r="K404" s="24"/>
      <c r="L404" s="24"/>
      <c r="M404" s="24"/>
      <c r="N404" s="24"/>
      <c r="O404" s="24"/>
      <c r="P404" s="24"/>
      <c r="Q404" s="24"/>
      <c r="R404" s="24"/>
      <c r="S404" s="24"/>
      <c r="T404" s="24"/>
      <c r="U404" s="24"/>
      <c r="V404" s="24"/>
      <c r="W404" s="24"/>
      <c r="X404" s="24"/>
      <c r="Y404" s="24"/>
      <c r="Z404" s="24"/>
      <c r="AA404" s="24"/>
      <c r="AB404" s="24"/>
      <c r="AC404" s="24"/>
      <c r="AD404" s="24"/>
    </row>
    <row r="405" spans="6:30" x14ac:dyDescent="0.25">
      <c r="F405" s="4"/>
      <c r="G405" s="4"/>
      <c r="I405" s="24"/>
      <c r="J405" s="24"/>
      <c r="K405" s="24"/>
      <c r="L405" s="24"/>
      <c r="M405" s="24"/>
      <c r="N405" s="24"/>
      <c r="O405" s="24"/>
      <c r="P405" s="24"/>
      <c r="Q405" s="24"/>
      <c r="R405" s="24"/>
      <c r="S405" s="24"/>
      <c r="T405" s="24"/>
      <c r="U405" s="24"/>
      <c r="V405" s="24"/>
      <c r="W405" s="24"/>
      <c r="X405" s="24"/>
      <c r="Y405" s="24"/>
      <c r="Z405" s="24"/>
      <c r="AA405" s="24"/>
      <c r="AB405" s="24"/>
      <c r="AC405" s="24"/>
      <c r="AD405" s="24"/>
    </row>
    <row r="406" spans="6:30" x14ac:dyDescent="0.25">
      <c r="F406" s="4"/>
      <c r="G406" s="4"/>
      <c r="I406" s="24"/>
      <c r="J406" s="24"/>
      <c r="K406" s="24"/>
      <c r="L406" s="24"/>
      <c r="M406" s="24"/>
      <c r="N406" s="24"/>
      <c r="O406" s="24"/>
      <c r="P406" s="24"/>
      <c r="Q406" s="24"/>
      <c r="R406" s="24"/>
      <c r="S406" s="24"/>
      <c r="T406" s="24"/>
      <c r="U406" s="24"/>
      <c r="V406" s="24"/>
      <c r="W406" s="24"/>
      <c r="X406" s="24"/>
      <c r="Y406" s="24"/>
      <c r="Z406" s="24"/>
      <c r="AA406" s="24"/>
      <c r="AB406" s="24"/>
      <c r="AC406" s="24"/>
      <c r="AD406" s="24"/>
    </row>
    <row r="407" spans="6:30" x14ac:dyDescent="0.25">
      <c r="F407" s="4"/>
      <c r="G407" s="4"/>
      <c r="I407" s="24"/>
      <c r="J407" s="24"/>
      <c r="K407" s="24"/>
      <c r="L407" s="24"/>
      <c r="M407" s="24"/>
      <c r="N407" s="24"/>
      <c r="O407" s="24"/>
      <c r="P407" s="24"/>
      <c r="Q407" s="24"/>
      <c r="R407" s="24"/>
      <c r="S407" s="24"/>
      <c r="T407" s="24"/>
      <c r="U407" s="24"/>
      <c r="V407" s="24"/>
      <c r="W407" s="24"/>
      <c r="X407" s="24"/>
      <c r="Y407" s="24"/>
      <c r="Z407" s="24"/>
      <c r="AA407" s="24"/>
      <c r="AB407" s="24"/>
      <c r="AC407" s="24"/>
      <c r="AD407" s="24"/>
    </row>
    <row r="408" spans="6:30" x14ac:dyDescent="0.25">
      <c r="F408" s="4"/>
      <c r="G408" s="4"/>
      <c r="I408" s="24"/>
      <c r="J408" s="24"/>
      <c r="K408" s="24"/>
      <c r="L408" s="24"/>
      <c r="M408" s="24"/>
      <c r="N408" s="24"/>
      <c r="O408" s="24"/>
      <c r="P408" s="24"/>
      <c r="Q408" s="24"/>
      <c r="R408" s="24"/>
      <c r="S408" s="24"/>
      <c r="T408" s="24"/>
      <c r="U408" s="24"/>
      <c r="V408" s="24"/>
      <c r="W408" s="24"/>
      <c r="X408" s="24"/>
      <c r="Y408" s="24"/>
      <c r="Z408" s="24"/>
      <c r="AA408" s="24"/>
      <c r="AB408" s="24"/>
      <c r="AC408" s="24"/>
      <c r="AD408" s="24"/>
    </row>
    <row r="409" spans="6:30" x14ac:dyDescent="0.25">
      <c r="F409" s="4"/>
      <c r="G409" s="4"/>
      <c r="I409" s="24"/>
      <c r="J409" s="24"/>
      <c r="K409" s="24"/>
      <c r="L409" s="24"/>
      <c r="M409" s="24"/>
      <c r="N409" s="24"/>
      <c r="O409" s="24"/>
      <c r="P409" s="24"/>
      <c r="Q409" s="24"/>
      <c r="R409" s="24"/>
      <c r="S409" s="24"/>
      <c r="T409" s="24"/>
      <c r="U409" s="24"/>
      <c r="V409" s="24"/>
      <c r="W409" s="24"/>
      <c r="X409" s="24"/>
      <c r="Y409" s="24"/>
      <c r="Z409" s="24"/>
      <c r="AA409" s="24"/>
      <c r="AB409" s="24"/>
      <c r="AC409" s="24"/>
      <c r="AD409" s="24"/>
    </row>
    <row r="410" spans="6:30" x14ac:dyDescent="0.25">
      <c r="F410" s="4"/>
      <c r="G410" s="4"/>
      <c r="I410" s="24"/>
      <c r="J410" s="24"/>
      <c r="K410" s="24"/>
      <c r="L410" s="24"/>
      <c r="M410" s="24"/>
      <c r="N410" s="24"/>
      <c r="O410" s="24"/>
      <c r="P410" s="24"/>
      <c r="Q410" s="24"/>
      <c r="R410" s="24"/>
      <c r="S410" s="24"/>
      <c r="T410" s="24"/>
      <c r="U410" s="24"/>
      <c r="V410" s="24"/>
      <c r="W410" s="24"/>
      <c r="X410" s="24"/>
      <c r="Y410" s="24"/>
      <c r="Z410" s="24"/>
      <c r="AA410" s="24"/>
      <c r="AB410" s="24"/>
      <c r="AC410" s="24"/>
      <c r="AD410" s="24"/>
    </row>
    <row r="411" spans="6:30" x14ac:dyDescent="0.25">
      <c r="F411" s="4"/>
      <c r="G411" s="4"/>
      <c r="I411" s="24"/>
      <c r="J411" s="24"/>
      <c r="K411" s="24"/>
      <c r="L411" s="24"/>
      <c r="M411" s="24"/>
      <c r="N411" s="24"/>
      <c r="O411" s="24"/>
      <c r="P411" s="24"/>
      <c r="Q411" s="24"/>
      <c r="R411" s="24"/>
      <c r="S411" s="24"/>
      <c r="T411" s="24"/>
      <c r="U411" s="24"/>
      <c r="V411" s="24"/>
      <c r="W411" s="24"/>
      <c r="X411" s="24"/>
      <c r="Y411" s="24"/>
      <c r="Z411" s="24"/>
      <c r="AA411" s="24"/>
      <c r="AB411" s="24"/>
      <c r="AC411" s="24"/>
      <c r="AD411" s="24"/>
    </row>
    <row r="412" spans="6:30" x14ac:dyDescent="0.25">
      <c r="F412" s="4"/>
      <c r="G412" s="4"/>
      <c r="I412" s="24"/>
      <c r="J412" s="24"/>
      <c r="K412" s="24"/>
      <c r="L412" s="24"/>
      <c r="M412" s="24"/>
      <c r="N412" s="24"/>
      <c r="O412" s="24"/>
      <c r="P412" s="24"/>
      <c r="Q412" s="24"/>
      <c r="R412" s="24"/>
      <c r="S412" s="24"/>
      <c r="T412" s="24"/>
      <c r="U412" s="24"/>
      <c r="V412" s="24"/>
      <c r="W412" s="24"/>
      <c r="X412" s="24"/>
      <c r="Y412" s="24"/>
      <c r="Z412" s="24"/>
      <c r="AA412" s="24"/>
      <c r="AB412" s="24"/>
      <c r="AC412" s="24"/>
      <c r="AD412" s="24"/>
    </row>
    <row r="413" spans="6:30" x14ac:dyDescent="0.25">
      <c r="F413" s="4"/>
      <c r="G413" s="4"/>
      <c r="I413" s="24"/>
      <c r="J413" s="24"/>
      <c r="K413" s="24"/>
      <c r="L413" s="24"/>
      <c r="M413" s="24"/>
      <c r="N413" s="24"/>
      <c r="O413" s="24"/>
      <c r="P413" s="24"/>
      <c r="Q413" s="24"/>
      <c r="R413" s="24"/>
      <c r="S413" s="24"/>
      <c r="T413" s="24"/>
      <c r="U413" s="24"/>
      <c r="V413" s="24"/>
      <c r="W413" s="24"/>
      <c r="X413" s="24"/>
      <c r="Y413" s="24"/>
      <c r="Z413" s="24"/>
      <c r="AA413" s="24"/>
      <c r="AB413" s="24"/>
      <c r="AC413" s="24"/>
      <c r="AD413" s="24"/>
    </row>
    <row r="414" spans="6:30" x14ac:dyDescent="0.25">
      <c r="F414" s="4"/>
      <c r="G414" s="4"/>
      <c r="I414" s="24"/>
      <c r="J414" s="24"/>
      <c r="K414" s="24"/>
      <c r="L414" s="24"/>
      <c r="M414" s="24"/>
      <c r="N414" s="24"/>
      <c r="O414" s="24"/>
      <c r="P414" s="24"/>
      <c r="Q414" s="24"/>
      <c r="R414" s="24"/>
      <c r="S414" s="24"/>
      <c r="T414" s="24"/>
      <c r="U414" s="24"/>
      <c r="V414" s="24"/>
      <c r="W414" s="24"/>
      <c r="X414" s="24"/>
      <c r="Y414" s="24"/>
      <c r="Z414" s="24"/>
      <c r="AA414" s="24"/>
      <c r="AB414" s="24"/>
      <c r="AC414" s="24"/>
      <c r="AD414" s="24"/>
    </row>
    <row r="415" spans="6:30" x14ac:dyDescent="0.25">
      <c r="F415" s="4"/>
      <c r="G415" s="4"/>
      <c r="I415" s="24"/>
      <c r="J415" s="24"/>
      <c r="K415" s="24"/>
      <c r="L415" s="24"/>
      <c r="M415" s="24"/>
      <c r="N415" s="24"/>
      <c r="O415" s="24"/>
      <c r="P415" s="24"/>
      <c r="Q415" s="24"/>
      <c r="R415" s="24"/>
      <c r="S415" s="24"/>
      <c r="T415" s="24"/>
      <c r="U415" s="24"/>
      <c r="V415" s="24"/>
      <c r="W415" s="24"/>
      <c r="X415" s="24"/>
      <c r="Y415" s="24"/>
      <c r="Z415" s="24"/>
      <c r="AA415" s="24"/>
      <c r="AB415" s="24"/>
      <c r="AC415" s="24"/>
      <c r="AD415" s="24"/>
    </row>
    <row r="416" spans="6:30" x14ac:dyDescent="0.25">
      <c r="F416" s="4"/>
      <c r="G416" s="4"/>
      <c r="I416" s="24"/>
      <c r="J416" s="24"/>
      <c r="K416" s="24"/>
      <c r="L416" s="24"/>
      <c r="M416" s="24"/>
      <c r="N416" s="24"/>
      <c r="O416" s="24"/>
      <c r="P416" s="24"/>
      <c r="Q416" s="24"/>
      <c r="R416" s="24"/>
      <c r="S416" s="24"/>
      <c r="T416" s="24"/>
      <c r="U416" s="24"/>
      <c r="V416" s="24"/>
      <c r="W416" s="24"/>
      <c r="X416" s="24"/>
      <c r="Y416" s="24"/>
      <c r="Z416" s="24"/>
      <c r="AA416" s="24"/>
      <c r="AB416" s="24"/>
      <c r="AC416" s="24"/>
      <c r="AD416" s="24"/>
    </row>
    <row r="417" spans="6:30" x14ac:dyDescent="0.25">
      <c r="F417" s="4"/>
      <c r="G417" s="4"/>
      <c r="I417" s="24"/>
      <c r="J417" s="24"/>
      <c r="K417" s="24"/>
      <c r="L417" s="24"/>
      <c r="M417" s="24"/>
      <c r="N417" s="24"/>
      <c r="O417" s="24"/>
      <c r="P417" s="24"/>
      <c r="Q417" s="24"/>
      <c r="R417" s="24"/>
      <c r="S417" s="24"/>
      <c r="T417" s="24"/>
      <c r="U417" s="24"/>
      <c r="V417" s="24"/>
      <c r="W417" s="24"/>
      <c r="X417" s="24"/>
      <c r="Y417" s="24"/>
      <c r="Z417" s="24"/>
      <c r="AA417" s="24"/>
      <c r="AB417" s="24"/>
      <c r="AC417" s="24"/>
      <c r="AD417" s="24"/>
    </row>
    <row r="418" spans="6:30" x14ac:dyDescent="0.25">
      <c r="F418" s="4"/>
      <c r="G418" s="4"/>
      <c r="I418" s="24"/>
      <c r="J418" s="24"/>
      <c r="K418" s="24"/>
      <c r="L418" s="24"/>
      <c r="M418" s="24"/>
      <c r="N418" s="24"/>
      <c r="O418" s="24"/>
      <c r="P418" s="24"/>
      <c r="Q418" s="24"/>
      <c r="R418" s="24"/>
      <c r="S418" s="24"/>
      <c r="T418" s="24"/>
      <c r="U418" s="24"/>
      <c r="V418" s="24"/>
      <c r="W418" s="24"/>
      <c r="X418" s="24"/>
      <c r="Y418" s="24"/>
      <c r="Z418" s="24"/>
      <c r="AA418" s="24"/>
      <c r="AB418" s="24"/>
      <c r="AC418" s="24"/>
      <c r="AD418" s="24"/>
    </row>
    <row r="419" spans="6:30" x14ac:dyDescent="0.25">
      <c r="F419" s="4"/>
      <c r="G419" s="4"/>
      <c r="I419" s="24"/>
      <c r="J419" s="24"/>
      <c r="K419" s="24"/>
      <c r="L419" s="24"/>
      <c r="M419" s="24"/>
      <c r="N419" s="24"/>
      <c r="O419" s="24"/>
      <c r="P419" s="24"/>
      <c r="Q419" s="24"/>
      <c r="R419" s="24"/>
      <c r="S419" s="24"/>
      <c r="T419" s="24"/>
      <c r="U419" s="24"/>
      <c r="V419" s="24"/>
      <c r="W419" s="24"/>
      <c r="X419" s="24"/>
      <c r="Y419" s="24"/>
      <c r="Z419" s="24"/>
      <c r="AA419" s="24"/>
      <c r="AB419" s="24"/>
      <c r="AC419" s="24"/>
      <c r="AD419" s="24"/>
    </row>
    <row r="420" spans="6:30" x14ac:dyDescent="0.25">
      <c r="F420" s="4"/>
      <c r="G420" s="4"/>
      <c r="I420" s="24"/>
      <c r="J420" s="24"/>
      <c r="K420" s="24"/>
      <c r="L420" s="24"/>
      <c r="M420" s="24"/>
      <c r="N420" s="24"/>
      <c r="O420" s="24"/>
      <c r="P420" s="24"/>
      <c r="Q420" s="24"/>
      <c r="R420" s="24"/>
      <c r="S420" s="24"/>
      <c r="T420" s="24"/>
      <c r="U420" s="24"/>
      <c r="V420" s="24"/>
      <c r="W420" s="24"/>
      <c r="X420" s="24"/>
      <c r="Y420" s="24"/>
      <c r="Z420" s="24"/>
      <c r="AA420" s="24"/>
      <c r="AB420" s="24"/>
      <c r="AC420" s="24"/>
      <c r="AD420" s="24"/>
    </row>
    <row r="421" spans="6:30" x14ac:dyDescent="0.25">
      <c r="F421" s="4"/>
      <c r="G421" s="4"/>
      <c r="I421" s="24"/>
      <c r="J421" s="24"/>
      <c r="K421" s="24"/>
      <c r="L421" s="24"/>
      <c r="M421" s="24"/>
      <c r="N421" s="24"/>
      <c r="O421" s="24"/>
      <c r="P421" s="24"/>
      <c r="Q421" s="24"/>
      <c r="R421" s="24"/>
      <c r="S421" s="24"/>
      <c r="T421" s="24"/>
      <c r="U421" s="24"/>
      <c r="V421" s="24"/>
      <c r="W421" s="24"/>
      <c r="X421" s="24"/>
      <c r="Y421" s="24"/>
      <c r="Z421" s="24"/>
      <c r="AA421" s="24"/>
      <c r="AB421" s="24"/>
      <c r="AC421" s="24"/>
      <c r="AD421" s="24"/>
    </row>
    <row r="422" spans="6:30" x14ac:dyDescent="0.25">
      <c r="F422" s="4"/>
      <c r="G422" s="4"/>
      <c r="I422" s="24"/>
      <c r="J422" s="24"/>
      <c r="K422" s="24"/>
      <c r="L422" s="24"/>
      <c r="M422" s="24"/>
      <c r="N422" s="24"/>
      <c r="O422" s="24"/>
      <c r="P422" s="24"/>
      <c r="Q422" s="24"/>
      <c r="R422" s="24"/>
      <c r="S422" s="24"/>
      <c r="T422" s="24"/>
      <c r="U422" s="24"/>
      <c r="V422" s="24"/>
      <c r="W422" s="24"/>
      <c r="X422" s="24"/>
      <c r="Y422" s="24"/>
      <c r="Z422" s="24"/>
      <c r="AA422" s="24"/>
      <c r="AB422" s="24"/>
      <c r="AC422" s="24"/>
      <c r="AD422" s="24"/>
    </row>
    <row r="423" spans="6:30" x14ac:dyDescent="0.25">
      <c r="F423" s="4"/>
      <c r="G423" s="4"/>
      <c r="I423" s="24"/>
      <c r="J423" s="24"/>
      <c r="K423" s="24"/>
      <c r="L423" s="24"/>
      <c r="M423" s="24"/>
      <c r="N423" s="24"/>
      <c r="O423" s="24"/>
      <c r="P423" s="24"/>
      <c r="Q423" s="24"/>
      <c r="R423" s="24"/>
      <c r="S423" s="24"/>
      <c r="T423" s="24"/>
      <c r="U423" s="24"/>
      <c r="V423" s="24"/>
      <c r="W423" s="24"/>
      <c r="X423" s="24"/>
      <c r="Y423" s="24"/>
      <c r="Z423" s="24"/>
      <c r="AA423" s="24"/>
      <c r="AB423" s="24"/>
      <c r="AC423" s="24"/>
      <c r="AD423" s="24"/>
    </row>
    <row r="424" spans="6:30" x14ac:dyDescent="0.25">
      <c r="F424" s="4"/>
      <c r="G424" s="4"/>
      <c r="I424" s="24"/>
      <c r="J424" s="24"/>
      <c r="K424" s="24"/>
      <c r="L424" s="24"/>
      <c r="M424" s="24"/>
      <c r="N424" s="24"/>
      <c r="O424" s="24"/>
      <c r="P424" s="24"/>
      <c r="Q424" s="24"/>
      <c r="R424" s="24"/>
      <c r="S424" s="24"/>
      <c r="T424" s="24"/>
      <c r="U424" s="24"/>
      <c r="V424" s="24"/>
      <c r="W424" s="24"/>
      <c r="X424" s="24"/>
      <c r="Y424" s="24"/>
      <c r="Z424" s="24"/>
      <c r="AA424" s="24"/>
      <c r="AB424" s="24"/>
      <c r="AC424" s="24"/>
      <c r="AD424" s="24"/>
    </row>
    <row r="425" spans="6:30" x14ac:dyDescent="0.25">
      <c r="F425" s="4"/>
      <c r="G425" s="4"/>
      <c r="I425" s="24"/>
      <c r="J425" s="24"/>
      <c r="K425" s="24"/>
      <c r="L425" s="24"/>
      <c r="M425" s="24"/>
      <c r="N425" s="24"/>
      <c r="O425" s="24"/>
      <c r="P425" s="24"/>
      <c r="Q425" s="24"/>
      <c r="R425" s="24"/>
      <c r="S425" s="24"/>
      <c r="T425" s="24"/>
      <c r="U425" s="24"/>
      <c r="V425" s="24"/>
      <c r="W425" s="24"/>
      <c r="X425" s="24"/>
      <c r="Y425" s="24"/>
      <c r="Z425" s="24"/>
      <c r="AA425" s="24"/>
      <c r="AB425" s="24"/>
      <c r="AC425" s="24"/>
      <c r="AD425" s="24"/>
    </row>
    <row r="426" spans="6:30" x14ac:dyDescent="0.25">
      <c r="F426" s="4"/>
      <c r="G426" s="4"/>
      <c r="I426" s="24"/>
      <c r="J426" s="24"/>
      <c r="K426" s="24"/>
      <c r="L426" s="24"/>
      <c r="M426" s="24"/>
      <c r="N426" s="24"/>
      <c r="O426" s="24"/>
      <c r="P426" s="24"/>
      <c r="Q426" s="24"/>
      <c r="R426" s="24"/>
      <c r="S426" s="24"/>
      <c r="T426" s="24"/>
      <c r="U426" s="24"/>
      <c r="V426" s="24"/>
      <c r="W426" s="24"/>
      <c r="X426" s="24"/>
      <c r="Y426" s="24"/>
      <c r="Z426" s="24"/>
      <c r="AA426" s="24"/>
      <c r="AB426" s="24"/>
      <c r="AC426" s="24"/>
      <c r="AD426" s="24"/>
    </row>
    <row r="427" spans="6:30" x14ac:dyDescent="0.25">
      <c r="F427" s="4"/>
      <c r="G427" s="4"/>
      <c r="I427" s="24"/>
      <c r="J427" s="24"/>
      <c r="K427" s="24"/>
      <c r="L427" s="24"/>
      <c r="M427" s="24"/>
      <c r="N427" s="24"/>
      <c r="O427" s="24"/>
      <c r="P427" s="24"/>
      <c r="Q427" s="24"/>
      <c r="R427" s="24"/>
      <c r="S427" s="24"/>
      <c r="T427" s="24"/>
      <c r="U427" s="24"/>
      <c r="V427" s="24"/>
      <c r="W427" s="24"/>
      <c r="X427" s="24"/>
      <c r="Y427" s="24"/>
      <c r="Z427" s="24"/>
      <c r="AA427" s="24"/>
      <c r="AB427" s="24"/>
      <c r="AC427" s="24"/>
      <c r="AD427" s="24"/>
    </row>
    <row r="428" spans="6:30" x14ac:dyDescent="0.25">
      <c r="F428" s="4"/>
      <c r="G428" s="4"/>
      <c r="I428" s="24"/>
      <c r="J428" s="24"/>
      <c r="K428" s="24"/>
      <c r="L428" s="24"/>
      <c r="M428" s="24"/>
      <c r="N428" s="24"/>
      <c r="O428" s="24"/>
      <c r="P428" s="24"/>
      <c r="Q428" s="24"/>
      <c r="R428" s="24"/>
      <c r="S428" s="24"/>
      <c r="T428" s="24"/>
      <c r="U428" s="24"/>
      <c r="V428" s="24"/>
      <c r="W428" s="24"/>
      <c r="X428" s="24"/>
      <c r="Y428" s="24"/>
      <c r="Z428" s="24"/>
      <c r="AA428" s="24"/>
      <c r="AB428" s="24"/>
      <c r="AC428" s="24"/>
      <c r="AD428" s="24"/>
    </row>
    <row r="429" spans="6:30" x14ac:dyDescent="0.25">
      <c r="F429" s="4"/>
      <c r="G429" s="4"/>
      <c r="I429" s="24"/>
      <c r="J429" s="24"/>
      <c r="K429" s="24"/>
      <c r="L429" s="24"/>
      <c r="M429" s="24"/>
      <c r="N429" s="24"/>
      <c r="O429" s="24"/>
      <c r="P429" s="24"/>
      <c r="Q429" s="24"/>
      <c r="R429" s="24"/>
      <c r="S429" s="24"/>
      <c r="T429" s="24"/>
      <c r="U429" s="24"/>
      <c r="V429" s="24"/>
      <c r="W429" s="24"/>
      <c r="X429" s="24"/>
      <c r="Y429" s="24"/>
      <c r="Z429" s="24"/>
      <c r="AA429" s="24"/>
      <c r="AB429" s="24"/>
      <c r="AC429" s="24"/>
      <c r="AD429" s="24"/>
    </row>
    <row r="430" spans="6:30" x14ac:dyDescent="0.25">
      <c r="F430" s="4"/>
      <c r="G430" s="4"/>
      <c r="I430" s="24"/>
      <c r="J430" s="24"/>
      <c r="K430" s="24"/>
      <c r="L430" s="24"/>
      <c r="M430" s="24"/>
      <c r="N430" s="24"/>
      <c r="O430" s="24"/>
      <c r="P430" s="24"/>
      <c r="Q430" s="24"/>
      <c r="R430" s="24"/>
      <c r="S430" s="24"/>
      <c r="T430" s="24"/>
      <c r="U430" s="24"/>
      <c r="V430" s="24"/>
      <c r="W430" s="24"/>
      <c r="X430" s="24"/>
      <c r="Y430" s="24"/>
      <c r="Z430" s="24"/>
      <c r="AA430" s="24"/>
      <c r="AB430" s="24"/>
      <c r="AC430" s="24"/>
      <c r="AD430" s="24"/>
    </row>
    <row r="431" spans="6:30" x14ac:dyDescent="0.25">
      <c r="F431" s="4"/>
      <c r="G431" s="4"/>
      <c r="I431" s="24"/>
      <c r="J431" s="24"/>
      <c r="K431" s="24"/>
      <c r="L431" s="24"/>
      <c r="M431" s="24"/>
      <c r="N431" s="24"/>
      <c r="O431" s="24"/>
      <c r="P431" s="24"/>
      <c r="Q431" s="24"/>
      <c r="R431" s="24"/>
      <c r="S431" s="24"/>
      <c r="T431" s="24"/>
      <c r="U431" s="24"/>
      <c r="V431" s="24"/>
      <c r="W431" s="24"/>
      <c r="X431" s="24"/>
      <c r="Y431" s="24"/>
      <c r="Z431" s="24"/>
      <c r="AA431" s="24"/>
      <c r="AB431" s="24"/>
      <c r="AC431" s="24"/>
      <c r="AD431" s="24"/>
    </row>
    <row r="432" spans="6:30" x14ac:dyDescent="0.25">
      <c r="F432" s="4"/>
      <c r="G432" s="4"/>
      <c r="I432" s="24"/>
      <c r="J432" s="24"/>
      <c r="K432" s="24"/>
      <c r="L432" s="24"/>
      <c r="M432" s="24"/>
      <c r="N432" s="24"/>
      <c r="O432" s="24"/>
      <c r="P432" s="24"/>
      <c r="Q432" s="24"/>
      <c r="R432" s="24"/>
      <c r="S432" s="24"/>
      <c r="T432" s="24"/>
      <c r="U432" s="24"/>
      <c r="V432" s="24"/>
      <c r="W432" s="24"/>
      <c r="X432" s="24"/>
      <c r="Y432" s="24"/>
      <c r="Z432" s="24"/>
      <c r="AA432" s="24"/>
      <c r="AB432" s="24"/>
      <c r="AC432" s="24"/>
      <c r="AD432" s="24"/>
    </row>
    <row r="433" spans="6:30" x14ac:dyDescent="0.25">
      <c r="F433" s="4"/>
      <c r="G433" s="4"/>
      <c r="I433" s="24"/>
      <c r="J433" s="24"/>
      <c r="K433" s="24"/>
      <c r="L433" s="24"/>
      <c r="M433" s="24"/>
      <c r="N433" s="24"/>
      <c r="O433" s="24"/>
      <c r="P433" s="24"/>
      <c r="Q433" s="24"/>
      <c r="R433" s="24"/>
      <c r="S433" s="24"/>
      <c r="T433" s="24"/>
      <c r="U433" s="24"/>
      <c r="V433" s="24"/>
      <c r="W433" s="24"/>
      <c r="X433" s="24"/>
      <c r="Y433" s="24"/>
      <c r="Z433" s="24"/>
      <c r="AA433" s="24"/>
      <c r="AB433" s="24"/>
      <c r="AC433" s="24"/>
      <c r="AD433" s="24"/>
    </row>
    <row r="434" spans="6:30" x14ac:dyDescent="0.25">
      <c r="F434" s="4"/>
      <c r="G434" s="4"/>
      <c r="I434" s="24"/>
      <c r="J434" s="24"/>
      <c r="K434" s="24"/>
      <c r="L434" s="24"/>
      <c r="M434" s="24"/>
      <c r="N434" s="24"/>
      <c r="O434" s="24"/>
      <c r="P434" s="24"/>
      <c r="Q434" s="24"/>
      <c r="R434" s="24"/>
      <c r="S434" s="24"/>
      <c r="T434" s="24"/>
      <c r="U434" s="24"/>
      <c r="V434" s="24"/>
      <c r="W434" s="24"/>
      <c r="X434" s="24"/>
      <c r="Y434" s="24"/>
      <c r="Z434" s="24"/>
      <c r="AA434" s="24"/>
      <c r="AB434" s="24"/>
      <c r="AC434" s="24"/>
      <c r="AD434" s="24"/>
    </row>
    <row r="435" spans="6:30" x14ac:dyDescent="0.25">
      <c r="F435" s="4"/>
      <c r="G435" s="4"/>
      <c r="I435" s="24"/>
      <c r="J435" s="24"/>
      <c r="K435" s="24"/>
      <c r="L435" s="24"/>
      <c r="M435" s="24"/>
      <c r="N435" s="24"/>
      <c r="O435" s="24"/>
      <c r="P435" s="24"/>
      <c r="Q435" s="24"/>
      <c r="R435" s="24"/>
      <c r="S435" s="24"/>
      <c r="T435" s="24"/>
      <c r="U435" s="24"/>
      <c r="V435" s="24"/>
      <c r="W435" s="24"/>
      <c r="X435" s="24"/>
      <c r="Y435" s="24"/>
      <c r="Z435" s="24"/>
      <c r="AA435" s="24"/>
      <c r="AB435" s="24"/>
      <c r="AC435" s="24"/>
      <c r="AD435" s="24"/>
    </row>
    <row r="436" spans="6:30" x14ac:dyDescent="0.25">
      <c r="F436" s="4"/>
      <c r="G436" s="4"/>
      <c r="I436" s="24"/>
      <c r="J436" s="24"/>
      <c r="K436" s="24"/>
      <c r="L436" s="24"/>
      <c r="M436" s="24"/>
      <c r="N436" s="24"/>
      <c r="O436" s="24"/>
      <c r="P436" s="24"/>
      <c r="Q436" s="24"/>
      <c r="R436" s="24"/>
      <c r="S436" s="24"/>
      <c r="T436" s="24"/>
      <c r="U436" s="24"/>
      <c r="V436" s="24"/>
      <c r="W436" s="24"/>
      <c r="X436" s="24"/>
      <c r="Y436" s="24"/>
      <c r="Z436" s="24"/>
      <c r="AA436" s="24"/>
      <c r="AB436" s="24"/>
      <c r="AC436" s="24"/>
      <c r="AD436" s="24"/>
    </row>
    <row r="437" spans="6:30" x14ac:dyDescent="0.25">
      <c r="F437" s="4"/>
      <c r="G437" s="4"/>
      <c r="I437" s="24"/>
      <c r="J437" s="24"/>
      <c r="K437" s="24"/>
      <c r="L437" s="24"/>
      <c r="M437" s="24"/>
      <c r="N437" s="24"/>
      <c r="O437" s="24"/>
      <c r="P437" s="24"/>
      <c r="Q437" s="24"/>
      <c r="R437" s="24"/>
      <c r="S437" s="24"/>
      <c r="T437" s="24"/>
      <c r="U437" s="24"/>
      <c r="V437" s="24"/>
      <c r="W437" s="24"/>
      <c r="X437" s="24"/>
      <c r="Y437" s="24"/>
      <c r="Z437" s="24"/>
      <c r="AA437" s="24"/>
      <c r="AB437" s="24"/>
      <c r="AC437" s="24"/>
      <c r="AD437" s="24"/>
    </row>
    <row r="438" spans="6:30" x14ac:dyDescent="0.25">
      <c r="F438" s="4"/>
      <c r="G438" s="4"/>
      <c r="I438" s="24"/>
      <c r="J438" s="24"/>
      <c r="K438" s="24"/>
      <c r="L438" s="24"/>
      <c r="M438" s="24"/>
      <c r="N438" s="24"/>
      <c r="O438" s="24"/>
      <c r="P438" s="24"/>
      <c r="Q438" s="24"/>
      <c r="R438" s="24"/>
      <c r="S438" s="24"/>
      <c r="T438" s="24"/>
      <c r="U438" s="24"/>
      <c r="V438" s="24"/>
      <c r="W438" s="24"/>
      <c r="X438" s="24"/>
      <c r="Y438" s="24"/>
      <c r="Z438" s="24"/>
      <c r="AA438" s="24"/>
      <c r="AB438" s="24"/>
      <c r="AC438" s="24"/>
      <c r="AD438" s="24"/>
    </row>
    <row r="439" spans="6:30" x14ac:dyDescent="0.25">
      <c r="F439" s="4"/>
      <c r="G439" s="4"/>
      <c r="I439" s="24"/>
      <c r="J439" s="24"/>
      <c r="K439" s="24"/>
      <c r="L439" s="24"/>
      <c r="M439" s="24"/>
      <c r="N439" s="24"/>
      <c r="O439" s="24"/>
      <c r="P439" s="24"/>
      <c r="Q439" s="24"/>
      <c r="R439" s="24"/>
      <c r="S439" s="24"/>
      <c r="T439" s="24"/>
      <c r="U439" s="24"/>
      <c r="V439" s="24"/>
      <c r="W439" s="24"/>
      <c r="X439" s="24"/>
      <c r="Y439" s="24"/>
      <c r="Z439" s="24"/>
      <c r="AA439" s="24"/>
      <c r="AB439" s="24"/>
      <c r="AC439" s="24"/>
      <c r="AD439" s="24"/>
    </row>
    <row r="440" spans="6:30" x14ac:dyDescent="0.25">
      <c r="F440" s="4"/>
      <c r="G440" s="4"/>
      <c r="I440" s="24"/>
      <c r="J440" s="24"/>
      <c r="K440" s="24"/>
      <c r="L440" s="24"/>
      <c r="M440" s="24"/>
      <c r="N440" s="24"/>
      <c r="O440" s="24"/>
      <c r="P440" s="24"/>
      <c r="Q440" s="24"/>
      <c r="R440" s="24"/>
      <c r="S440" s="24"/>
      <c r="T440" s="24"/>
      <c r="U440" s="24"/>
      <c r="V440" s="24"/>
      <c r="W440" s="24"/>
      <c r="X440" s="24"/>
      <c r="Y440" s="24"/>
      <c r="Z440" s="24"/>
      <c r="AA440" s="24"/>
      <c r="AB440" s="24"/>
      <c r="AC440" s="24"/>
      <c r="AD440" s="24"/>
    </row>
    <row r="441" spans="6:30" x14ac:dyDescent="0.25">
      <c r="F441" s="4"/>
      <c r="G441" s="4"/>
      <c r="I441" s="24"/>
      <c r="J441" s="24"/>
      <c r="K441" s="24"/>
      <c r="L441" s="24"/>
      <c r="M441" s="24"/>
      <c r="N441" s="24"/>
      <c r="O441" s="24"/>
      <c r="P441" s="24"/>
      <c r="Q441" s="24"/>
      <c r="R441" s="24"/>
      <c r="S441" s="24"/>
      <c r="T441" s="24"/>
      <c r="U441" s="24"/>
      <c r="V441" s="24"/>
      <c r="W441" s="24"/>
      <c r="X441" s="24"/>
      <c r="Y441" s="24"/>
      <c r="Z441" s="24"/>
      <c r="AA441" s="24"/>
      <c r="AB441" s="24"/>
      <c r="AC441" s="24"/>
      <c r="AD441" s="24"/>
    </row>
    <row r="442" spans="6:30" x14ac:dyDescent="0.25">
      <c r="F442" s="4"/>
      <c r="G442" s="4"/>
      <c r="I442" s="24"/>
      <c r="J442" s="24"/>
      <c r="K442" s="24"/>
      <c r="L442" s="24"/>
      <c r="M442" s="24"/>
      <c r="N442" s="24"/>
      <c r="O442" s="24"/>
      <c r="P442" s="24"/>
      <c r="Q442" s="24"/>
      <c r="R442" s="24"/>
      <c r="S442" s="24"/>
      <c r="T442" s="24"/>
      <c r="U442" s="24"/>
      <c r="V442" s="24"/>
      <c r="W442" s="24"/>
      <c r="X442" s="24"/>
      <c r="Y442" s="24"/>
      <c r="Z442" s="24"/>
      <c r="AA442" s="24"/>
      <c r="AB442" s="24"/>
      <c r="AC442" s="24"/>
      <c r="AD442" s="24"/>
    </row>
    <row r="443" spans="6:30" x14ac:dyDescent="0.25">
      <c r="F443" s="4"/>
      <c r="G443" s="4"/>
      <c r="I443" s="24"/>
      <c r="J443" s="24"/>
      <c r="K443" s="24"/>
      <c r="L443" s="24"/>
      <c r="M443" s="24"/>
      <c r="N443" s="24"/>
      <c r="O443" s="24"/>
      <c r="P443" s="24"/>
      <c r="Q443" s="24"/>
      <c r="R443" s="24"/>
      <c r="S443" s="24"/>
      <c r="T443" s="24"/>
      <c r="U443" s="24"/>
      <c r="V443" s="24"/>
      <c r="W443" s="24"/>
      <c r="X443" s="24"/>
      <c r="Y443" s="24"/>
      <c r="Z443" s="24"/>
      <c r="AA443" s="24"/>
      <c r="AB443" s="24"/>
      <c r="AC443" s="24"/>
      <c r="AD443" s="24"/>
    </row>
    <row r="444" spans="6:30" x14ac:dyDescent="0.25">
      <c r="F444" s="4"/>
      <c r="G444" s="4"/>
      <c r="I444" s="24"/>
      <c r="J444" s="24"/>
      <c r="K444" s="24"/>
      <c r="L444" s="24"/>
      <c r="M444" s="24"/>
      <c r="N444" s="24"/>
      <c r="O444" s="24"/>
      <c r="P444" s="24"/>
      <c r="Q444" s="24"/>
      <c r="R444" s="24"/>
      <c r="S444" s="24"/>
      <c r="T444" s="24"/>
      <c r="U444" s="24"/>
      <c r="V444" s="24"/>
      <c r="W444" s="24"/>
      <c r="X444" s="24"/>
      <c r="Y444" s="24"/>
      <c r="Z444" s="24"/>
      <c r="AA444" s="24"/>
      <c r="AB444" s="24"/>
      <c r="AC444" s="24"/>
      <c r="AD444" s="24"/>
    </row>
    <row r="445" spans="6:30" x14ac:dyDescent="0.25">
      <c r="F445" s="4"/>
      <c r="G445" s="4"/>
      <c r="I445" s="24"/>
      <c r="J445" s="24"/>
      <c r="K445" s="24"/>
      <c r="L445" s="24"/>
      <c r="M445" s="24"/>
      <c r="N445" s="24"/>
      <c r="O445" s="24"/>
      <c r="P445" s="24"/>
      <c r="Q445" s="24"/>
      <c r="R445" s="24"/>
      <c r="S445" s="24"/>
      <c r="T445" s="24"/>
      <c r="U445" s="24"/>
      <c r="V445" s="24"/>
      <c r="W445" s="24"/>
      <c r="X445" s="24"/>
      <c r="Y445" s="24"/>
      <c r="Z445" s="24"/>
      <c r="AA445" s="24"/>
      <c r="AB445" s="24"/>
      <c r="AC445" s="24"/>
      <c r="AD445" s="24"/>
    </row>
    <row r="446" spans="6:30" x14ac:dyDescent="0.25">
      <c r="F446" s="4"/>
      <c r="G446" s="4"/>
      <c r="I446" s="24"/>
      <c r="J446" s="24"/>
      <c r="K446" s="24"/>
      <c r="L446" s="24"/>
      <c r="M446" s="24"/>
      <c r="N446" s="24"/>
      <c r="O446" s="24"/>
      <c r="P446" s="24"/>
      <c r="Q446" s="24"/>
      <c r="R446" s="24"/>
      <c r="S446" s="24"/>
      <c r="T446" s="24"/>
      <c r="U446" s="24"/>
      <c r="V446" s="24"/>
      <c r="W446" s="24"/>
      <c r="X446" s="24"/>
      <c r="Y446" s="24"/>
      <c r="Z446" s="24"/>
      <c r="AA446" s="24"/>
      <c r="AB446" s="24"/>
      <c r="AC446" s="24"/>
      <c r="AD446" s="24"/>
    </row>
    <row r="447" spans="6:30" x14ac:dyDescent="0.25">
      <c r="F447" s="4"/>
      <c r="G447" s="4"/>
      <c r="I447" s="24"/>
      <c r="J447" s="24"/>
      <c r="K447" s="24"/>
      <c r="L447" s="24"/>
      <c r="M447" s="24"/>
      <c r="N447" s="24"/>
      <c r="O447" s="24"/>
      <c r="P447" s="24"/>
      <c r="Q447" s="24"/>
      <c r="R447" s="24"/>
      <c r="S447" s="24"/>
      <c r="T447" s="24"/>
      <c r="U447" s="24"/>
      <c r="V447" s="24"/>
      <c r="W447" s="24"/>
      <c r="X447" s="24"/>
      <c r="Y447" s="24"/>
      <c r="Z447" s="24"/>
      <c r="AA447" s="24"/>
      <c r="AB447" s="24"/>
      <c r="AC447" s="24"/>
      <c r="AD447" s="24"/>
    </row>
    <row r="448" spans="6:30" x14ac:dyDescent="0.25">
      <c r="F448" s="4"/>
      <c r="G448" s="4"/>
      <c r="I448" s="24"/>
      <c r="J448" s="24"/>
      <c r="K448" s="24"/>
      <c r="L448" s="24"/>
      <c r="M448" s="24"/>
      <c r="N448" s="24"/>
      <c r="O448" s="24"/>
      <c r="P448" s="24"/>
      <c r="Q448" s="24"/>
      <c r="R448" s="24"/>
      <c r="S448" s="24"/>
      <c r="T448" s="24"/>
      <c r="U448" s="24"/>
      <c r="V448" s="24"/>
      <c r="W448" s="24"/>
      <c r="X448" s="24"/>
      <c r="Y448" s="24"/>
      <c r="Z448" s="24"/>
      <c r="AA448" s="24"/>
      <c r="AB448" s="24"/>
      <c r="AC448" s="24"/>
      <c r="AD448" s="24"/>
    </row>
    <row r="449" spans="6:30" x14ac:dyDescent="0.25">
      <c r="F449" s="4"/>
      <c r="G449" s="4"/>
      <c r="I449" s="24"/>
      <c r="J449" s="24"/>
      <c r="K449" s="24"/>
      <c r="L449" s="24"/>
      <c r="M449" s="24"/>
      <c r="N449" s="24"/>
      <c r="O449" s="24"/>
      <c r="P449" s="24"/>
      <c r="Q449" s="24"/>
      <c r="R449" s="24"/>
      <c r="S449" s="24"/>
      <c r="T449" s="24"/>
      <c r="U449" s="24"/>
      <c r="V449" s="24"/>
      <c r="W449" s="24"/>
      <c r="X449" s="24"/>
      <c r="Y449" s="24"/>
      <c r="Z449" s="24"/>
      <c r="AA449" s="24"/>
      <c r="AB449" s="24"/>
      <c r="AC449" s="24"/>
      <c r="AD449" s="24"/>
    </row>
    <row r="450" spans="6:30" x14ac:dyDescent="0.25">
      <c r="F450" s="4"/>
      <c r="G450" s="4"/>
      <c r="I450" s="24"/>
      <c r="J450" s="24"/>
      <c r="K450" s="24"/>
      <c r="L450" s="24"/>
      <c r="M450" s="24"/>
      <c r="N450" s="24"/>
      <c r="O450" s="24"/>
      <c r="P450" s="24"/>
      <c r="Q450" s="24"/>
      <c r="R450" s="24"/>
      <c r="S450" s="24"/>
      <c r="T450" s="24"/>
      <c r="U450" s="24"/>
      <c r="V450" s="24"/>
      <c r="W450" s="24"/>
      <c r="X450" s="24"/>
      <c r="Y450" s="24"/>
      <c r="Z450" s="24"/>
      <c r="AA450" s="24"/>
      <c r="AB450" s="24"/>
      <c r="AC450" s="24"/>
      <c r="AD450" s="24"/>
    </row>
    <row r="451" spans="6:30" x14ac:dyDescent="0.25">
      <c r="F451" s="4"/>
      <c r="G451" s="4"/>
      <c r="I451" s="24"/>
      <c r="J451" s="24"/>
      <c r="K451" s="24"/>
      <c r="L451" s="24"/>
      <c r="M451" s="24"/>
      <c r="N451" s="24"/>
      <c r="O451" s="24"/>
      <c r="P451" s="24"/>
      <c r="Q451" s="24"/>
      <c r="R451" s="24"/>
      <c r="S451" s="24"/>
      <c r="T451" s="24"/>
      <c r="U451" s="24"/>
      <c r="V451" s="24"/>
      <c r="W451" s="24"/>
      <c r="X451" s="24"/>
      <c r="Y451" s="24"/>
      <c r="Z451" s="24"/>
      <c r="AA451" s="24"/>
      <c r="AB451" s="24"/>
      <c r="AC451" s="24"/>
      <c r="AD451" s="24"/>
    </row>
    <row r="452" spans="6:30" x14ac:dyDescent="0.25">
      <c r="F452" s="4"/>
      <c r="G452" s="4"/>
      <c r="I452" s="24"/>
      <c r="J452" s="24"/>
      <c r="K452" s="24"/>
      <c r="L452" s="24"/>
      <c r="M452" s="24"/>
      <c r="N452" s="24"/>
      <c r="O452" s="24"/>
      <c r="P452" s="24"/>
      <c r="Q452" s="24"/>
      <c r="R452" s="24"/>
      <c r="S452" s="24"/>
      <c r="T452" s="24"/>
      <c r="U452" s="24"/>
      <c r="V452" s="24"/>
      <c r="W452" s="24"/>
      <c r="X452" s="24"/>
      <c r="Y452" s="24"/>
      <c r="Z452" s="24"/>
      <c r="AA452" s="24"/>
      <c r="AB452" s="24"/>
      <c r="AC452" s="24"/>
      <c r="AD452" s="24"/>
    </row>
    <row r="453" spans="6:30" x14ac:dyDescent="0.25">
      <c r="F453" s="4"/>
      <c r="G453" s="4"/>
      <c r="I453" s="24"/>
      <c r="J453" s="24"/>
      <c r="K453" s="24"/>
      <c r="L453" s="24"/>
      <c r="M453" s="24"/>
      <c r="N453" s="24"/>
      <c r="O453" s="24"/>
      <c r="P453" s="24"/>
      <c r="Q453" s="24"/>
      <c r="R453" s="24"/>
      <c r="S453" s="24"/>
      <c r="T453" s="24"/>
      <c r="U453" s="24"/>
      <c r="V453" s="24"/>
      <c r="W453" s="24"/>
      <c r="X453" s="24"/>
      <c r="Y453" s="24"/>
      <c r="Z453" s="24"/>
      <c r="AA453" s="24"/>
      <c r="AB453" s="24"/>
      <c r="AC453" s="24"/>
      <c r="AD453" s="24"/>
    </row>
    <row r="454" spans="6:30" x14ac:dyDescent="0.25">
      <c r="F454" s="4"/>
      <c r="G454" s="4"/>
      <c r="I454" s="24"/>
      <c r="J454" s="24"/>
      <c r="K454" s="24"/>
      <c r="L454" s="24"/>
      <c r="M454" s="24"/>
      <c r="N454" s="24"/>
      <c r="O454" s="24"/>
      <c r="P454" s="24"/>
      <c r="Q454" s="24"/>
      <c r="R454" s="24"/>
      <c r="S454" s="24"/>
      <c r="T454" s="24"/>
      <c r="U454" s="24"/>
      <c r="V454" s="24"/>
      <c r="W454" s="24"/>
      <c r="X454" s="24"/>
      <c r="Y454" s="24"/>
      <c r="Z454" s="24"/>
      <c r="AA454" s="24"/>
      <c r="AB454" s="24"/>
      <c r="AC454" s="24"/>
      <c r="AD454" s="24"/>
    </row>
    <row r="455" spans="6:30" x14ac:dyDescent="0.25">
      <c r="F455" s="4"/>
      <c r="G455" s="4"/>
      <c r="I455" s="24"/>
      <c r="J455" s="24"/>
      <c r="K455" s="24"/>
      <c r="L455" s="24"/>
      <c r="M455" s="24"/>
      <c r="N455" s="24"/>
      <c r="O455" s="24"/>
      <c r="P455" s="24"/>
      <c r="Q455" s="24"/>
      <c r="R455" s="24"/>
      <c r="S455" s="24"/>
      <c r="T455" s="24"/>
      <c r="U455" s="24"/>
      <c r="V455" s="24"/>
      <c r="W455" s="24"/>
      <c r="X455" s="24"/>
      <c r="Y455" s="24"/>
      <c r="Z455" s="24"/>
      <c r="AA455" s="24"/>
      <c r="AB455" s="24"/>
      <c r="AC455" s="24"/>
      <c r="AD455" s="24"/>
    </row>
    <row r="456" spans="6:30" x14ac:dyDescent="0.25">
      <c r="F456" s="4"/>
      <c r="G456" s="4"/>
      <c r="I456" s="24"/>
      <c r="J456" s="24"/>
      <c r="K456" s="24"/>
      <c r="L456" s="24"/>
      <c r="M456" s="24"/>
      <c r="N456" s="24"/>
      <c r="O456" s="24"/>
      <c r="P456" s="24"/>
      <c r="Q456" s="24"/>
      <c r="R456" s="24"/>
      <c r="S456" s="24"/>
      <c r="T456" s="24"/>
      <c r="U456" s="24"/>
      <c r="V456" s="24"/>
      <c r="W456" s="24"/>
      <c r="X456" s="24"/>
      <c r="Y456" s="24"/>
      <c r="Z456" s="24"/>
      <c r="AA456" s="24"/>
      <c r="AB456" s="24"/>
      <c r="AC456" s="24"/>
      <c r="AD456" s="24"/>
    </row>
    <row r="457" spans="6:30" x14ac:dyDescent="0.25">
      <c r="F457" s="4"/>
      <c r="G457" s="4"/>
      <c r="I457" s="24"/>
      <c r="J457" s="24"/>
      <c r="K457" s="24"/>
      <c r="L457" s="24"/>
      <c r="M457" s="24"/>
      <c r="N457" s="24"/>
      <c r="O457" s="24"/>
      <c r="P457" s="24"/>
      <c r="Q457" s="24"/>
      <c r="R457" s="24"/>
      <c r="S457" s="24"/>
      <c r="T457" s="24"/>
      <c r="U457" s="24"/>
      <c r="V457" s="24"/>
      <c r="W457" s="24"/>
      <c r="X457" s="24"/>
      <c r="Y457" s="24"/>
      <c r="Z457" s="24"/>
      <c r="AA457" s="24"/>
      <c r="AB457" s="24"/>
      <c r="AC457" s="24"/>
      <c r="AD457" s="24"/>
    </row>
    <row r="458" spans="6:30" x14ac:dyDescent="0.25">
      <c r="F458" s="4"/>
      <c r="G458" s="4"/>
      <c r="I458" s="24"/>
      <c r="J458" s="24"/>
      <c r="K458" s="24"/>
      <c r="L458" s="24"/>
      <c r="M458" s="24"/>
      <c r="N458" s="24"/>
      <c r="O458" s="24"/>
      <c r="P458" s="24"/>
      <c r="Q458" s="24"/>
      <c r="R458" s="24"/>
      <c r="S458" s="24"/>
      <c r="T458" s="24"/>
      <c r="U458" s="24"/>
      <c r="V458" s="24"/>
      <c r="W458" s="24"/>
      <c r="X458" s="24"/>
      <c r="Y458" s="24"/>
      <c r="Z458" s="24"/>
      <c r="AA458" s="24"/>
      <c r="AB458" s="24"/>
      <c r="AC458" s="24"/>
      <c r="AD458" s="24"/>
    </row>
    <row r="459" spans="6:30" x14ac:dyDescent="0.25">
      <c r="F459" s="4"/>
      <c r="G459" s="4"/>
      <c r="I459" s="24"/>
      <c r="J459" s="24"/>
      <c r="K459" s="24"/>
      <c r="L459" s="24"/>
      <c r="M459" s="24"/>
      <c r="N459" s="24"/>
      <c r="O459" s="24"/>
      <c r="P459" s="24"/>
      <c r="Q459" s="24"/>
      <c r="R459" s="24"/>
      <c r="S459" s="24"/>
      <c r="T459" s="24"/>
      <c r="U459" s="24"/>
      <c r="V459" s="24"/>
      <c r="W459" s="24"/>
      <c r="X459" s="24"/>
      <c r="Y459" s="24"/>
      <c r="Z459" s="24"/>
      <c r="AA459" s="24"/>
      <c r="AB459" s="24"/>
      <c r="AC459" s="24"/>
      <c r="AD459" s="24"/>
    </row>
    <row r="460" spans="6:30" x14ac:dyDescent="0.25">
      <c r="F460" s="4"/>
      <c r="G460" s="4"/>
      <c r="I460" s="24"/>
      <c r="J460" s="24"/>
      <c r="K460" s="24"/>
      <c r="L460" s="24"/>
      <c r="M460" s="24"/>
      <c r="N460" s="24"/>
      <c r="O460" s="24"/>
      <c r="P460" s="24"/>
      <c r="Q460" s="24"/>
      <c r="R460" s="24"/>
      <c r="S460" s="24"/>
      <c r="T460" s="24"/>
      <c r="U460" s="24"/>
      <c r="V460" s="24"/>
      <c r="W460" s="24"/>
      <c r="X460" s="24"/>
      <c r="Y460" s="24"/>
      <c r="Z460" s="24"/>
      <c r="AA460" s="24"/>
      <c r="AB460" s="24"/>
      <c r="AC460" s="24"/>
      <c r="AD460" s="24"/>
    </row>
    <row r="461" spans="6:30" x14ac:dyDescent="0.25">
      <c r="F461" s="4"/>
      <c r="G461" s="4"/>
      <c r="I461" s="24"/>
      <c r="J461" s="24"/>
      <c r="K461" s="24"/>
      <c r="L461" s="24"/>
      <c r="M461" s="24"/>
      <c r="N461" s="24"/>
      <c r="O461" s="24"/>
      <c r="P461" s="24"/>
      <c r="Q461" s="24"/>
      <c r="R461" s="24"/>
      <c r="S461" s="24"/>
      <c r="T461" s="24"/>
      <c r="U461" s="24"/>
      <c r="V461" s="24"/>
      <c r="W461" s="24"/>
      <c r="X461" s="24"/>
      <c r="Y461" s="24"/>
      <c r="Z461" s="24"/>
      <c r="AA461" s="24"/>
      <c r="AB461" s="24"/>
      <c r="AC461" s="24"/>
      <c r="AD461" s="24"/>
    </row>
    <row r="462" spans="6:30" x14ac:dyDescent="0.25">
      <c r="F462" s="4"/>
      <c r="G462" s="4"/>
      <c r="I462" s="24"/>
      <c r="J462" s="24"/>
      <c r="K462" s="24"/>
      <c r="L462" s="24"/>
      <c r="M462" s="24"/>
      <c r="N462" s="24"/>
      <c r="O462" s="24"/>
      <c r="P462" s="24"/>
      <c r="Q462" s="24"/>
      <c r="R462" s="24"/>
      <c r="S462" s="24"/>
      <c r="T462" s="24"/>
      <c r="U462" s="24"/>
      <c r="V462" s="24"/>
      <c r="W462" s="24"/>
      <c r="X462" s="24"/>
      <c r="Y462" s="24"/>
      <c r="Z462" s="24"/>
      <c r="AA462" s="24"/>
      <c r="AB462" s="24"/>
      <c r="AC462" s="24"/>
      <c r="AD462" s="24"/>
    </row>
    <row r="463" spans="6:30" x14ac:dyDescent="0.25">
      <c r="F463" s="4"/>
      <c r="G463" s="4"/>
      <c r="I463" s="24"/>
      <c r="J463" s="24"/>
      <c r="K463" s="24"/>
      <c r="L463" s="24"/>
      <c r="M463" s="24"/>
      <c r="N463" s="24"/>
      <c r="O463" s="24"/>
      <c r="P463" s="24"/>
      <c r="Q463" s="24"/>
      <c r="R463" s="24"/>
      <c r="S463" s="24"/>
      <c r="T463" s="24"/>
      <c r="U463" s="24"/>
      <c r="V463" s="24"/>
      <c r="W463" s="24"/>
      <c r="X463" s="24"/>
      <c r="Y463" s="24"/>
      <c r="Z463" s="24"/>
      <c r="AA463" s="24"/>
      <c r="AB463" s="24"/>
      <c r="AC463" s="24"/>
      <c r="AD463" s="24"/>
    </row>
    <row r="464" spans="6:30" x14ac:dyDescent="0.25">
      <c r="F464" s="4"/>
      <c r="G464" s="4"/>
      <c r="I464" s="24"/>
      <c r="J464" s="24"/>
      <c r="K464" s="24"/>
      <c r="L464" s="24"/>
      <c r="M464" s="24"/>
      <c r="N464" s="24"/>
      <c r="O464" s="24"/>
      <c r="P464" s="24"/>
      <c r="Q464" s="24"/>
      <c r="R464" s="24"/>
      <c r="S464" s="24"/>
      <c r="T464" s="24"/>
      <c r="U464" s="24"/>
      <c r="V464" s="24"/>
      <c r="W464" s="24"/>
      <c r="X464" s="24"/>
      <c r="Y464" s="24"/>
      <c r="Z464" s="24"/>
      <c r="AA464" s="24"/>
      <c r="AB464" s="24"/>
      <c r="AC464" s="24"/>
      <c r="AD464" s="24"/>
    </row>
    <row r="465" spans="6:30" x14ac:dyDescent="0.25">
      <c r="F465" s="4"/>
      <c r="G465" s="4"/>
      <c r="I465" s="24"/>
      <c r="J465" s="24"/>
      <c r="K465" s="24"/>
      <c r="L465" s="24"/>
      <c r="M465" s="24"/>
      <c r="N465" s="24"/>
      <c r="O465" s="24"/>
      <c r="P465" s="24"/>
      <c r="Q465" s="24"/>
      <c r="R465" s="24"/>
      <c r="S465" s="24"/>
      <c r="T465" s="24"/>
      <c r="U465" s="24"/>
      <c r="V465" s="24"/>
      <c r="W465" s="24"/>
      <c r="X465" s="24"/>
      <c r="Y465" s="24"/>
      <c r="Z465" s="24"/>
      <c r="AA465" s="24"/>
      <c r="AB465" s="24"/>
      <c r="AC465" s="24"/>
      <c r="AD465" s="24"/>
    </row>
    <row r="466" spans="6:30" x14ac:dyDescent="0.25">
      <c r="F466" s="4"/>
      <c r="G466" s="4"/>
      <c r="I466" s="24"/>
      <c r="J466" s="24"/>
      <c r="K466" s="24"/>
      <c r="L466" s="24"/>
      <c r="M466" s="24"/>
      <c r="N466" s="24"/>
      <c r="O466" s="24"/>
      <c r="P466" s="24"/>
      <c r="Q466" s="24"/>
      <c r="R466" s="24"/>
      <c r="S466" s="24"/>
      <c r="T466" s="24"/>
      <c r="U466" s="24"/>
      <c r="V466" s="24"/>
      <c r="W466" s="24"/>
      <c r="X466" s="24"/>
      <c r="Y466" s="24"/>
      <c r="Z466" s="24"/>
      <c r="AA466" s="24"/>
      <c r="AB466" s="24"/>
      <c r="AC466" s="24"/>
      <c r="AD466" s="24"/>
    </row>
    <row r="467" spans="6:30" x14ac:dyDescent="0.25">
      <c r="F467" s="4"/>
      <c r="G467" s="4"/>
      <c r="I467" s="24"/>
      <c r="J467" s="24"/>
      <c r="K467" s="24"/>
      <c r="L467" s="24"/>
      <c r="M467" s="24"/>
      <c r="N467" s="24"/>
      <c r="O467" s="24"/>
      <c r="P467" s="24"/>
      <c r="Q467" s="24"/>
      <c r="R467" s="24"/>
      <c r="S467" s="24"/>
      <c r="T467" s="24"/>
      <c r="U467" s="24"/>
      <c r="V467" s="24"/>
      <c r="W467" s="24"/>
      <c r="X467" s="24"/>
      <c r="Y467" s="24"/>
      <c r="Z467" s="24"/>
      <c r="AA467" s="24"/>
      <c r="AB467" s="24"/>
      <c r="AC467" s="24"/>
      <c r="AD467" s="24"/>
    </row>
    <row r="468" spans="6:30" x14ac:dyDescent="0.25">
      <c r="F468" s="4"/>
      <c r="G468" s="4"/>
      <c r="I468" s="24"/>
      <c r="J468" s="24"/>
      <c r="K468" s="24"/>
      <c r="L468" s="24"/>
      <c r="M468" s="24"/>
      <c r="N468" s="24"/>
      <c r="O468" s="24"/>
      <c r="P468" s="24"/>
      <c r="Q468" s="24"/>
      <c r="R468" s="24"/>
      <c r="S468" s="24"/>
      <c r="T468" s="24"/>
      <c r="U468" s="24"/>
      <c r="V468" s="24"/>
      <c r="W468" s="24"/>
      <c r="X468" s="24"/>
      <c r="Y468" s="24"/>
      <c r="Z468" s="24"/>
      <c r="AA468" s="24"/>
      <c r="AB468" s="24"/>
      <c r="AC468" s="24"/>
      <c r="AD468" s="24"/>
    </row>
    <row r="469" spans="6:30" x14ac:dyDescent="0.25">
      <c r="F469" s="4"/>
      <c r="G469" s="4"/>
      <c r="I469" s="24"/>
      <c r="J469" s="24"/>
      <c r="K469" s="24"/>
      <c r="L469" s="24"/>
      <c r="M469" s="24"/>
      <c r="N469" s="24"/>
      <c r="O469" s="24"/>
      <c r="P469" s="24"/>
      <c r="Q469" s="24"/>
      <c r="R469" s="24"/>
      <c r="S469" s="24"/>
      <c r="T469" s="24"/>
      <c r="U469" s="24"/>
      <c r="V469" s="24"/>
      <c r="W469" s="24"/>
      <c r="X469" s="24"/>
      <c r="Y469" s="24"/>
      <c r="Z469" s="24"/>
      <c r="AA469" s="24"/>
      <c r="AB469" s="24"/>
      <c r="AC469" s="24"/>
      <c r="AD469" s="24"/>
    </row>
    <row r="470" spans="6:30" x14ac:dyDescent="0.25">
      <c r="F470" s="4"/>
      <c r="G470" s="4"/>
      <c r="I470" s="24"/>
      <c r="J470" s="24"/>
      <c r="K470" s="24"/>
      <c r="L470" s="24"/>
      <c r="M470" s="24"/>
      <c r="N470" s="24"/>
      <c r="O470" s="24"/>
      <c r="P470" s="24"/>
      <c r="Q470" s="24"/>
      <c r="R470" s="24"/>
      <c r="S470" s="24"/>
      <c r="T470" s="24"/>
      <c r="U470" s="24"/>
      <c r="V470" s="24"/>
      <c r="W470" s="24"/>
      <c r="X470" s="24"/>
      <c r="Y470" s="24"/>
      <c r="Z470" s="24"/>
      <c r="AA470" s="24"/>
      <c r="AB470" s="24"/>
      <c r="AC470" s="24"/>
      <c r="AD470" s="24"/>
    </row>
    <row r="471" spans="6:30" x14ac:dyDescent="0.25">
      <c r="F471" s="4"/>
      <c r="G471" s="4"/>
      <c r="I471" s="24"/>
      <c r="J471" s="24"/>
      <c r="K471" s="24"/>
      <c r="L471" s="24"/>
      <c r="M471" s="24"/>
      <c r="N471" s="24"/>
      <c r="O471" s="24"/>
      <c r="P471" s="24"/>
      <c r="Q471" s="24"/>
      <c r="R471" s="24"/>
      <c r="S471" s="24"/>
      <c r="T471" s="24"/>
      <c r="U471" s="24"/>
      <c r="V471" s="24"/>
      <c r="W471" s="24"/>
      <c r="X471" s="24"/>
      <c r="Y471" s="24"/>
      <c r="Z471" s="24"/>
      <c r="AA471" s="24"/>
      <c r="AB471" s="24"/>
      <c r="AC471" s="24"/>
      <c r="AD471" s="24"/>
    </row>
    <row r="472" spans="6:30" x14ac:dyDescent="0.25">
      <c r="F472" s="4"/>
      <c r="G472" s="4"/>
      <c r="I472" s="24"/>
      <c r="J472" s="24"/>
      <c r="K472" s="24"/>
      <c r="L472" s="24"/>
      <c r="M472" s="24"/>
      <c r="N472" s="24"/>
      <c r="O472" s="24"/>
      <c r="P472" s="24"/>
      <c r="Q472" s="24"/>
      <c r="R472" s="24"/>
      <c r="S472" s="24"/>
      <c r="T472" s="24"/>
      <c r="U472" s="24"/>
      <c r="V472" s="24"/>
      <c r="W472" s="24"/>
      <c r="X472" s="24"/>
      <c r="Y472" s="24"/>
      <c r="Z472" s="24"/>
      <c r="AA472" s="24"/>
      <c r="AB472" s="24"/>
      <c r="AC472" s="24"/>
      <c r="AD472" s="24"/>
    </row>
    <row r="473" spans="6:30" x14ac:dyDescent="0.25">
      <c r="F473" s="4"/>
      <c r="G473" s="4"/>
      <c r="I473" s="24"/>
      <c r="J473" s="24"/>
      <c r="K473" s="24"/>
      <c r="L473" s="24"/>
      <c r="M473" s="24"/>
      <c r="N473" s="24"/>
      <c r="O473" s="24"/>
      <c r="P473" s="24"/>
      <c r="Q473" s="24"/>
      <c r="R473" s="24"/>
      <c r="S473" s="24"/>
      <c r="T473" s="24"/>
      <c r="U473" s="24"/>
      <c r="V473" s="24"/>
      <c r="W473" s="24"/>
      <c r="X473" s="24"/>
      <c r="Y473" s="24"/>
      <c r="Z473" s="24"/>
      <c r="AA473" s="24"/>
      <c r="AB473" s="24"/>
      <c r="AC473" s="24"/>
      <c r="AD473" s="24"/>
    </row>
    <row r="474" spans="6:30" x14ac:dyDescent="0.25">
      <c r="F474" s="4"/>
      <c r="G474" s="4"/>
      <c r="I474" s="24"/>
      <c r="J474" s="24"/>
      <c r="K474" s="24"/>
      <c r="L474" s="24"/>
      <c r="M474" s="24"/>
      <c r="N474" s="24"/>
      <c r="O474" s="24"/>
      <c r="P474" s="24"/>
      <c r="Q474" s="24"/>
      <c r="R474" s="24"/>
      <c r="S474" s="24"/>
      <c r="T474" s="24"/>
      <c r="U474" s="24"/>
      <c r="V474" s="24"/>
      <c r="W474" s="24"/>
      <c r="X474" s="24"/>
      <c r="Y474" s="24"/>
      <c r="Z474" s="24"/>
      <c r="AA474" s="24"/>
      <c r="AB474" s="24"/>
      <c r="AC474" s="24"/>
      <c r="AD474" s="24"/>
    </row>
    <row r="475" spans="6:30" x14ac:dyDescent="0.25">
      <c r="F475" s="4"/>
      <c r="G475" s="4"/>
      <c r="I475" s="24"/>
      <c r="J475" s="24"/>
      <c r="K475" s="24"/>
      <c r="L475" s="24"/>
      <c r="M475" s="24"/>
      <c r="N475" s="24"/>
      <c r="O475" s="24"/>
      <c r="P475" s="24"/>
      <c r="Q475" s="24"/>
      <c r="R475" s="24"/>
      <c r="S475" s="24"/>
      <c r="T475" s="24"/>
      <c r="U475" s="24"/>
      <c r="V475" s="24"/>
      <c r="W475" s="24"/>
      <c r="X475" s="24"/>
      <c r="Y475" s="24"/>
      <c r="Z475" s="24"/>
      <c r="AA475" s="24"/>
      <c r="AB475" s="24"/>
      <c r="AC475" s="24"/>
      <c r="AD475" s="24"/>
    </row>
    <row r="476" spans="6:30" x14ac:dyDescent="0.25">
      <c r="F476" s="4"/>
      <c r="G476" s="4"/>
      <c r="I476" s="24"/>
      <c r="J476" s="24"/>
      <c r="K476" s="24"/>
      <c r="L476" s="24"/>
      <c r="M476" s="24"/>
      <c r="N476" s="24"/>
      <c r="O476" s="24"/>
      <c r="P476" s="24"/>
      <c r="Q476" s="24"/>
      <c r="R476" s="24"/>
      <c r="S476" s="24"/>
      <c r="T476" s="24"/>
      <c r="U476" s="24"/>
      <c r="V476" s="24"/>
      <c r="W476" s="24"/>
      <c r="X476" s="24"/>
      <c r="Y476" s="24"/>
      <c r="Z476" s="24"/>
      <c r="AA476" s="24"/>
      <c r="AB476" s="24"/>
      <c r="AC476" s="24"/>
      <c r="AD476" s="24"/>
    </row>
    <row r="477" spans="6:30" x14ac:dyDescent="0.25">
      <c r="F477" s="4"/>
      <c r="G477" s="4"/>
      <c r="I477" s="24"/>
      <c r="J477" s="24"/>
      <c r="K477" s="24"/>
      <c r="L477" s="24"/>
      <c r="M477" s="24"/>
      <c r="N477" s="24"/>
      <c r="O477" s="24"/>
      <c r="P477" s="24"/>
      <c r="Q477" s="24"/>
      <c r="R477" s="24"/>
      <c r="S477" s="24"/>
      <c r="T477" s="24"/>
      <c r="U477" s="24"/>
      <c r="V477" s="24"/>
      <c r="W477" s="24"/>
      <c r="X477" s="24"/>
      <c r="Y477" s="24"/>
      <c r="Z477" s="24"/>
      <c r="AA477" s="24"/>
      <c r="AB477" s="24"/>
      <c r="AC477" s="24"/>
      <c r="AD477" s="24"/>
    </row>
    <row r="478" spans="6:30" x14ac:dyDescent="0.25">
      <c r="F478" s="4"/>
      <c r="G478" s="4"/>
      <c r="I478" s="24"/>
      <c r="J478" s="24"/>
      <c r="K478" s="24"/>
      <c r="L478" s="24"/>
      <c r="M478" s="24"/>
      <c r="N478" s="24"/>
      <c r="O478" s="24"/>
      <c r="P478" s="24"/>
      <c r="Q478" s="24"/>
      <c r="R478" s="24"/>
      <c r="S478" s="24"/>
      <c r="T478" s="24"/>
      <c r="U478" s="24"/>
      <c r="V478" s="24"/>
      <c r="W478" s="24"/>
      <c r="X478" s="24"/>
      <c r="Y478" s="24"/>
      <c r="Z478" s="24"/>
      <c r="AA478" s="24"/>
      <c r="AB478" s="24"/>
      <c r="AC478" s="24"/>
      <c r="AD478" s="24"/>
    </row>
    <row r="479" spans="6:30" x14ac:dyDescent="0.25">
      <c r="F479" s="4"/>
      <c r="G479" s="4"/>
      <c r="I479" s="24"/>
      <c r="J479" s="24"/>
      <c r="K479" s="24"/>
      <c r="L479" s="24"/>
      <c r="M479" s="24"/>
      <c r="N479" s="24"/>
      <c r="O479" s="24"/>
      <c r="P479" s="24"/>
      <c r="Q479" s="24"/>
      <c r="R479" s="24"/>
      <c r="S479" s="24"/>
      <c r="T479" s="24"/>
      <c r="U479" s="24"/>
      <c r="V479" s="24"/>
      <c r="W479" s="24"/>
      <c r="X479" s="24"/>
      <c r="Y479" s="24"/>
      <c r="Z479" s="24"/>
      <c r="AA479" s="24"/>
      <c r="AB479" s="24"/>
      <c r="AC479" s="24"/>
      <c r="AD479" s="24"/>
    </row>
    <row r="480" spans="6:30" x14ac:dyDescent="0.25">
      <c r="F480" s="4"/>
      <c r="G480" s="4"/>
      <c r="I480" s="24"/>
      <c r="J480" s="24"/>
      <c r="K480" s="24"/>
      <c r="L480" s="24"/>
      <c r="M480" s="24"/>
      <c r="N480" s="24"/>
      <c r="O480" s="24"/>
      <c r="P480" s="24"/>
      <c r="Q480" s="24"/>
      <c r="R480" s="24"/>
      <c r="S480" s="24"/>
      <c r="T480" s="24"/>
      <c r="U480" s="24"/>
      <c r="V480" s="24"/>
      <c r="W480" s="24"/>
      <c r="X480" s="24"/>
      <c r="Y480" s="24"/>
      <c r="Z480" s="24"/>
      <c r="AA480" s="24"/>
      <c r="AB480" s="24"/>
      <c r="AC480" s="24"/>
      <c r="AD480" s="24"/>
    </row>
    <row r="481" spans="6:30" x14ac:dyDescent="0.25">
      <c r="F481" s="4"/>
      <c r="G481" s="4"/>
      <c r="I481" s="24"/>
      <c r="J481" s="24"/>
      <c r="K481" s="24"/>
      <c r="L481" s="24"/>
      <c r="M481" s="24"/>
      <c r="N481" s="24"/>
      <c r="O481" s="24"/>
      <c r="P481" s="24"/>
      <c r="Q481" s="24"/>
      <c r="R481" s="24"/>
      <c r="S481" s="24"/>
      <c r="T481" s="24"/>
      <c r="U481" s="24"/>
      <c r="V481" s="24"/>
      <c r="W481" s="24"/>
      <c r="X481" s="24"/>
      <c r="Y481" s="24"/>
      <c r="Z481" s="24"/>
      <c r="AA481" s="24"/>
      <c r="AB481" s="24"/>
      <c r="AC481" s="24"/>
      <c r="AD481" s="24"/>
    </row>
    <row r="482" spans="6:30" x14ac:dyDescent="0.25">
      <c r="F482" s="4"/>
      <c r="G482" s="4"/>
      <c r="I482" s="24"/>
      <c r="J482" s="24"/>
      <c r="K482" s="24"/>
      <c r="L482" s="24"/>
      <c r="M482" s="24"/>
      <c r="N482" s="24"/>
      <c r="O482" s="24"/>
      <c r="P482" s="24"/>
      <c r="Q482" s="24"/>
      <c r="R482" s="24"/>
      <c r="S482" s="24"/>
      <c r="T482" s="24"/>
      <c r="U482" s="24"/>
      <c r="V482" s="24"/>
      <c r="W482" s="24"/>
      <c r="X482" s="24"/>
      <c r="Y482" s="24"/>
      <c r="Z482" s="24"/>
      <c r="AA482" s="24"/>
      <c r="AB482" s="24"/>
      <c r="AC482" s="24"/>
      <c r="AD482" s="24"/>
    </row>
    <row r="483" spans="6:30" x14ac:dyDescent="0.25">
      <c r="F483" s="4"/>
      <c r="G483" s="4"/>
      <c r="I483" s="24"/>
      <c r="J483" s="24"/>
      <c r="K483" s="24"/>
      <c r="L483" s="24"/>
      <c r="M483" s="24"/>
      <c r="N483" s="24"/>
      <c r="O483" s="24"/>
      <c r="P483" s="24"/>
      <c r="Q483" s="24"/>
      <c r="R483" s="24"/>
      <c r="S483" s="24"/>
      <c r="T483" s="24"/>
      <c r="U483" s="24"/>
      <c r="V483" s="24"/>
      <c r="W483" s="24"/>
      <c r="X483" s="24"/>
      <c r="Y483" s="24"/>
      <c r="Z483" s="24"/>
      <c r="AA483" s="24"/>
      <c r="AB483" s="24"/>
      <c r="AC483" s="24"/>
      <c r="AD483" s="24"/>
    </row>
    <row r="484" spans="6:30" x14ac:dyDescent="0.25">
      <c r="F484" s="4"/>
      <c r="G484" s="4"/>
      <c r="I484" s="24"/>
      <c r="J484" s="24"/>
      <c r="K484" s="24"/>
      <c r="L484" s="24"/>
      <c r="M484" s="24"/>
      <c r="N484" s="24"/>
      <c r="O484" s="24"/>
      <c r="P484" s="24"/>
      <c r="Q484" s="24"/>
      <c r="R484" s="24"/>
      <c r="S484" s="24"/>
      <c r="T484" s="24"/>
      <c r="U484" s="24"/>
      <c r="V484" s="24"/>
      <c r="W484" s="24"/>
      <c r="X484" s="24"/>
      <c r="Y484" s="24"/>
      <c r="Z484" s="24"/>
      <c r="AA484" s="24"/>
      <c r="AB484" s="24"/>
      <c r="AC484" s="24"/>
      <c r="AD484" s="24"/>
    </row>
    <row r="485" spans="6:30" x14ac:dyDescent="0.25">
      <c r="F485" s="4"/>
      <c r="G485" s="4"/>
      <c r="I485" s="24"/>
      <c r="J485" s="24"/>
      <c r="K485" s="24"/>
      <c r="L485" s="24"/>
      <c r="M485" s="24"/>
      <c r="N485" s="24"/>
      <c r="O485" s="24"/>
      <c r="P485" s="24"/>
      <c r="Q485" s="24"/>
      <c r="R485" s="24"/>
      <c r="S485" s="24"/>
      <c r="T485" s="24"/>
      <c r="U485" s="24"/>
      <c r="V485" s="24"/>
      <c r="W485" s="24"/>
      <c r="X485" s="24"/>
      <c r="Y485" s="24"/>
      <c r="Z485" s="24"/>
      <c r="AA485" s="24"/>
      <c r="AB485" s="24"/>
      <c r="AC485" s="24"/>
      <c r="AD485" s="24"/>
    </row>
    <row r="486" spans="6:30" x14ac:dyDescent="0.25">
      <c r="F486" s="4"/>
      <c r="G486" s="4"/>
      <c r="I486" s="24"/>
      <c r="J486" s="24"/>
      <c r="K486" s="24"/>
      <c r="L486" s="24"/>
      <c r="M486" s="24"/>
      <c r="N486" s="24"/>
      <c r="O486" s="24"/>
      <c r="P486" s="24"/>
      <c r="Q486" s="24"/>
      <c r="R486" s="24"/>
      <c r="S486" s="24"/>
      <c r="T486" s="24"/>
      <c r="U486" s="24"/>
      <c r="V486" s="24"/>
      <c r="W486" s="24"/>
      <c r="X486" s="24"/>
      <c r="Y486" s="24"/>
      <c r="Z486" s="24"/>
      <c r="AA486" s="24"/>
      <c r="AB486" s="24"/>
      <c r="AC486" s="24"/>
      <c r="AD486" s="24"/>
    </row>
    <row r="487" spans="6:30" x14ac:dyDescent="0.25">
      <c r="F487" s="4"/>
      <c r="G487" s="4"/>
      <c r="I487" s="24"/>
      <c r="J487" s="24"/>
      <c r="K487" s="24"/>
      <c r="L487" s="24"/>
      <c r="M487" s="24"/>
      <c r="N487" s="24"/>
      <c r="O487" s="24"/>
      <c r="P487" s="24"/>
      <c r="Q487" s="24"/>
      <c r="R487" s="24"/>
      <c r="S487" s="24"/>
      <c r="T487" s="24"/>
      <c r="U487" s="24"/>
      <c r="V487" s="24"/>
      <c r="W487" s="24"/>
      <c r="X487" s="24"/>
      <c r="Y487" s="24"/>
      <c r="Z487" s="24"/>
      <c r="AA487" s="24"/>
      <c r="AB487" s="24"/>
      <c r="AC487" s="24"/>
      <c r="AD487" s="24"/>
    </row>
    <row r="488" spans="6:30" x14ac:dyDescent="0.25">
      <c r="F488" s="4"/>
      <c r="G488" s="4"/>
      <c r="I488" s="24"/>
      <c r="J488" s="24"/>
      <c r="K488" s="24"/>
      <c r="L488" s="24"/>
      <c r="M488" s="24"/>
      <c r="N488" s="24"/>
      <c r="O488" s="24"/>
      <c r="P488" s="24"/>
      <c r="Q488" s="24"/>
      <c r="R488" s="24"/>
      <c r="S488" s="24"/>
      <c r="T488" s="24"/>
      <c r="U488" s="24"/>
      <c r="V488" s="24"/>
      <c r="W488" s="24"/>
      <c r="X488" s="24"/>
      <c r="Y488" s="24"/>
      <c r="Z488" s="24"/>
      <c r="AA488" s="24"/>
      <c r="AB488" s="24"/>
      <c r="AC488" s="24"/>
      <c r="AD488" s="24"/>
    </row>
    <row r="489" spans="6:30" x14ac:dyDescent="0.25">
      <c r="F489" s="4"/>
      <c r="G489" s="4"/>
      <c r="I489" s="24"/>
      <c r="J489" s="24"/>
      <c r="K489" s="24"/>
      <c r="L489" s="24"/>
      <c r="M489" s="24"/>
      <c r="N489" s="24"/>
      <c r="O489" s="24"/>
      <c r="P489" s="24"/>
      <c r="Q489" s="24"/>
      <c r="R489" s="24"/>
      <c r="S489" s="24"/>
      <c r="T489" s="24"/>
      <c r="U489" s="24"/>
      <c r="V489" s="24"/>
      <c r="W489" s="24"/>
      <c r="X489" s="24"/>
      <c r="Y489" s="24"/>
      <c r="Z489" s="24"/>
      <c r="AA489" s="24"/>
      <c r="AB489" s="24"/>
      <c r="AC489" s="24"/>
      <c r="AD489" s="24"/>
    </row>
    <row r="490" spans="6:30" x14ac:dyDescent="0.25">
      <c r="F490" s="4"/>
      <c r="G490" s="4"/>
      <c r="I490" s="24"/>
      <c r="J490" s="24"/>
      <c r="K490" s="24"/>
      <c r="L490" s="24"/>
      <c r="M490" s="24"/>
      <c r="N490" s="24"/>
      <c r="O490" s="24"/>
      <c r="P490" s="24"/>
      <c r="Q490" s="24"/>
      <c r="R490" s="24"/>
      <c r="S490" s="24"/>
      <c r="T490" s="24"/>
      <c r="U490" s="24"/>
      <c r="V490" s="24"/>
      <c r="W490" s="24"/>
      <c r="X490" s="24"/>
      <c r="Y490" s="24"/>
      <c r="Z490" s="24"/>
      <c r="AA490" s="24"/>
      <c r="AB490" s="24"/>
      <c r="AC490" s="24"/>
      <c r="AD490" s="24"/>
    </row>
    <row r="491" spans="6:30" x14ac:dyDescent="0.25">
      <c r="F491" s="4"/>
      <c r="G491" s="4"/>
      <c r="I491" s="24"/>
      <c r="J491" s="24"/>
      <c r="K491" s="24"/>
      <c r="L491" s="24"/>
      <c r="M491" s="24"/>
      <c r="N491" s="24"/>
      <c r="O491" s="24"/>
      <c r="P491" s="24"/>
      <c r="Q491" s="24"/>
      <c r="R491" s="24"/>
      <c r="S491" s="24"/>
      <c r="T491" s="24"/>
      <c r="U491" s="24"/>
      <c r="V491" s="24"/>
      <c r="W491" s="24"/>
      <c r="X491" s="24"/>
      <c r="Y491" s="24"/>
      <c r="Z491" s="24"/>
      <c r="AA491" s="24"/>
      <c r="AB491" s="24"/>
      <c r="AC491" s="24"/>
      <c r="AD491" s="24"/>
    </row>
    <row r="492" spans="6:30" x14ac:dyDescent="0.25">
      <c r="F492" s="4"/>
      <c r="G492" s="4"/>
      <c r="I492" s="24"/>
      <c r="J492" s="24"/>
      <c r="K492" s="24"/>
      <c r="L492" s="24"/>
      <c r="M492" s="24"/>
      <c r="N492" s="24"/>
      <c r="O492" s="24"/>
      <c r="P492" s="24"/>
      <c r="Q492" s="24"/>
      <c r="R492" s="24"/>
      <c r="S492" s="24"/>
      <c r="T492" s="24"/>
      <c r="U492" s="24"/>
      <c r="V492" s="24"/>
      <c r="W492" s="24"/>
      <c r="X492" s="24"/>
      <c r="Y492" s="24"/>
      <c r="Z492" s="24"/>
      <c r="AA492" s="24"/>
      <c r="AB492" s="24"/>
      <c r="AC492" s="24"/>
      <c r="AD492" s="24"/>
    </row>
    <row r="493" spans="6:30" x14ac:dyDescent="0.25">
      <c r="F493" s="4"/>
      <c r="G493" s="4"/>
      <c r="I493" s="24"/>
      <c r="J493" s="24"/>
      <c r="K493" s="24"/>
      <c r="L493" s="24"/>
      <c r="M493" s="24"/>
      <c r="N493" s="24"/>
      <c r="O493" s="24"/>
      <c r="P493" s="24"/>
      <c r="Q493" s="24"/>
      <c r="R493" s="24"/>
      <c r="S493" s="24"/>
      <c r="T493" s="24"/>
      <c r="U493" s="24"/>
      <c r="V493" s="24"/>
      <c r="W493" s="24"/>
      <c r="X493" s="24"/>
      <c r="Y493" s="24"/>
      <c r="Z493" s="24"/>
      <c r="AA493" s="24"/>
      <c r="AB493" s="24"/>
      <c r="AC493" s="24"/>
      <c r="AD493" s="24"/>
    </row>
    <row r="494" spans="6:30" x14ac:dyDescent="0.25">
      <c r="F494" s="4"/>
      <c r="G494" s="4"/>
      <c r="I494" s="24"/>
      <c r="J494" s="24"/>
      <c r="K494" s="24"/>
      <c r="L494" s="24"/>
      <c r="M494" s="24"/>
      <c r="N494" s="24"/>
      <c r="O494" s="24"/>
      <c r="P494" s="24"/>
      <c r="Q494" s="24"/>
      <c r="R494" s="24"/>
      <c r="S494" s="24"/>
      <c r="T494" s="24"/>
      <c r="U494" s="24"/>
      <c r="V494" s="24"/>
      <c r="W494" s="24"/>
      <c r="X494" s="24"/>
      <c r="Y494" s="24"/>
      <c r="Z494" s="24"/>
      <c r="AA494" s="24"/>
      <c r="AB494" s="24"/>
      <c r="AC494" s="24"/>
      <c r="AD494" s="24"/>
    </row>
    <row r="495" spans="6:30" x14ac:dyDescent="0.25">
      <c r="F495" s="4"/>
      <c r="G495" s="4"/>
      <c r="I495" s="24"/>
      <c r="J495" s="24"/>
      <c r="K495" s="24"/>
      <c r="L495" s="24"/>
      <c r="M495" s="24"/>
      <c r="N495" s="24"/>
      <c r="O495" s="24"/>
      <c r="P495" s="24"/>
      <c r="Q495" s="24"/>
      <c r="R495" s="24"/>
      <c r="S495" s="24"/>
      <c r="T495" s="24"/>
      <c r="U495" s="24"/>
      <c r="V495" s="24"/>
      <c r="W495" s="24"/>
      <c r="X495" s="24"/>
      <c r="Y495" s="24"/>
      <c r="Z495" s="24"/>
      <c r="AA495" s="24"/>
      <c r="AB495" s="24"/>
      <c r="AC495" s="24"/>
      <c r="AD495" s="24"/>
    </row>
    <row r="496" spans="6:30" x14ac:dyDescent="0.25">
      <c r="F496" s="4"/>
      <c r="G496" s="4"/>
      <c r="I496" s="24"/>
      <c r="J496" s="24"/>
      <c r="K496" s="24"/>
      <c r="L496" s="24"/>
      <c r="M496" s="24"/>
      <c r="N496" s="24"/>
      <c r="O496" s="24"/>
      <c r="P496" s="24"/>
      <c r="Q496" s="24"/>
      <c r="R496" s="24"/>
      <c r="S496" s="24"/>
      <c r="T496" s="24"/>
      <c r="U496" s="24"/>
      <c r="V496" s="24"/>
      <c r="W496" s="24"/>
      <c r="X496" s="24"/>
      <c r="Y496" s="24"/>
      <c r="Z496" s="24"/>
      <c r="AA496" s="24"/>
      <c r="AB496" s="24"/>
      <c r="AC496" s="24"/>
      <c r="AD496" s="24"/>
    </row>
    <row r="497" spans="6:30" x14ac:dyDescent="0.25">
      <c r="F497" s="4"/>
      <c r="G497" s="4"/>
      <c r="I497" s="24"/>
      <c r="J497" s="24"/>
      <c r="K497" s="24"/>
      <c r="L497" s="24"/>
      <c r="M497" s="24"/>
      <c r="N497" s="24"/>
      <c r="O497" s="24"/>
      <c r="P497" s="24"/>
      <c r="Q497" s="24"/>
      <c r="R497" s="24"/>
      <c r="S497" s="24"/>
      <c r="T497" s="24"/>
      <c r="U497" s="24"/>
      <c r="V497" s="24"/>
      <c r="W497" s="24"/>
      <c r="X497" s="24"/>
      <c r="Y497" s="24"/>
      <c r="Z497" s="24"/>
      <c r="AA497" s="24"/>
      <c r="AB497" s="24"/>
      <c r="AC497" s="24"/>
      <c r="AD497" s="24"/>
    </row>
    <row r="498" spans="6:30" x14ac:dyDescent="0.25">
      <c r="F498" s="4"/>
      <c r="G498" s="4"/>
      <c r="I498" s="24"/>
      <c r="J498" s="24"/>
      <c r="K498" s="24"/>
      <c r="L498" s="24"/>
      <c r="M498" s="24"/>
      <c r="N498" s="24"/>
      <c r="O498" s="24"/>
      <c r="P498" s="24"/>
      <c r="Q498" s="24"/>
      <c r="R498" s="24"/>
      <c r="S498" s="24"/>
      <c r="T498" s="24"/>
      <c r="U498" s="24"/>
      <c r="V498" s="24"/>
      <c r="W498" s="24"/>
      <c r="X498" s="24"/>
      <c r="Y498" s="24"/>
      <c r="Z498" s="24"/>
      <c r="AA498" s="24"/>
      <c r="AB498" s="24"/>
      <c r="AC498" s="24"/>
      <c r="AD498" s="24"/>
    </row>
    <row r="499" spans="6:30" x14ac:dyDescent="0.25">
      <c r="F499" s="4"/>
      <c r="G499" s="4"/>
      <c r="I499" s="24"/>
      <c r="J499" s="24"/>
      <c r="K499" s="24"/>
      <c r="L499" s="24"/>
      <c r="M499" s="24"/>
      <c r="N499" s="24"/>
      <c r="O499" s="24"/>
      <c r="P499" s="24"/>
      <c r="Q499" s="24"/>
      <c r="R499" s="24"/>
      <c r="S499" s="24"/>
      <c r="T499" s="24"/>
      <c r="U499" s="24"/>
      <c r="V499" s="24"/>
      <c r="W499" s="24"/>
      <c r="X499" s="24"/>
      <c r="Y499" s="24"/>
      <c r="Z499" s="24"/>
      <c r="AA499" s="24"/>
      <c r="AB499" s="24"/>
      <c r="AC499" s="24"/>
      <c r="AD499" s="24"/>
    </row>
    <row r="500" spans="6:30" x14ac:dyDescent="0.25">
      <c r="F500" s="4"/>
      <c r="G500" s="4"/>
      <c r="I500" s="24"/>
      <c r="J500" s="24"/>
      <c r="K500" s="24"/>
      <c r="L500" s="24"/>
      <c r="M500" s="24"/>
      <c r="N500" s="24"/>
      <c r="O500" s="24"/>
      <c r="P500" s="24"/>
      <c r="Q500" s="24"/>
      <c r="R500" s="24"/>
      <c r="S500" s="24"/>
      <c r="T500" s="24"/>
      <c r="U500" s="24"/>
      <c r="V500" s="24"/>
      <c r="W500" s="24"/>
      <c r="X500" s="24"/>
      <c r="Y500" s="24"/>
      <c r="Z500" s="24"/>
      <c r="AA500" s="24"/>
      <c r="AB500" s="24"/>
      <c r="AC500" s="24"/>
      <c r="AD500" s="24"/>
    </row>
    <row r="501" spans="6:30" x14ac:dyDescent="0.25">
      <c r="F501" s="4"/>
      <c r="G501" s="4"/>
      <c r="I501" s="24"/>
      <c r="J501" s="24"/>
      <c r="K501" s="24"/>
      <c r="L501" s="24"/>
      <c r="M501" s="24"/>
      <c r="N501" s="24"/>
      <c r="O501" s="24"/>
      <c r="P501" s="24"/>
      <c r="Q501" s="24"/>
      <c r="R501" s="24"/>
      <c r="S501" s="24"/>
      <c r="T501" s="24"/>
      <c r="U501" s="24"/>
      <c r="V501" s="24"/>
      <c r="W501" s="24"/>
      <c r="X501" s="24"/>
      <c r="Y501" s="24"/>
      <c r="Z501" s="24"/>
      <c r="AA501" s="24"/>
      <c r="AB501" s="24"/>
      <c r="AC501" s="24"/>
      <c r="AD501" s="24"/>
    </row>
    <row r="502" spans="6:30" x14ac:dyDescent="0.25">
      <c r="F502" s="4"/>
      <c r="G502" s="4"/>
      <c r="I502" s="24"/>
      <c r="J502" s="24"/>
      <c r="K502" s="24"/>
      <c r="L502" s="24"/>
      <c r="M502" s="24"/>
      <c r="N502" s="24"/>
      <c r="O502" s="24"/>
      <c r="P502" s="24"/>
      <c r="Q502" s="24"/>
      <c r="R502" s="24"/>
      <c r="S502" s="24"/>
      <c r="T502" s="24"/>
      <c r="U502" s="24"/>
      <c r="V502" s="24"/>
      <c r="W502" s="24"/>
      <c r="X502" s="24"/>
      <c r="Y502" s="24"/>
      <c r="Z502" s="24"/>
      <c r="AA502" s="24"/>
      <c r="AB502" s="24"/>
      <c r="AC502" s="24"/>
      <c r="AD502" s="24"/>
    </row>
    <row r="503" spans="6:30" x14ac:dyDescent="0.25">
      <c r="F503" s="4"/>
      <c r="G503" s="4"/>
      <c r="I503" s="24"/>
      <c r="J503" s="24"/>
      <c r="K503" s="24"/>
      <c r="L503" s="24"/>
      <c r="M503" s="24"/>
      <c r="N503" s="24"/>
      <c r="O503" s="24"/>
      <c r="P503" s="24"/>
      <c r="Q503" s="24"/>
      <c r="R503" s="24"/>
      <c r="S503" s="24"/>
      <c r="T503" s="24"/>
      <c r="U503" s="24"/>
      <c r="V503" s="24"/>
      <c r="W503" s="24"/>
      <c r="X503" s="24"/>
      <c r="Y503" s="24"/>
      <c r="Z503" s="24"/>
      <c r="AA503" s="24"/>
      <c r="AB503" s="24"/>
      <c r="AC503" s="24"/>
      <c r="AD503" s="24"/>
    </row>
    <row r="504" spans="6:30" x14ac:dyDescent="0.25">
      <c r="F504" s="4"/>
      <c r="G504" s="4"/>
      <c r="I504" s="24"/>
      <c r="J504" s="24"/>
      <c r="K504" s="24"/>
      <c r="L504" s="24"/>
      <c r="M504" s="24"/>
      <c r="N504" s="24"/>
      <c r="O504" s="24"/>
      <c r="P504" s="24"/>
      <c r="Q504" s="24"/>
      <c r="R504" s="24"/>
      <c r="S504" s="24"/>
      <c r="T504" s="24"/>
      <c r="U504" s="24"/>
      <c r="V504" s="24"/>
      <c r="W504" s="24"/>
      <c r="X504" s="24"/>
      <c r="Y504" s="24"/>
      <c r="Z504" s="24"/>
      <c r="AA504" s="24"/>
      <c r="AB504" s="24"/>
      <c r="AC504" s="24"/>
      <c r="AD504" s="24"/>
    </row>
    <row r="505" spans="6:30" x14ac:dyDescent="0.25">
      <c r="F505" s="4"/>
      <c r="G505" s="4"/>
      <c r="I505" s="24"/>
      <c r="J505" s="24"/>
      <c r="K505" s="24"/>
      <c r="L505" s="24"/>
      <c r="M505" s="24"/>
      <c r="N505" s="24"/>
      <c r="O505" s="24"/>
      <c r="P505" s="24"/>
      <c r="Q505" s="24"/>
      <c r="R505" s="24"/>
      <c r="S505" s="24"/>
      <c r="T505" s="24"/>
      <c r="U505" s="24"/>
      <c r="V505" s="24"/>
      <c r="W505" s="24"/>
      <c r="X505" s="24"/>
      <c r="Y505" s="24"/>
      <c r="Z505" s="24"/>
      <c r="AA505" s="24"/>
      <c r="AB505" s="24"/>
      <c r="AC505" s="24"/>
      <c r="AD505" s="24"/>
    </row>
    <row r="506" spans="6:30" x14ac:dyDescent="0.25">
      <c r="F506" s="4"/>
      <c r="G506" s="4"/>
      <c r="I506" s="24"/>
      <c r="J506" s="24"/>
      <c r="K506" s="24"/>
      <c r="L506" s="24"/>
      <c r="M506" s="24"/>
      <c r="N506" s="24"/>
      <c r="O506" s="24"/>
      <c r="P506" s="24"/>
      <c r="Q506" s="24"/>
      <c r="R506" s="24"/>
      <c r="S506" s="24"/>
      <c r="T506" s="24"/>
      <c r="U506" s="24"/>
      <c r="V506" s="24"/>
      <c r="W506" s="24"/>
      <c r="X506" s="24"/>
      <c r="Y506" s="24"/>
      <c r="Z506" s="24"/>
      <c r="AA506" s="24"/>
      <c r="AB506" s="24"/>
      <c r="AC506" s="24"/>
      <c r="AD506" s="24"/>
    </row>
    <row r="507" spans="6:30" x14ac:dyDescent="0.25">
      <c r="F507" s="4"/>
      <c r="G507" s="4"/>
      <c r="I507" s="24"/>
      <c r="J507" s="24"/>
      <c r="K507" s="24"/>
      <c r="L507" s="24"/>
      <c r="M507" s="24"/>
      <c r="N507" s="24"/>
      <c r="O507" s="24"/>
      <c r="P507" s="24"/>
      <c r="Q507" s="24"/>
      <c r="R507" s="24"/>
      <c r="S507" s="24"/>
      <c r="T507" s="24"/>
      <c r="U507" s="24"/>
      <c r="V507" s="24"/>
      <c r="W507" s="24"/>
      <c r="X507" s="24"/>
      <c r="Y507" s="24"/>
      <c r="Z507" s="24"/>
      <c r="AA507" s="24"/>
      <c r="AB507" s="24"/>
      <c r="AC507" s="24"/>
      <c r="AD507" s="24"/>
    </row>
    <row r="508" spans="6:30" x14ac:dyDescent="0.25">
      <c r="F508" s="4"/>
      <c r="G508" s="4"/>
      <c r="I508" s="24"/>
      <c r="J508" s="24"/>
      <c r="K508" s="24"/>
      <c r="L508" s="24"/>
      <c r="M508" s="24"/>
      <c r="N508" s="24"/>
      <c r="O508" s="24"/>
      <c r="P508" s="24"/>
      <c r="Q508" s="24"/>
      <c r="R508" s="24"/>
      <c r="S508" s="24"/>
      <c r="T508" s="24"/>
      <c r="U508" s="24"/>
      <c r="V508" s="24"/>
      <c r="W508" s="24"/>
      <c r="X508" s="24"/>
      <c r="Y508" s="24"/>
      <c r="Z508" s="24"/>
      <c r="AA508" s="24"/>
      <c r="AB508" s="24"/>
      <c r="AC508" s="24"/>
      <c r="AD508" s="24"/>
    </row>
    <row r="509" spans="6:30" x14ac:dyDescent="0.25">
      <c r="F509" s="4"/>
      <c r="G509" s="4"/>
      <c r="I509" s="24"/>
      <c r="J509" s="24"/>
      <c r="K509" s="24"/>
      <c r="L509" s="24"/>
      <c r="M509" s="24"/>
      <c r="N509" s="24"/>
      <c r="O509" s="24"/>
      <c r="P509" s="24"/>
      <c r="Q509" s="24"/>
      <c r="R509" s="24"/>
      <c r="S509" s="24"/>
      <c r="T509" s="24"/>
      <c r="U509" s="24"/>
      <c r="V509" s="24"/>
      <c r="W509" s="24"/>
      <c r="X509" s="24"/>
      <c r="Y509" s="24"/>
      <c r="Z509" s="24"/>
      <c r="AA509" s="24"/>
      <c r="AB509" s="24"/>
      <c r="AC509" s="24"/>
      <c r="AD509" s="24"/>
    </row>
    <row r="510" spans="6:30" x14ac:dyDescent="0.25">
      <c r="F510" s="4"/>
      <c r="G510" s="4"/>
      <c r="I510" s="24"/>
      <c r="J510" s="24"/>
      <c r="K510" s="24"/>
      <c r="L510" s="24"/>
      <c r="M510" s="24"/>
      <c r="N510" s="24"/>
      <c r="O510" s="24"/>
      <c r="P510" s="24"/>
      <c r="Q510" s="24"/>
      <c r="R510" s="24"/>
      <c r="S510" s="24"/>
      <c r="T510" s="24"/>
      <c r="U510" s="24"/>
      <c r="V510" s="24"/>
      <c r="W510" s="24"/>
      <c r="X510" s="24"/>
      <c r="Y510" s="24"/>
      <c r="Z510" s="24"/>
      <c r="AA510" s="24"/>
      <c r="AB510" s="24"/>
      <c r="AC510" s="24"/>
      <c r="AD510" s="24"/>
    </row>
    <row r="511" spans="6:30" x14ac:dyDescent="0.25">
      <c r="F511" s="4"/>
      <c r="G511" s="4"/>
      <c r="I511" s="24"/>
      <c r="J511" s="24"/>
      <c r="K511" s="24"/>
      <c r="L511" s="24"/>
      <c r="M511" s="24"/>
      <c r="N511" s="24"/>
      <c r="O511" s="24"/>
      <c r="P511" s="24"/>
      <c r="Q511" s="24"/>
      <c r="R511" s="24"/>
      <c r="S511" s="24"/>
      <c r="T511" s="24"/>
      <c r="U511" s="24"/>
      <c r="V511" s="24"/>
      <c r="W511" s="24"/>
      <c r="X511" s="24"/>
      <c r="Y511" s="24"/>
      <c r="Z511" s="24"/>
      <c r="AA511" s="24"/>
      <c r="AB511" s="24"/>
      <c r="AC511" s="24"/>
      <c r="AD511" s="24"/>
    </row>
    <row r="512" spans="6:30" x14ac:dyDescent="0.25">
      <c r="F512" s="4"/>
      <c r="G512" s="4"/>
      <c r="I512" s="24"/>
      <c r="J512" s="24"/>
      <c r="K512" s="24"/>
      <c r="L512" s="24"/>
      <c r="M512" s="24"/>
      <c r="N512" s="24"/>
      <c r="O512" s="24"/>
      <c r="P512" s="24"/>
      <c r="Q512" s="24"/>
      <c r="R512" s="24"/>
      <c r="S512" s="24"/>
      <c r="T512" s="24"/>
      <c r="U512" s="24"/>
      <c r="V512" s="24"/>
      <c r="W512" s="24"/>
      <c r="X512" s="24"/>
      <c r="Y512" s="24"/>
      <c r="Z512" s="24"/>
      <c r="AA512" s="24"/>
      <c r="AB512" s="24"/>
      <c r="AC512" s="24"/>
      <c r="AD512" s="24"/>
    </row>
    <row r="513" spans="6:30" x14ac:dyDescent="0.25">
      <c r="F513" s="4"/>
      <c r="G513" s="4"/>
      <c r="I513" s="24"/>
      <c r="J513" s="24"/>
      <c r="K513" s="24"/>
      <c r="L513" s="24"/>
      <c r="M513" s="24"/>
      <c r="N513" s="24"/>
      <c r="O513" s="24"/>
      <c r="P513" s="24"/>
      <c r="Q513" s="24"/>
      <c r="R513" s="24"/>
      <c r="S513" s="24"/>
      <c r="T513" s="24"/>
      <c r="U513" s="24"/>
      <c r="V513" s="24"/>
      <c r="W513" s="24"/>
      <c r="X513" s="24"/>
      <c r="Y513" s="24"/>
      <c r="Z513" s="24"/>
      <c r="AA513" s="24"/>
      <c r="AB513" s="24"/>
      <c r="AC513" s="24"/>
      <c r="AD513" s="24"/>
    </row>
    <row r="514" spans="6:30" x14ac:dyDescent="0.25">
      <c r="F514" s="4"/>
      <c r="G514" s="4"/>
      <c r="I514" s="24"/>
      <c r="J514" s="24"/>
      <c r="K514" s="24"/>
      <c r="L514" s="24"/>
      <c r="M514" s="24"/>
      <c r="N514" s="24"/>
      <c r="O514" s="24"/>
      <c r="P514" s="24"/>
      <c r="Q514" s="24"/>
      <c r="R514" s="24"/>
      <c r="S514" s="24"/>
      <c r="T514" s="24"/>
      <c r="U514" s="24"/>
      <c r="V514" s="24"/>
      <c r="W514" s="24"/>
      <c r="X514" s="24"/>
      <c r="Y514" s="24"/>
      <c r="Z514" s="24"/>
      <c r="AA514" s="24"/>
      <c r="AB514" s="24"/>
      <c r="AC514" s="24"/>
      <c r="AD514" s="24"/>
    </row>
    <row r="515" spans="6:30" x14ac:dyDescent="0.25">
      <c r="F515" s="4"/>
      <c r="G515" s="4"/>
      <c r="I515" s="24"/>
      <c r="J515" s="24"/>
      <c r="K515" s="24"/>
      <c r="L515" s="24"/>
      <c r="M515" s="24"/>
      <c r="N515" s="24"/>
      <c r="O515" s="24"/>
      <c r="P515" s="24"/>
      <c r="Q515" s="24"/>
      <c r="R515" s="24"/>
      <c r="S515" s="24"/>
      <c r="T515" s="24"/>
      <c r="U515" s="24"/>
      <c r="V515" s="24"/>
      <c r="W515" s="24"/>
      <c r="X515" s="24"/>
      <c r="Y515" s="24"/>
      <c r="Z515" s="24"/>
      <c r="AA515" s="24"/>
      <c r="AB515" s="24"/>
      <c r="AC515" s="24"/>
      <c r="AD515" s="24"/>
    </row>
    <row r="516" spans="6:30" x14ac:dyDescent="0.25">
      <c r="F516" s="4"/>
      <c r="G516" s="4"/>
      <c r="I516" s="24"/>
      <c r="J516" s="24"/>
      <c r="K516" s="24"/>
      <c r="L516" s="24"/>
      <c r="M516" s="24"/>
      <c r="N516" s="24"/>
      <c r="O516" s="24"/>
      <c r="P516" s="24"/>
      <c r="Q516" s="24"/>
      <c r="R516" s="24"/>
      <c r="S516" s="24"/>
      <c r="T516" s="24"/>
      <c r="U516" s="24"/>
      <c r="V516" s="24"/>
      <c r="W516" s="24"/>
      <c r="X516" s="24"/>
      <c r="Y516" s="24"/>
      <c r="Z516" s="24"/>
      <c r="AA516" s="24"/>
      <c r="AB516" s="24"/>
      <c r="AC516" s="24"/>
      <c r="AD516" s="24"/>
    </row>
    <row r="517" spans="6:30" x14ac:dyDescent="0.25">
      <c r="F517" s="4"/>
      <c r="G517" s="4"/>
      <c r="I517" s="24"/>
      <c r="J517" s="24"/>
      <c r="K517" s="24"/>
      <c r="L517" s="24"/>
      <c r="M517" s="24"/>
      <c r="N517" s="24"/>
      <c r="O517" s="24"/>
      <c r="P517" s="24"/>
      <c r="Q517" s="24"/>
      <c r="R517" s="24"/>
      <c r="S517" s="24"/>
      <c r="T517" s="24"/>
      <c r="U517" s="24"/>
      <c r="V517" s="24"/>
      <c r="W517" s="24"/>
      <c r="X517" s="24"/>
      <c r="Y517" s="24"/>
      <c r="Z517" s="24"/>
      <c r="AA517" s="24"/>
      <c r="AB517" s="24"/>
      <c r="AC517" s="24"/>
      <c r="AD517" s="24"/>
    </row>
    <row r="518" spans="6:30" x14ac:dyDescent="0.25">
      <c r="F518" s="4"/>
      <c r="G518" s="4"/>
      <c r="I518" s="24"/>
      <c r="J518" s="24"/>
      <c r="K518" s="24"/>
      <c r="L518" s="24"/>
      <c r="M518" s="24"/>
      <c r="N518" s="24"/>
      <c r="O518" s="24"/>
      <c r="P518" s="24"/>
      <c r="Q518" s="24"/>
      <c r="R518" s="24"/>
      <c r="S518" s="24"/>
      <c r="T518" s="24"/>
      <c r="U518" s="24"/>
      <c r="V518" s="24"/>
      <c r="W518" s="24"/>
      <c r="X518" s="24"/>
      <c r="Y518" s="24"/>
      <c r="Z518" s="24"/>
      <c r="AA518" s="24"/>
      <c r="AB518" s="24"/>
      <c r="AC518" s="24"/>
      <c r="AD518" s="24"/>
    </row>
    <row r="519" spans="6:30" x14ac:dyDescent="0.25">
      <c r="F519" s="4"/>
      <c r="G519" s="4"/>
      <c r="I519" s="24"/>
      <c r="J519" s="24"/>
      <c r="K519" s="24"/>
      <c r="L519" s="24"/>
      <c r="M519" s="24"/>
      <c r="N519" s="24"/>
      <c r="O519" s="24"/>
      <c r="P519" s="24"/>
      <c r="Q519" s="24"/>
      <c r="R519" s="24"/>
      <c r="S519" s="24"/>
      <c r="T519" s="24"/>
      <c r="U519" s="24"/>
      <c r="V519" s="24"/>
      <c r="W519" s="24"/>
      <c r="X519" s="24"/>
      <c r="Y519" s="24"/>
      <c r="Z519" s="24"/>
      <c r="AA519" s="24"/>
      <c r="AB519" s="24"/>
      <c r="AC519" s="24"/>
      <c r="AD519" s="24"/>
    </row>
    <row r="520" spans="6:30" x14ac:dyDescent="0.25">
      <c r="F520" s="4"/>
      <c r="G520" s="4"/>
      <c r="I520" s="24"/>
      <c r="J520" s="24"/>
      <c r="K520" s="24"/>
      <c r="L520" s="24"/>
      <c r="M520" s="24"/>
      <c r="N520" s="24"/>
      <c r="O520" s="24"/>
      <c r="P520" s="24"/>
      <c r="Q520" s="24"/>
      <c r="R520" s="24"/>
      <c r="S520" s="24"/>
      <c r="T520" s="24"/>
      <c r="U520" s="24"/>
      <c r="V520" s="24"/>
      <c r="W520" s="24"/>
      <c r="X520" s="24"/>
      <c r="Y520" s="24"/>
      <c r="Z520" s="24"/>
      <c r="AA520" s="24"/>
      <c r="AB520" s="24"/>
      <c r="AC520" s="24"/>
      <c r="AD520" s="24"/>
    </row>
    <row r="521" spans="6:30" x14ac:dyDescent="0.25">
      <c r="F521" s="4"/>
      <c r="G521" s="4"/>
      <c r="I521" s="24"/>
      <c r="J521" s="24"/>
      <c r="K521" s="24"/>
      <c r="L521" s="24"/>
      <c r="M521" s="24"/>
      <c r="N521" s="24"/>
      <c r="O521" s="24"/>
      <c r="P521" s="24"/>
      <c r="Q521" s="24"/>
      <c r="R521" s="24"/>
      <c r="S521" s="24"/>
      <c r="T521" s="24"/>
      <c r="U521" s="24"/>
      <c r="V521" s="24"/>
      <c r="W521" s="24"/>
      <c r="X521" s="24"/>
      <c r="Y521" s="24"/>
      <c r="Z521" s="24"/>
      <c r="AA521" s="24"/>
      <c r="AB521" s="24"/>
      <c r="AC521" s="24"/>
      <c r="AD521" s="24"/>
    </row>
    <row r="522" spans="6:30" x14ac:dyDescent="0.25">
      <c r="F522" s="4"/>
      <c r="G522" s="4"/>
      <c r="I522" s="24"/>
      <c r="J522" s="24"/>
      <c r="K522" s="24"/>
      <c r="L522" s="24"/>
      <c r="M522" s="24"/>
      <c r="N522" s="24"/>
      <c r="O522" s="24"/>
      <c r="P522" s="24"/>
      <c r="Q522" s="24"/>
      <c r="R522" s="24"/>
      <c r="S522" s="24"/>
      <c r="T522" s="24"/>
      <c r="U522" s="24"/>
      <c r="V522" s="24"/>
      <c r="W522" s="24"/>
      <c r="X522" s="24"/>
      <c r="Y522" s="24"/>
      <c r="Z522" s="24"/>
      <c r="AA522" s="24"/>
      <c r="AB522" s="24"/>
      <c r="AC522" s="24"/>
      <c r="AD522" s="24"/>
    </row>
    <row r="523" spans="6:30" x14ac:dyDescent="0.25">
      <c r="F523" s="4"/>
      <c r="G523" s="4"/>
      <c r="I523" s="24"/>
      <c r="J523" s="24"/>
      <c r="K523" s="24"/>
      <c r="L523" s="24"/>
      <c r="M523" s="24"/>
      <c r="N523" s="24"/>
      <c r="O523" s="24"/>
      <c r="P523" s="24"/>
      <c r="Q523" s="24"/>
      <c r="R523" s="24"/>
      <c r="S523" s="24"/>
      <c r="T523" s="24"/>
      <c r="U523" s="24"/>
      <c r="V523" s="24"/>
      <c r="W523" s="24"/>
      <c r="X523" s="24"/>
      <c r="Y523" s="24"/>
      <c r="Z523" s="24"/>
      <c r="AA523" s="24"/>
      <c r="AB523" s="24"/>
      <c r="AC523" s="24"/>
      <c r="AD523" s="24"/>
    </row>
    <row r="524" spans="6:30" x14ac:dyDescent="0.25">
      <c r="F524" s="4"/>
      <c r="G524" s="4"/>
      <c r="I524" s="24"/>
      <c r="J524" s="24"/>
      <c r="K524" s="24"/>
      <c r="L524" s="24"/>
      <c r="M524" s="24"/>
      <c r="N524" s="24"/>
      <c r="O524" s="24"/>
      <c r="P524" s="24"/>
      <c r="Q524" s="24"/>
      <c r="R524" s="24"/>
      <c r="S524" s="24"/>
      <c r="T524" s="24"/>
      <c r="U524" s="24"/>
      <c r="V524" s="24"/>
      <c r="W524" s="24"/>
      <c r="X524" s="24"/>
      <c r="Y524" s="24"/>
      <c r="Z524" s="24"/>
      <c r="AA524" s="24"/>
      <c r="AB524" s="24"/>
      <c r="AC524" s="24"/>
      <c r="AD524" s="24"/>
    </row>
    <row r="525" spans="6:30" x14ac:dyDescent="0.25">
      <c r="F525" s="4"/>
      <c r="G525" s="4"/>
      <c r="I525" s="24"/>
      <c r="J525" s="24"/>
      <c r="K525" s="24"/>
      <c r="L525" s="24"/>
      <c r="M525" s="24"/>
      <c r="N525" s="24"/>
      <c r="O525" s="24"/>
      <c r="P525" s="24"/>
      <c r="Q525" s="24"/>
      <c r="R525" s="24"/>
      <c r="S525" s="24"/>
      <c r="T525" s="24"/>
      <c r="U525" s="24"/>
      <c r="V525" s="24"/>
      <c r="W525" s="24"/>
      <c r="X525" s="24"/>
      <c r="Y525" s="24"/>
      <c r="Z525" s="24"/>
      <c r="AA525" s="24"/>
      <c r="AB525" s="24"/>
      <c r="AC525" s="24"/>
      <c r="AD525" s="24"/>
    </row>
    <row r="526" spans="6:30" x14ac:dyDescent="0.25">
      <c r="F526" s="4"/>
      <c r="G526" s="4"/>
      <c r="I526" s="24"/>
      <c r="J526" s="24"/>
      <c r="K526" s="24"/>
      <c r="L526" s="24"/>
      <c r="M526" s="24"/>
      <c r="N526" s="24"/>
      <c r="O526" s="24"/>
      <c r="P526" s="24"/>
      <c r="Q526" s="24"/>
      <c r="R526" s="24"/>
      <c r="S526" s="24"/>
      <c r="T526" s="24"/>
      <c r="U526" s="24"/>
      <c r="V526" s="24"/>
      <c r="W526" s="24"/>
      <c r="X526" s="24"/>
      <c r="Y526" s="24"/>
      <c r="Z526" s="24"/>
      <c r="AA526" s="24"/>
      <c r="AB526" s="24"/>
      <c r="AC526" s="24"/>
      <c r="AD526" s="24"/>
    </row>
    <row r="527" spans="6:30" x14ac:dyDescent="0.25">
      <c r="F527" s="4"/>
      <c r="G527" s="4"/>
      <c r="I527" s="24"/>
      <c r="J527" s="24"/>
      <c r="K527" s="24"/>
      <c r="L527" s="24"/>
      <c r="M527" s="24"/>
      <c r="N527" s="24"/>
      <c r="O527" s="24"/>
      <c r="P527" s="24"/>
      <c r="Q527" s="24"/>
      <c r="R527" s="24"/>
      <c r="S527" s="24"/>
      <c r="T527" s="24"/>
      <c r="U527" s="24"/>
      <c r="V527" s="24"/>
      <c r="W527" s="24"/>
      <c r="X527" s="24"/>
      <c r="Y527" s="24"/>
      <c r="Z527" s="24"/>
      <c r="AA527" s="24"/>
      <c r="AB527" s="24"/>
      <c r="AC527" s="24"/>
      <c r="AD527" s="24"/>
    </row>
    <row r="528" spans="6:30" x14ac:dyDescent="0.25">
      <c r="F528" s="4"/>
      <c r="G528" s="4"/>
      <c r="I528" s="24"/>
      <c r="J528" s="24"/>
      <c r="K528" s="24"/>
      <c r="L528" s="24"/>
      <c r="M528" s="24"/>
      <c r="N528" s="24"/>
      <c r="O528" s="24"/>
      <c r="P528" s="24"/>
      <c r="Q528" s="24"/>
      <c r="R528" s="24"/>
      <c r="S528" s="24"/>
      <c r="T528" s="24"/>
      <c r="U528" s="24"/>
      <c r="V528" s="24"/>
      <c r="W528" s="24"/>
      <c r="X528" s="24"/>
      <c r="Y528" s="24"/>
      <c r="Z528" s="24"/>
      <c r="AA528" s="24"/>
      <c r="AB528" s="24"/>
      <c r="AC528" s="24"/>
      <c r="AD528" s="24"/>
    </row>
    <row r="529" spans="6:30" x14ac:dyDescent="0.25">
      <c r="F529" s="4"/>
      <c r="G529" s="4"/>
      <c r="I529" s="24"/>
      <c r="J529" s="24"/>
      <c r="K529" s="24"/>
      <c r="L529" s="24"/>
      <c r="M529" s="24"/>
      <c r="N529" s="24"/>
      <c r="O529" s="24"/>
      <c r="P529" s="24"/>
      <c r="Q529" s="24"/>
      <c r="R529" s="24"/>
      <c r="S529" s="24"/>
      <c r="T529" s="24"/>
      <c r="U529" s="24"/>
      <c r="V529" s="24"/>
      <c r="W529" s="24"/>
      <c r="X529" s="24"/>
      <c r="Y529" s="24"/>
      <c r="Z529" s="24"/>
      <c r="AA529" s="24"/>
      <c r="AB529" s="24"/>
      <c r="AC529" s="24"/>
      <c r="AD529" s="24"/>
    </row>
    <row r="530" spans="6:30" x14ac:dyDescent="0.25">
      <c r="F530" s="4"/>
      <c r="G530" s="4"/>
      <c r="I530" s="24"/>
      <c r="J530" s="24"/>
      <c r="K530" s="24"/>
      <c r="L530" s="24"/>
      <c r="M530" s="24"/>
      <c r="N530" s="24"/>
      <c r="O530" s="24"/>
      <c r="P530" s="24"/>
      <c r="Q530" s="24"/>
      <c r="R530" s="24"/>
      <c r="S530" s="24"/>
      <c r="T530" s="24"/>
      <c r="U530" s="24"/>
      <c r="V530" s="24"/>
      <c r="W530" s="24"/>
      <c r="X530" s="24"/>
      <c r="Y530" s="24"/>
      <c r="Z530" s="24"/>
      <c r="AA530" s="24"/>
      <c r="AB530" s="24"/>
      <c r="AC530" s="24"/>
      <c r="AD530" s="24"/>
    </row>
    <row r="531" spans="6:30" x14ac:dyDescent="0.25">
      <c r="F531" s="4"/>
      <c r="G531" s="4"/>
      <c r="I531" s="24"/>
      <c r="J531" s="24"/>
      <c r="K531" s="24"/>
      <c r="L531" s="24"/>
      <c r="M531" s="24"/>
      <c r="N531" s="24"/>
      <c r="O531" s="24"/>
      <c r="P531" s="24"/>
      <c r="Q531" s="24"/>
      <c r="R531" s="24"/>
      <c r="S531" s="24"/>
      <c r="T531" s="24"/>
      <c r="U531" s="24"/>
      <c r="V531" s="24"/>
      <c r="W531" s="24"/>
      <c r="X531" s="24"/>
      <c r="Y531" s="24"/>
      <c r="Z531" s="24"/>
      <c r="AA531" s="24"/>
      <c r="AB531" s="24"/>
      <c r="AC531" s="24"/>
      <c r="AD531" s="24"/>
    </row>
    <row r="532" spans="6:30" x14ac:dyDescent="0.25">
      <c r="F532" s="4"/>
      <c r="G532" s="4"/>
      <c r="I532" s="24"/>
      <c r="J532" s="24"/>
      <c r="K532" s="24"/>
      <c r="L532" s="24"/>
      <c r="M532" s="24"/>
      <c r="N532" s="24"/>
      <c r="O532" s="24"/>
      <c r="P532" s="24"/>
      <c r="Q532" s="24"/>
      <c r="R532" s="24"/>
      <c r="S532" s="24"/>
      <c r="T532" s="24"/>
      <c r="U532" s="24"/>
      <c r="V532" s="24"/>
      <c r="W532" s="24"/>
      <c r="X532" s="24"/>
      <c r="Y532" s="24"/>
      <c r="Z532" s="24"/>
      <c r="AA532" s="24"/>
      <c r="AB532" s="24"/>
      <c r="AC532" s="24"/>
      <c r="AD532" s="24"/>
    </row>
    <row r="533" spans="6:30" x14ac:dyDescent="0.25">
      <c r="F533" s="4"/>
      <c r="G533" s="4"/>
      <c r="I533" s="24"/>
      <c r="J533" s="24"/>
      <c r="K533" s="24"/>
      <c r="L533" s="24"/>
      <c r="M533" s="24"/>
      <c r="N533" s="24"/>
      <c r="O533" s="24"/>
      <c r="P533" s="24"/>
      <c r="Q533" s="24"/>
      <c r="R533" s="24"/>
      <c r="S533" s="24"/>
      <c r="T533" s="24"/>
      <c r="U533" s="24"/>
      <c r="V533" s="24"/>
      <c r="W533" s="24"/>
      <c r="X533" s="24"/>
      <c r="Y533" s="24"/>
      <c r="Z533" s="24"/>
      <c r="AA533" s="24"/>
      <c r="AB533" s="24"/>
      <c r="AC533" s="24"/>
      <c r="AD533" s="24"/>
    </row>
    <row r="534" spans="6:30" x14ac:dyDescent="0.25">
      <c r="F534" s="4"/>
      <c r="G534" s="4"/>
      <c r="I534" s="24"/>
      <c r="J534" s="24"/>
      <c r="K534" s="24"/>
      <c r="L534" s="24"/>
      <c r="M534" s="24"/>
      <c r="N534" s="24"/>
      <c r="O534" s="24"/>
      <c r="P534" s="24"/>
      <c r="Q534" s="24"/>
      <c r="R534" s="24"/>
      <c r="S534" s="24"/>
      <c r="T534" s="24"/>
      <c r="U534" s="24"/>
      <c r="V534" s="24"/>
      <c r="W534" s="24"/>
      <c r="X534" s="24"/>
      <c r="Y534" s="24"/>
      <c r="Z534" s="24"/>
      <c r="AA534" s="24"/>
      <c r="AB534" s="24"/>
      <c r="AC534" s="24"/>
      <c r="AD534" s="24"/>
    </row>
    <row r="535" spans="6:30" x14ac:dyDescent="0.25">
      <c r="F535" s="4"/>
      <c r="G535" s="4"/>
      <c r="I535" s="24"/>
      <c r="J535" s="24"/>
      <c r="K535" s="24"/>
      <c r="L535" s="24"/>
      <c r="M535" s="24"/>
      <c r="N535" s="24"/>
      <c r="O535" s="24"/>
      <c r="P535" s="24"/>
      <c r="Q535" s="24"/>
      <c r="R535" s="24"/>
      <c r="S535" s="24"/>
      <c r="T535" s="24"/>
      <c r="U535" s="24"/>
      <c r="V535" s="24"/>
      <c r="W535" s="24"/>
      <c r="X535" s="24"/>
      <c r="Y535" s="24"/>
      <c r="Z535" s="24"/>
      <c r="AA535" s="24"/>
      <c r="AB535" s="24"/>
      <c r="AC535" s="24"/>
      <c r="AD535" s="24"/>
    </row>
    <row r="536" spans="6:30" x14ac:dyDescent="0.25">
      <c r="F536" s="4"/>
      <c r="G536" s="4"/>
      <c r="I536" s="24"/>
      <c r="J536" s="24"/>
      <c r="K536" s="24"/>
      <c r="L536" s="24"/>
      <c r="M536" s="24"/>
      <c r="N536" s="24"/>
      <c r="O536" s="24"/>
      <c r="P536" s="24"/>
      <c r="Q536" s="24"/>
      <c r="R536" s="24"/>
      <c r="S536" s="24"/>
      <c r="T536" s="24"/>
      <c r="U536" s="24"/>
      <c r="V536" s="24"/>
      <c r="W536" s="24"/>
      <c r="X536" s="24"/>
      <c r="Y536" s="24"/>
      <c r="Z536" s="24"/>
      <c r="AA536" s="24"/>
      <c r="AB536" s="24"/>
      <c r="AC536" s="24"/>
      <c r="AD536" s="24"/>
    </row>
    <row r="537" spans="6:30" x14ac:dyDescent="0.25">
      <c r="F537" s="4"/>
      <c r="G537" s="4"/>
      <c r="I537" s="24"/>
      <c r="J537" s="24"/>
      <c r="K537" s="24"/>
      <c r="L537" s="24"/>
      <c r="M537" s="24"/>
      <c r="N537" s="24"/>
      <c r="O537" s="24"/>
      <c r="P537" s="24"/>
      <c r="Q537" s="24"/>
      <c r="R537" s="24"/>
      <c r="S537" s="24"/>
      <c r="T537" s="24"/>
      <c r="U537" s="24"/>
      <c r="V537" s="24"/>
      <c r="W537" s="24"/>
      <c r="X537" s="24"/>
      <c r="Y537" s="24"/>
      <c r="Z537" s="24"/>
      <c r="AA537" s="24"/>
      <c r="AB537" s="24"/>
      <c r="AC537" s="24"/>
      <c r="AD537" s="24"/>
    </row>
    <row r="538" spans="6:30" x14ac:dyDescent="0.25">
      <c r="F538" s="4"/>
      <c r="G538" s="4"/>
      <c r="I538" s="24"/>
      <c r="J538" s="24"/>
      <c r="K538" s="24"/>
      <c r="L538" s="24"/>
      <c r="M538" s="24"/>
      <c r="N538" s="24"/>
      <c r="O538" s="24"/>
      <c r="P538" s="24"/>
      <c r="Q538" s="24"/>
      <c r="R538" s="24"/>
      <c r="S538" s="24"/>
      <c r="T538" s="24"/>
      <c r="U538" s="24"/>
      <c r="V538" s="24"/>
      <c r="W538" s="24"/>
      <c r="X538" s="24"/>
      <c r="Y538" s="24"/>
      <c r="Z538" s="24"/>
      <c r="AA538" s="24"/>
      <c r="AB538" s="24"/>
      <c r="AC538" s="24"/>
      <c r="AD538" s="24"/>
    </row>
    <row r="539" spans="6:30" x14ac:dyDescent="0.25">
      <c r="F539" s="4"/>
      <c r="G539" s="4"/>
      <c r="I539" s="24"/>
      <c r="J539" s="24"/>
      <c r="K539" s="24"/>
      <c r="L539" s="24"/>
      <c r="M539" s="24"/>
      <c r="N539" s="24"/>
      <c r="O539" s="24"/>
      <c r="P539" s="24"/>
      <c r="Q539" s="24"/>
      <c r="R539" s="24"/>
      <c r="S539" s="24"/>
      <c r="T539" s="24"/>
      <c r="U539" s="24"/>
      <c r="V539" s="24"/>
      <c r="W539" s="24"/>
      <c r="X539" s="24"/>
      <c r="Y539" s="24"/>
      <c r="Z539" s="24"/>
      <c r="AA539" s="24"/>
      <c r="AB539" s="24"/>
      <c r="AC539" s="24"/>
      <c r="AD539" s="24"/>
    </row>
    <row r="540" spans="6:30" x14ac:dyDescent="0.25">
      <c r="F540" s="4"/>
      <c r="G540" s="4"/>
      <c r="I540" s="24"/>
      <c r="J540" s="24"/>
      <c r="K540" s="24"/>
      <c r="L540" s="24"/>
      <c r="M540" s="24"/>
      <c r="N540" s="24"/>
      <c r="O540" s="24"/>
      <c r="P540" s="24"/>
      <c r="Q540" s="24"/>
      <c r="R540" s="24"/>
      <c r="S540" s="24"/>
      <c r="T540" s="24"/>
      <c r="U540" s="24"/>
      <c r="V540" s="24"/>
      <c r="W540" s="24"/>
      <c r="X540" s="24"/>
      <c r="Y540" s="24"/>
      <c r="Z540" s="24"/>
      <c r="AA540" s="24"/>
      <c r="AB540" s="24"/>
      <c r="AC540" s="24"/>
      <c r="AD540" s="24"/>
    </row>
    <row r="541" spans="6:30" x14ac:dyDescent="0.25">
      <c r="F541" s="4"/>
      <c r="G541" s="4"/>
      <c r="I541" s="24"/>
      <c r="J541" s="24"/>
      <c r="K541" s="24"/>
      <c r="L541" s="24"/>
      <c r="M541" s="24"/>
      <c r="N541" s="24"/>
      <c r="O541" s="24"/>
      <c r="P541" s="24"/>
      <c r="Q541" s="24"/>
      <c r="R541" s="24"/>
      <c r="S541" s="24"/>
      <c r="T541" s="24"/>
      <c r="U541" s="24"/>
      <c r="V541" s="24"/>
      <c r="W541" s="24"/>
      <c r="X541" s="24"/>
      <c r="Y541" s="24"/>
      <c r="Z541" s="24"/>
      <c r="AA541" s="24"/>
      <c r="AB541" s="24"/>
      <c r="AC541" s="24"/>
      <c r="AD541" s="24"/>
    </row>
    <row r="542" spans="6:30" x14ac:dyDescent="0.25">
      <c r="F542" s="4"/>
      <c r="G542" s="4"/>
      <c r="I542" s="24"/>
      <c r="J542" s="24"/>
      <c r="K542" s="24"/>
      <c r="L542" s="24"/>
      <c r="M542" s="24"/>
      <c r="N542" s="24"/>
      <c r="O542" s="24"/>
      <c r="P542" s="24"/>
      <c r="Q542" s="24"/>
      <c r="R542" s="24"/>
      <c r="S542" s="24"/>
      <c r="T542" s="24"/>
      <c r="U542" s="24"/>
      <c r="V542" s="24"/>
      <c r="W542" s="24"/>
      <c r="X542" s="24"/>
      <c r="Y542" s="24"/>
      <c r="Z542" s="24"/>
      <c r="AA542" s="24"/>
      <c r="AB542" s="24"/>
      <c r="AC542" s="24"/>
      <c r="AD542" s="24"/>
    </row>
    <row r="543" spans="6:30" x14ac:dyDescent="0.25">
      <c r="F543" s="4"/>
      <c r="G543" s="4"/>
      <c r="I543" s="24"/>
      <c r="J543" s="24"/>
      <c r="K543" s="24"/>
      <c r="L543" s="24"/>
      <c r="M543" s="24"/>
      <c r="N543" s="24"/>
      <c r="O543" s="24"/>
      <c r="P543" s="24"/>
      <c r="Q543" s="24"/>
      <c r="R543" s="24"/>
      <c r="S543" s="24"/>
      <c r="T543" s="24"/>
      <c r="U543" s="24"/>
      <c r="V543" s="24"/>
      <c r="W543" s="24"/>
      <c r="X543" s="24"/>
      <c r="Y543" s="24"/>
      <c r="Z543" s="24"/>
      <c r="AA543" s="24"/>
      <c r="AB543" s="24"/>
      <c r="AC543" s="24"/>
      <c r="AD543" s="24"/>
    </row>
    <row r="544" spans="6:30" x14ac:dyDescent="0.25">
      <c r="F544" s="4"/>
      <c r="G544" s="4"/>
      <c r="I544" s="24"/>
      <c r="J544" s="24"/>
      <c r="K544" s="24"/>
      <c r="L544" s="24"/>
      <c r="M544" s="24"/>
      <c r="N544" s="24"/>
      <c r="O544" s="24"/>
      <c r="P544" s="24"/>
      <c r="Q544" s="24"/>
      <c r="R544" s="24"/>
      <c r="S544" s="24"/>
      <c r="T544" s="24"/>
      <c r="U544" s="24"/>
      <c r="V544" s="24"/>
      <c r="W544" s="24"/>
      <c r="X544" s="24"/>
      <c r="Y544" s="24"/>
      <c r="Z544" s="24"/>
      <c r="AA544" s="24"/>
      <c r="AB544" s="24"/>
      <c r="AC544" s="24"/>
      <c r="AD544" s="24"/>
    </row>
    <row r="545" spans="6:30" x14ac:dyDescent="0.25">
      <c r="F545" s="4"/>
      <c r="G545" s="4"/>
      <c r="I545" s="24"/>
      <c r="J545" s="24"/>
      <c r="K545" s="24"/>
      <c r="L545" s="24"/>
      <c r="M545" s="24"/>
      <c r="N545" s="24"/>
      <c r="O545" s="24"/>
      <c r="P545" s="24"/>
      <c r="Q545" s="24"/>
      <c r="R545" s="24"/>
      <c r="S545" s="24"/>
      <c r="T545" s="24"/>
      <c r="U545" s="24"/>
      <c r="V545" s="24"/>
      <c r="W545" s="24"/>
      <c r="X545" s="24"/>
      <c r="Y545" s="24"/>
      <c r="Z545" s="24"/>
      <c r="AA545" s="24"/>
      <c r="AB545" s="24"/>
      <c r="AC545" s="24"/>
      <c r="AD545" s="24"/>
    </row>
    <row r="546" spans="6:30" x14ac:dyDescent="0.25">
      <c r="F546" s="4"/>
      <c r="G546" s="4"/>
      <c r="I546" s="24"/>
      <c r="J546" s="24"/>
      <c r="K546" s="24"/>
      <c r="L546" s="24"/>
      <c r="M546" s="24"/>
      <c r="N546" s="24"/>
      <c r="O546" s="24"/>
      <c r="P546" s="24"/>
      <c r="Q546" s="24"/>
      <c r="R546" s="24"/>
      <c r="S546" s="24"/>
      <c r="T546" s="24"/>
      <c r="U546" s="24"/>
      <c r="V546" s="24"/>
      <c r="W546" s="24"/>
      <c r="X546" s="24"/>
      <c r="Y546" s="24"/>
      <c r="Z546" s="24"/>
      <c r="AA546" s="24"/>
      <c r="AB546" s="24"/>
      <c r="AC546" s="24"/>
      <c r="AD546" s="24"/>
    </row>
    <row r="547" spans="6:30" x14ac:dyDescent="0.25">
      <c r="F547" s="4"/>
      <c r="G547" s="4"/>
      <c r="I547" s="24"/>
      <c r="J547" s="24"/>
      <c r="K547" s="24"/>
      <c r="L547" s="24"/>
      <c r="M547" s="24"/>
      <c r="N547" s="24"/>
      <c r="O547" s="24"/>
      <c r="P547" s="24"/>
      <c r="Q547" s="24"/>
      <c r="R547" s="24"/>
      <c r="S547" s="24"/>
      <c r="T547" s="24"/>
      <c r="U547" s="24"/>
      <c r="V547" s="24"/>
      <c r="W547" s="24"/>
      <c r="X547" s="24"/>
      <c r="Y547" s="24"/>
      <c r="Z547" s="24"/>
      <c r="AA547" s="24"/>
      <c r="AB547" s="24"/>
      <c r="AC547" s="24"/>
      <c r="AD547" s="24"/>
    </row>
    <row r="548" spans="6:30" x14ac:dyDescent="0.25">
      <c r="F548" s="4"/>
      <c r="G548" s="4"/>
      <c r="I548" s="24"/>
      <c r="J548" s="24"/>
      <c r="K548" s="24"/>
      <c r="L548" s="24"/>
      <c r="M548" s="24"/>
      <c r="N548" s="24"/>
      <c r="O548" s="24"/>
      <c r="P548" s="24"/>
      <c r="Q548" s="24"/>
      <c r="R548" s="24"/>
      <c r="S548" s="24"/>
      <c r="T548" s="24"/>
      <c r="U548" s="24"/>
      <c r="V548" s="24"/>
      <c r="W548" s="24"/>
      <c r="X548" s="24"/>
      <c r="Y548" s="24"/>
      <c r="Z548" s="24"/>
      <c r="AA548" s="24"/>
      <c r="AB548" s="24"/>
      <c r="AC548" s="24"/>
      <c r="AD548" s="24"/>
    </row>
    <row r="549" spans="6:30" x14ac:dyDescent="0.25">
      <c r="F549" s="4"/>
      <c r="G549" s="4"/>
      <c r="I549" s="24"/>
      <c r="J549" s="24"/>
      <c r="K549" s="24"/>
      <c r="L549" s="24"/>
      <c r="M549" s="24"/>
      <c r="N549" s="24"/>
      <c r="O549" s="24"/>
      <c r="P549" s="24"/>
      <c r="Q549" s="24"/>
      <c r="R549" s="24"/>
      <c r="S549" s="24"/>
      <c r="T549" s="24"/>
      <c r="U549" s="24"/>
      <c r="V549" s="24"/>
      <c r="W549" s="24"/>
      <c r="X549" s="24"/>
      <c r="Y549" s="24"/>
      <c r="Z549" s="24"/>
      <c r="AA549" s="24"/>
      <c r="AB549" s="24"/>
      <c r="AC549" s="24"/>
      <c r="AD549" s="24"/>
    </row>
    <row r="550" spans="6:30" x14ac:dyDescent="0.25">
      <c r="F550" s="4"/>
      <c r="G550" s="4"/>
      <c r="I550" s="24"/>
      <c r="J550" s="24"/>
      <c r="K550" s="24"/>
      <c r="L550" s="24"/>
      <c r="M550" s="24"/>
      <c r="N550" s="24"/>
      <c r="O550" s="24"/>
      <c r="P550" s="24"/>
      <c r="Q550" s="24"/>
      <c r="R550" s="24"/>
      <c r="S550" s="24"/>
      <c r="T550" s="24"/>
      <c r="U550" s="24"/>
      <c r="V550" s="24"/>
      <c r="W550" s="24"/>
      <c r="X550" s="24"/>
      <c r="Y550" s="24"/>
      <c r="Z550" s="24"/>
      <c r="AA550" s="24"/>
      <c r="AB550" s="24"/>
      <c r="AC550" s="24"/>
      <c r="AD550" s="24"/>
    </row>
    <row r="551" spans="6:30" x14ac:dyDescent="0.25">
      <c r="F551" s="4"/>
      <c r="G551" s="4"/>
      <c r="I551" s="24"/>
      <c r="J551" s="24"/>
      <c r="K551" s="24"/>
      <c r="L551" s="24"/>
      <c r="M551" s="24"/>
      <c r="N551" s="24"/>
      <c r="O551" s="24"/>
      <c r="P551" s="24"/>
      <c r="Q551" s="24"/>
      <c r="R551" s="24"/>
      <c r="S551" s="24"/>
      <c r="T551" s="24"/>
      <c r="U551" s="24"/>
      <c r="V551" s="24"/>
      <c r="W551" s="24"/>
      <c r="X551" s="24"/>
      <c r="Y551" s="24"/>
      <c r="Z551" s="24"/>
      <c r="AA551" s="24"/>
      <c r="AB551" s="24"/>
      <c r="AC551" s="24"/>
      <c r="AD551" s="24"/>
    </row>
    <row r="552" spans="6:30" x14ac:dyDescent="0.25">
      <c r="F552" s="4"/>
      <c r="G552" s="4"/>
      <c r="I552" s="24"/>
      <c r="J552" s="24"/>
      <c r="K552" s="24"/>
      <c r="L552" s="24"/>
      <c r="M552" s="24"/>
      <c r="N552" s="24"/>
      <c r="O552" s="24"/>
      <c r="P552" s="24"/>
      <c r="Q552" s="24"/>
      <c r="R552" s="24"/>
      <c r="S552" s="24"/>
      <c r="T552" s="24"/>
      <c r="U552" s="24"/>
      <c r="V552" s="24"/>
      <c r="W552" s="24"/>
      <c r="X552" s="24"/>
      <c r="Y552" s="24"/>
      <c r="Z552" s="24"/>
      <c r="AA552" s="24"/>
      <c r="AB552" s="24"/>
      <c r="AC552" s="24"/>
      <c r="AD552" s="24"/>
    </row>
    <row r="553" spans="6:30" x14ac:dyDescent="0.25">
      <c r="F553" s="4"/>
      <c r="G553" s="4"/>
      <c r="I553" s="24"/>
      <c r="J553" s="24"/>
      <c r="K553" s="24"/>
      <c r="L553" s="24"/>
      <c r="M553" s="24"/>
      <c r="N553" s="24"/>
      <c r="O553" s="24"/>
      <c r="P553" s="24"/>
      <c r="Q553" s="24"/>
      <c r="R553" s="24"/>
      <c r="S553" s="24"/>
      <c r="T553" s="24"/>
      <c r="U553" s="24"/>
      <c r="V553" s="24"/>
      <c r="W553" s="24"/>
      <c r="X553" s="24"/>
      <c r="Y553" s="24"/>
      <c r="Z553" s="24"/>
      <c r="AA553" s="24"/>
      <c r="AB553" s="24"/>
      <c r="AC553" s="24"/>
      <c r="AD553" s="24"/>
    </row>
    <row r="554" spans="6:30" x14ac:dyDescent="0.25">
      <c r="F554" s="4"/>
      <c r="G554" s="4"/>
      <c r="I554" s="24"/>
      <c r="J554" s="24"/>
      <c r="K554" s="24"/>
      <c r="L554" s="24"/>
      <c r="M554" s="24"/>
      <c r="N554" s="24"/>
      <c r="O554" s="24"/>
      <c r="P554" s="24"/>
      <c r="Q554" s="24"/>
      <c r="R554" s="24"/>
      <c r="S554" s="24"/>
      <c r="T554" s="24"/>
      <c r="U554" s="24"/>
      <c r="V554" s="24"/>
      <c r="W554" s="24"/>
      <c r="X554" s="24"/>
      <c r="Y554" s="24"/>
      <c r="Z554" s="24"/>
      <c r="AA554" s="24"/>
      <c r="AB554" s="24"/>
      <c r="AC554" s="24"/>
      <c r="AD554" s="24"/>
    </row>
    <row r="555" spans="6:30" x14ac:dyDescent="0.25">
      <c r="F555" s="4"/>
      <c r="G555" s="4"/>
      <c r="I555" s="24"/>
      <c r="J555" s="24"/>
      <c r="K555" s="24"/>
      <c r="L555" s="24"/>
      <c r="M555" s="24"/>
      <c r="N555" s="24"/>
      <c r="O555" s="24"/>
      <c r="P555" s="24"/>
      <c r="Q555" s="24"/>
      <c r="R555" s="24"/>
      <c r="S555" s="24"/>
      <c r="T555" s="24"/>
      <c r="U555" s="24"/>
      <c r="V555" s="24"/>
      <c r="W555" s="24"/>
      <c r="X555" s="24"/>
      <c r="Y555" s="24"/>
      <c r="Z555" s="24"/>
      <c r="AA555" s="24"/>
      <c r="AB555" s="24"/>
      <c r="AC555" s="24"/>
      <c r="AD555" s="24"/>
    </row>
    <row r="556" spans="6:30" x14ac:dyDescent="0.25">
      <c r="F556" s="4"/>
      <c r="G556" s="4"/>
      <c r="I556" s="24"/>
      <c r="J556" s="24"/>
      <c r="K556" s="24"/>
      <c r="L556" s="24"/>
      <c r="M556" s="24"/>
      <c r="N556" s="24"/>
      <c r="O556" s="24"/>
      <c r="P556" s="24"/>
      <c r="Q556" s="24"/>
      <c r="R556" s="24"/>
      <c r="S556" s="24"/>
      <c r="T556" s="24"/>
      <c r="U556" s="24"/>
      <c r="V556" s="24"/>
      <c r="W556" s="24"/>
      <c r="X556" s="24"/>
      <c r="Y556" s="24"/>
      <c r="Z556" s="24"/>
      <c r="AA556" s="24"/>
      <c r="AB556" s="24"/>
      <c r="AC556" s="24"/>
      <c r="AD556" s="24"/>
    </row>
    <row r="557" spans="6:30" x14ac:dyDescent="0.25">
      <c r="F557" s="4"/>
      <c r="G557" s="4"/>
      <c r="I557" s="24"/>
      <c r="J557" s="24"/>
      <c r="K557" s="24"/>
      <c r="L557" s="24"/>
      <c r="M557" s="24"/>
      <c r="N557" s="24"/>
      <c r="O557" s="24"/>
      <c r="P557" s="24"/>
      <c r="Q557" s="24"/>
      <c r="R557" s="24"/>
      <c r="S557" s="24"/>
      <c r="T557" s="24"/>
      <c r="U557" s="24"/>
      <c r="V557" s="24"/>
      <c r="W557" s="24"/>
      <c r="X557" s="24"/>
      <c r="Y557" s="24"/>
      <c r="Z557" s="24"/>
      <c r="AA557" s="24"/>
      <c r="AB557" s="24"/>
      <c r="AC557" s="24"/>
      <c r="AD557" s="24"/>
    </row>
    <row r="558" spans="6:30" x14ac:dyDescent="0.25">
      <c r="F558" s="4"/>
      <c r="G558" s="4"/>
      <c r="I558" s="24"/>
      <c r="J558" s="24"/>
      <c r="K558" s="24"/>
      <c r="L558" s="24"/>
      <c r="M558" s="24"/>
      <c r="N558" s="24"/>
      <c r="O558" s="24"/>
      <c r="P558" s="24"/>
      <c r="Q558" s="24"/>
      <c r="R558" s="24"/>
      <c r="S558" s="24"/>
      <c r="T558" s="24"/>
      <c r="U558" s="24"/>
      <c r="V558" s="24"/>
      <c r="W558" s="24"/>
      <c r="X558" s="24"/>
      <c r="Y558" s="24"/>
      <c r="Z558" s="24"/>
      <c r="AA558" s="24"/>
      <c r="AB558" s="24"/>
      <c r="AC558" s="24"/>
      <c r="AD558" s="24"/>
    </row>
    <row r="559" spans="6:30" x14ac:dyDescent="0.25">
      <c r="F559" s="4"/>
      <c r="G559" s="4"/>
      <c r="I559" s="24"/>
      <c r="J559" s="24"/>
      <c r="K559" s="24"/>
      <c r="L559" s="24"/>
      <c r="M559" s="24"/>
      <c r="N559" s="24"/>
      <c r="O559" s="24"/>
      <c r="P559" s="24"/>
      <c r="Q559" s="24"/>
      <c r="R559" s="24"/>
      <c r="S559" s="24"/>
      <c r="T559" s="24"/>
      <c r="U559" s="24"/>
      <c r="V559" s="24"/>
      <c r="W559" s="24"/>
      <c r="X559" s="24"/>
      <c r="Y559" s="24"/>
      <c r="Z559" s="24"/>
      <c r="AA559" s="24"/>
      <c r="AB559" s="24"/>
      <c r="AC559" s="24"/>
      <c r="AD559" s="24"/>
    </row>
    <row r="560" spans="6:30" x14ac:dyDescent="0.25">
      <c r="F560" s="4"/>
      <c r="G560" s="4"/>
      <c r="I560" s="24"/>
      <c r="J560" s="24"/>
      <c r="K560" s="24"/>
      <c r="L560" s="24"/>
      <c r="M560" s="24"/>
      <c r="N560" s="24"/>
      <c r="O560" s="24"/>
      <c r="P560" s="24"/>
      <c r="Q560" s="24"/>
      <c r="R560" s="24"/>
      <c r="S560" s="24"/>
      <c r="T560" s="24"/>
      <c r="U560" s="24"/>
      <c r="V560" s="24"/>
      <c r="W560" s="24"/>
      <c r="X560" s="24"/>
      <c r="Y560" s="24"/>
      <c r="Z560" s="24"/>
      <c r="AA560" s="24"/>
      <c r="AB560" s="24"/>
      <c r="AC560" s="24"/>
      <c r="AD560" s="24"/>
    </row>
    <row r="561" spans="6:30" x14ac:dyDescent="0.25">
      <c r="F561" s="4"/>
      <c r="G561" s="4"/>
      <c r="I561" s="24"/>
      <c r="J561" s="24"/>
      <c r="K561" s="24"/>
      <c r="L561" s="24"/>
      <c r="M561" s="24"/>
      <c r="N561" s="24"/>
      <c r="O561" s="24"/>
      <c r="P561" s="24"/>
      <c r="Q561" s="24"/>
      <c r="R561" s="24"/>
      <c r="S561" s="24"/>
      <c r="T561" s="24"/>
      <c r="U561" s="24"/>
      <c r="V561" s="24"/>
      <c r="W561" s="24"/>
      <c r="X561" s="24"/>
      <c r="Y561" s="24"/>
      <c r="Z561" s="24"/>
      <c r="AA561" s="24"/>
      <c r="AB561" s="24"/>
      <c r="AC561" s="24"/>
      <c r="AD561" s="24"/>
    </row>
    <row r="562" spans="6:30" x14ac:dyDescent="0.25">
      <c r="F562" s="4"/>
      <c r="G562" s="4"/>
      <c r="I562" s="24"/>
      <c r="J562" s="24"/>
      <c r="K562" s="24"/>
      <c r="L562" s="24"/>
      <c r="M562" s="24"/>
      <c r="N562" s="24"/>
      <c r="O562" s="24"/>
      <c r="P562" s="24"/>
      <c r="Q562" s="24"/>
      <c r="R562" s="24"/>
      <c r="S562" s="24"/>
      <c r="T562" s="24"/>
      <c r="U562" s="24"/>
      <c r="V562" s="24"/>
      <c r="W562" s="24"/>
      <c r="X562" s="24"/>
      <c r="Y562" s="24"/>
      <c r="Z562" s="24"/>
      <c r="AA562" s="24"/>
      <c r="AB562" s="24"/>
      <c r="AC562" s="24"/>
      <c r="AD562" s="24"/>
    </row>
    <row r="563" spans="6:30" x14ac:dyDescent="0.25">
      <c r="F563" s="4"/>
      <c r="G563" s="4"/>
      <c r="I563" s="24"/>
      <c r="J563" s="24"/>
      <c r="K563" s="24"/>
      <c r="L563" s="24"/>
      <c r="M563" s="24"/>
      <c r="N563" s="24"/>
      <c r="O563" s="24"/>
      <c r="P563" s="24"/>
      <c r="Q563" s="24"/>
      <c r="R563" s="24"/>
      <c r="S563" s="24"/>
      <c r="T563" s="24"/>
      <c r="U563" s="24"/>
      <c r="V563" s="24"/>
      <c r="W563" s="24"/>
      <c r="X563" s="24"/>
      <c r="Y563" s="24"/>
      <c r="Z563" s="24"/>
      <c r="AA563" s="24"/>
      <c r="AB563" s="24"/>
      <c r="AC563" s="24"/>
      <c r="AD563" s="24"/>
    </row>
    <row r="564" spans="6:30" x14ac:dyDescent="0.25">
      <c r="F564" s="4"/>
      <c r="G564" s="4"/>
      <c r="I564" s="24"/>
      <c r="J564" s="24"/>
      <c r="K564" s="24"/>
      <c r="L564" s="24"/>
      <c r="M564" s="24"/>
      <c r="N564" s="24"/>
      <c r="O564" s="24"/>
      <c r="P564" s="24"/>
      <c r="Q564" s="24"/>
      <c r="R564" s="24"/>
      <c r="S564" s="24"/>
      <c r="T564" s="24"/>
      <c r="U564" s="24"/>
      <c r="V564" s="24"/>
      <c r="W564" s="24"/>
      <c r="X564" s="24"/>
      <c r="Y564" s="24"/>
      <c r="Z564" s="24"/>
      <c r="AA564" s="24"/>
      <c r="AB564" s="24"/>
      <c r="AC564" s="24"/>
      <c r="AD564" s="24"/>
    </row>
    <row r="565" spans="6:30" x14ac:dyDescent="0.25">
      <c r="F565" s="4"/>
      <c r="G565" s="4"/>
      <c r="I565" s="24"/>
      <c r="J565" s="24"/>
      <c r="K565" s="24"/>
      <c r="L565" s="24"/>
      <c r="M565" s="24"/>
      <c r="N565" s="24"/>
      <c r="O565" s="24"/>
      <c r="P565" s="24"/>
      <c r="Q565" s="24"/>
      <c r="R565" s="24"/>
      <c r="S565" s="24"/>
      <c r="T565" s="24"/>
      <c r="U565" s="24"/>
      <c r="V565" s="24"/>
      <c r="W565" s="24"/>
      <c r="X565" s="24"/>
      <c r="Y565" s="24"/>
      <c r="Z565" s="24"/>
      <c r="AA565" s="24"/>
      <c r="AB565" s="24"/>
      <c r="AC565" s="24"/>
      <c r="AD565" s="24"/>
    </row>
    <row r="566" spans="6:30" x14ac:dyDescent="0.25">
      <c r="F566" s="4"/>
      <c r="G566" s="4"/>
      <c r="I566" s="24"/>
      <c r="J566" s="24"/>
      <c r="K566" s="24"/>
      <c r="L566" s="24"/>
      <c r="M566" s="24"/>
      <c r="N566" s="24"/>
      <c r="O566" s="24"/>
      <c r="P566" s="24"/>
      <c r="Q566" s="24"/>
      <c r="R566" s="24"/>
      <c r="S566" s="24"/>
      <c r="T566" s="24"/>
      <c r="U566" s="24"/>
      <c r="V566" s="24"/>
      <c r="W566" s="24"/>
      <c r="X566" s="24"/>
      <c r="Y566" s="24"/>
      <c r="Z566" s="24"/>
      <c r="AA566" s="24"/>
      <c r="AB566" s="24"/>
      <c r="AC566" s="24"/>
      <c r="AD566" s="24"/>
    </row>
    <row r="567" spans="6:30" x14ac:dyDescent="0.25">
      <c r="F567" s="4"/>
      <c r="G567" s="4"/>
      <c r="I567" s="24"/>
      <c r="J567" s="24"/>
      <c r="K567" s="24"/>
      <c r="L567" s="24"/>
      <c r="M567" s="24"/>
      <c r="N567" s="24"/>
      <c r="O567" s="24"/>
      <c r="P567" s="24"/>
      <c r="Q567" s="24"/>
      <c r="R567" s="24"/>
      <c r="S567" s="24"/>
      <c r="T567" s="24"/>
      <c r="U567" s="24"/>
      <c r="V567" s="24"/>
      <c r="W567" s="24"/>
      <c r="X567" s="24"/>
      <c r="Y567" s="24"/>
      <c r="Z567" s="24"/>
      <c r="AA567" s="24"/>
      <c r="AB567" s="24"/>
      <c r="AC567" s="24"/>
      <c r="AD567" s="24"/>
    </row>
    <row r="568" spans="6:30" x14ac:dyDescent="0.25">
      <c r="F568" s="4"/>
      <c r="G568" s="4"/>
      <c r="I568" s="24"/>
      <c r="J568" s="24"/>
      <c r="K568" s="24"/>
      <c r="L568" s="24"/>
      <c r="M568" s="24"/>
      <c r="N568" s="24"/>
      <c r="O568" s="24"/>
      <c r="P568" s="24"/>
      <c r="Q568" s="24"/>
      <c r="R568" s="24"/>
      <c r="S568" s="24"/>
      <c r="T568" s="24"/>
      <c r="U568" s="24"/>
      <c r="V568" s="24"/>
      <c r="W568" s="24"/>
      <c r="X568" s="24"/>
      <c r="Y568" s="24"/>
      <c r="Z568" s="24"/>
      <c r="AA568" s="24"/>
      <c r="AB568" s="24"/>
      <c r="AC568" s="24"/>
      <c r="AD568" s="24"/>
    </row>
    <row r="569" spans="6:30" x14ac:dyDescent="0.25">
      <c r="F569" s="4"/>
      <c r="G569" s="4"/>
      <c r="I569" s="24"/>
      <c r="J569" s="24"/>
      <c r="K569" s="24"/>
      <c r="L569" s="24"/>
      <c r="M569" s="24"/>
      <c r="N569" s="24"/>
      <c r="O569" s="24"/>
      <c r="P569" s="24"/>
      <c r="Q569" s="24"/>
      <c r="R569" s="24"/>
      <c r="S569" s="24"/>
      <c r="T569" s="24"/>
      <c r="U569" s="24"/>
      <c r="V569" s="24"/>
      <c r="W569" s="24"/>
      <c r="X569" s="24"/>
      <c r="Y569" s="24"/>
      <c r="Z569" s="24"/>
      <c r="AA569" s="24"/>
      <c r="AB569" s="24"/>
      <c r="AC569" s="24"/>
      <c r="AD569" s="24"/>
    </row>
    <row r="570" spans="6:30" x14ac:dyDescent="0.25">
      <c r="F570" s="4"/>
      <c r="G570" s="4"/>
      <c r="I570" s="24"/>
      <c r="J570" s="24"/>
      <c r="K570" s="24"/>
      <c r="L570" s="24"/>
      <c r="M570" s="24"/>
      <c r="N570" s="24"/>
      <c r="O570" s="24"/>
      <c r="P570" s="24"/>
      <c r="Q570" s="24"/>
      <c r="R570" s="24"/>
      <c r="S570" s="24"/>
      <c r="T570" s="24"/>
      <c r="U570" s="24"/>
      <c r="V570" s="24"/>
      <c r="W570" s="24"/>
      <c r="X570" s="24"/>
      <c r="Y570" s="24"/>
      <c r="Z570" s="24"/>
      <c r="AA570" s="24"/>
      <c r="AB570" s="24"/>
      <c r="AC570" s="24"/>
      <c r="AD570" s="24"/>
    </row>
    <row r="571" spans="6:30" x14ac:dyDescent="0.25">
      <c r="F571" s="4"/>
      <c r="G571" s="4"/>
      <c r="I571" s="24"/>
      <c r="J571" s="24"/>
      <c r="K571" s="24"/>
      <c r="L571" s="24"/>
      <c r="M571" s="24"/>
      <c r="N571" s="24"/>
      <c r="O571" s="24"/>
      <c r="P571" s="24"/>
      <c r="Q571" s="24"/>
      <c r="R571" s="24"/>
      <c r="S571" s="24"/>
      <c r="T571" s="24"/>
      <c r="U571" s="24"/>
      <c r="V571" s="24"/>
      <c r="W571" s="24"/>
      <c r="X571" s="24"/>
      <c r="Y571" s="24"/>
      <c r="Z571" s="24"/>
      <c r="AA571" s="24"/>
      <c r="AB571" s="24"/>
      <c r="AC571" s="24"/>
      <c r="AD571" s="24"/>
    </row>
    <row r="572" spans="6:30" x14ac:dyDescent="0.25">
      <c r="F572" s="4"/>
      <c r="G572" s="4"/>
      <c r="I572" s="24"/>
      <c r="J572" s="24"/>
      <c r="K572" s="24"/>
      <c r="L572" s="24"/>
      <c r="M572" s="24"/>
      <c r="N572" s="24"/>
      <c r="O572" s="24"/>
      <c r="P572" s="24"/>
      <c r="Q572" s="24"/>
      <c r="R572" s="24"/>
      <c r="S572" s="24"/>
      <c r="T572" s="24"/>
      <c r="U572" s="24"/>
      <c r="V572" s="24"/>
      <c r="W572" s="24"/>
      <c r="X572" s="24"/>
      <c r="Y572" s="24"/>
      <c r="Z572" s="24"/>
      <c r="AA572" s="24"/>
      <c r="AB572" s="24"/>
      <c r="AC572" s="24"/>
      <c r="AD572" s="24"/>
    </row>
    <row r="573" spans="6:30" x14ac:dyDescent="0.25">
      <c r="F573" s="4"/>
      <c r="G573" s="4"/>
      <c r="I573" s="24"/>
      <c r="J573" s="24"/>
      <c r="K573" s="24"/>
      <c r="L573" s="24"/>
      <c r="M573" s="24"/>
      <c r="N573" s="24"/>
      <c r="O573" s="24"/>
      <c r="P573" s="24"/>
      <c r="Q573" s="24"/>
      <c r="R573" s="24"/>
      <c r="S573" s="24"/>
      <c r="T573" s="24"/>
      <c r="U573" s="24"/>
      <c r="V573" s="24"/>
      <c r="W573" s="24"/>
      <c r="X573" s="24"/>
      <c r="Y573" s="24"/>
      <c r="Z573" s="24"/>
      <c r="AA573" s="24"/>
      <c r="AB573" s="24"/>
      <c r="AC573" s="24"/>
      <c r="AD573" s="24"/>
    </row>
    <row r="574" spans="6:30" x14ac:dyDescent="0.25">
      <c r="F574" s="4"/>
      <c r="G574" s="4"/>
      <c r="I574" s="24"/>
      <c r="J574" s="24"/>
      <c r="K574" s="24"/>
      <c r="L574" s="24"/>
      <c r="M574" s="24"/>
      <c r="N574" s="24"/>
      <c r="O574" s="24"/>
      <c r="P574" s="24"/>
      <c r="Q574" s="24"/>
      <c r="R574" s="24"/>
      <c r="S574" s="24"/>
      <c r="T574" s="24"/>
      <c r="U574" s="24"/>
      <c r="V574" s="24"/>
      <c r="W574" s="24"/>
      <c r="X574" s="24"/>
      <c r="Y574" s="24"/>
      <c r="Z574" s="24"/>
      <c r="AA574" s="24"/>
      <c r="AB574" s="24"/>
      <c r="AC574" s="24"/>
      <c r="AD574" s="24"/>
    </row>
    <row r="575" spans="6:30" x14ac:dyDescent="0.25">
      <c r="F575" s="4"/>
      <c r="G575" s="4"/>
      <c r="I575" s="24"/>
      <c r="J575" s="24"/>
      <c r="K575" s="24"/>
      <c r="L575" s="24"/>
      <c r="M575" s="24"/>
      <c r="N575" s="24"/>
      <c r="O575" s="24"/>
      <c r="P575" s="24"/>
      <c r="Q575" s="24"/>
      <c r="R575" s="24"/>
      <c r="S575" s="24"/>
      <c r="T575" s="24"/>
      <c r="U575" s="24"/>
      <c r="V575" s="24"/>
      <c r="W575" s="24"/>
      <c r="X575" s="24"/>
      <c r="Y575" s="24"/>
      <c r="Z575" s="24"/>
      <c r="AA575" s="24"/>
      <c r="AB575" s="24"/>
      <c r="AC575" s="24"/>
      <c r="AD575" s="24"/>
    </row>
    <row r="576" spans="6:30" x14ac:dyDescent="0.25">
      <c r="F576" s="4"/>
      <c r="G576" s="4"/>
      <c r="I576" s="24"/>
      <c r="J576" s="24"/>
      <c r="K576" s="24"/>
      <c r="L576" s="24"/>
      <c r="M576" s="24"/>
      <c r="N576" s="24"/>
      <c r="O576" s="24"/>
      <c r="P576" s="24"/>
      <c r="Q576" s="24"/>
      <c r="R576" s="24"/>
      <c r="S576" s="24"/>
      <c r="T576" s="24"/>
      <c r="U576" s="24"/>
      <c r="V576" s="24"/>
      <c r="W576" s="24"/>
      <c r="X576" s="24"/>
      <c r="Y576" s="24"/>
      <c r="Z576" s="24"/>
      <c r="AA576" s="24"/>
      <c r="AB576" s="24"/>
      <c r="AC576" s="24"/>
      <c r="AD576" s="24"/>
    </row>
    <row r="577" spans="6:30" x14ac:dyDescent="0.25">
      <c r="F577" s="4"/>
      <c r="G577" s="4"/>
      <c r="I577" s="24"/>
      <c r="J577" s="24"/>
      <c r="K577" s="24"/>
      <c r="L577" s="24"/>
      <c r="M577" s="24"/>
      <c r="N577" s="24"/>
      <c r="O577" s="24"/>
      <c r="P577" s="24"/>
      <c r="Q577" s="24"/>
      <c r="R577" s="24"/>
      <c r="S577" s="24"/>
      <c r="T577" s="24"/>
      <c r="U577" s="24"/>
      <c r="V577" s="24"/>
      <c r="W577" s="24"/>
      <c r="X577" s="24"/>
      <c r="Y577" s="24"/>
      <c r="Z577" s="24"/>
      <c r="AA577" s="24"/>
      <c r="AB577" s="24"/>
      <c r="AC577" s="24"/>
      <c r="AD577" s="24"/>
    </row>
    <row r="578" spans="6:30" x14ac:dyDescent="0.25">
      <c r="F578" s="4"/>
      <c r="G578" s="4"/>
      <c r="I578" s="24"/>
      <c r="J578" s="24"/>
      <c r="K578" s="24"/>
      <c r="L578" s="24"/>
      <c r="M578" s="24"/>
      <c r="N578" s="24"/>
      <c r="O578" s="24"/>
      <c r="P578" s="24"/>
      <c r="Q578" s="24"/>
      <c r="R578" s="24"/>
      <c r="S578" s="24"/>
      <c r="T578" s="24"/>
      <c r="U578" s="24"/>
      <c r="V578" s="24"/>
      <c r="W578" s="24"/>
      <c r="X578" s="24"/>
      <c r="Y578" s="24"/>
      <c r="Z578" s="24"/>
      <c r="AA578" s="24"/>
      <c r="AB578" s="24"/>
      <c r="AC578" s="24"/>
      <c r="AD578" s="24"/>
    </row>
    <row r="579" spans="6:30" x14ac:dyDescent="0.25">
      <c r="F579" s="4"/>
      <c r="G579" s="4"/>
      <c r="I579" s="24"/>
      <c r="J579" s="24"/>
      <c r="K579" s="24"/>
      <c r="L579" s="24"/>
      <c r="M579" s="24"/>
      <c r="N579" s="24"/>
      <c r="O579" s="24"/>
      <c r="P579" s="24"/>
      <c r="Q579" s="24"/>
      <c r="R579" s="24"/>
      <c r="S579" s="24"/>
      <c r="T579" s="24"/>
      <c r="U579" s="24"/>
      <c r="V579" s="24"/>
      <c r="W579" s="24"/>
      <c r="X579" s="24"/>
      <c r="Y579" s="24"/>
      <c r="Z579" s="24"/>
      <c r="AA579" s="24"/>
      <c r="AB579" s="24"/>
      <c r="AC579" s="24"/>
      <c r="AD579" s="24"/>
    </row>
    <row r="580" spans="6:30" x14ac:dyDescent="0.25">
      <c r="F580" s="4"/>
      <c r="G580" s="4"/>
      <c r="I580" s="24"/>
      <c r="J580" s="24"/>
      <c r="K580" s="24"/>
      <c r="L580" s="24"/>
      <c r="M580" s="24"/>
      <c r="N580" s="24"/>
      <c r="O580" s="24"/>
      <c r="P580" s="24"/>
      <c r="Q580" s="24"/>
      <c r="R580" s="24"/>
      <c r="S580" s="24"/>
      <c r="T580" s="24"/>
      <c r="U580" s="24"/>
      <c r="V580" s="24"/>
      <c r="W580" s="24"/>
      <c r="X580" s="24"/>
      <c r="Y580" s="24"/>
      <c r="Z580" s="24"/>
      <c r="AA580" s="24"/>
      <c r="AB580" s="24"/>
      <c r="AC580" s="24"/>
      <c r="AD580" s="24"/>
    </row>
    <row r="581" spans="6:30" x14ac:dyDescent="0.25">
      <c r="F581" s="4"/>
      <c r="G581" s="4"/>
      <c r="I581" s="24"/>
      <c r="J581" s="24"/>
      <c r="K581" s="24"/>
      <c r="L581" s="24"/>
      <c r="M581" s="24"/>
      <c r="N581" s="24"/>
      <c r="O581" s="24"/>
      <c r="P581" s="24"/>
      <c r="Q581" s="24"/>
      <c r="R581" s="24"/>
      <c r="S581" s="24"/>
      <c r="T581" s="24"/>
      <c r="U581" s="24"/>
      <c r="V581" s="24"/>
      <c r="W581" s="24"/>
      <c r="X581" s="24"/>
      <c r="Y581" s="24"/>
      <c r="Z581" s="24"/>
      <c r="AA581" s="24"/>
      <c r="AB581" s="24"/>
      <c r="AC581" s="24"/>
      <c r="AD581" s="24"/>
    </row>
    <row r="582" spans="6:30" x14ac:dyDescent="0.25">
      <c r="F582" s="4"/>
      <c r="G582" s="4"/>
      <c r="I582" s="24"/>
      <c r="J582" s="24"/>
      <c r="K582" s="24"/>
      <c r="L582" s="24"/>
      <c r="M582" s="24"/>
      <c r="N582" s="24"/>
      <c r="O582" s="24"/>
      <c r="P582" s="24"/>
      <c r="Q582" s="24"/>
      <c r="R582" s="24"/>
      <c r="S582" s="24"/>
      <c r="T582" s="24"/>
      <c r="U582" s="24"/>
      <c r="V582" s="24"/>
      <c r="W582" s="24"/>
      <c r="X582" s="24"/>
      <c r="Y582" s="24"/>
      <c r="Z582" s="24"/>
      <c r="AA582" s="24"/>
      <c r="AB582" s="24"/>
      <c r="AC582" s="24"/>
      <c r="AD582" s="24"/>
    </row>
    <row r="583" spans="6:30" x14ac:dyDescent="0.25">
      <c r="F583" s="4"/>
      <c r="G583" s="4"/>
      <c r="I583" s="24"/>
      <c r="J583" s="24"/>
      <c r="K583" s="24"/>
      <c r="L583" s="24"/>
      <c r="M583" s="24"/>
      <c r="N583" s="24"/>
      <c r="O583" s="24"/>
      <c r="P583" s="24"/>
      <c r="Q583" s="24"/>
      <c r="R583" s="24"/>
      <c r="S583" s="24"/>
      <c r="T583" s="24"/>
      <c r="U583" s="24"/>
      <c r="V583" s="24"/>
      <c r="W583" s="24"/>
      <c r="X583" s="24"/>
      <c r="Y583" s="24"/>
      <c r="Z583" s="24"/>
      <c r="AA583" s="24"/>
      <c r="AB583" s="24"/>
      <c r="AC583" s="24"/>
      <c r="AD583" s="24"/>
    </row>
    <row r="584" spans="6:30" x14ac:dyDescent="0.25">
      <c r="F584" s="4"/>
      <c r="G584" s="4"/>
      <c r="I584" s="24"/>
      <c r="J584" s="24"/>
      <c r="K584" s="24"/>
      <c r="L584" s="24"/>
      <c r="M584" s="24"/>
      <c r="N584" s="24"/>
      <c r="O584" s="24"/>
      <c r="P584" s="24"/>
      <c r="Q584" s="24"/>
      <c r="R584" s="24"/>
      <c r="S584" s="24"/>
      <c r="T584" s="24"/>
      <c r="U584" s="24"/>
      <c r="V584" s="24"/>
      <c r="W584" s="24"/>
      <c r="X584" s="24"/>
      <c r="Y584" s="24"/>
      <c r="Z584" s="24"/>
      <c r="AA584" s="24"/>
      <c r="AB584" s="24"/>
      <c r="AC584" s="24"/>
      <c r="AD584" s="24"/>
    </row>
    <row r="585" spans="6:30" x14ac:dyDescent="0.25">
      <c r="F585" s="4"/>
      <c r="G585" s="4"/>
      <c r="I585" s="24"/>
      <c r="J585" s="24"/>
      <c r="K585" s="24"/>
      <c r="L585" s="24"/>
      <c r="M585" s="24"/>
      <c r="N585" s="24"/>
      <c r="O585" s="24"/>
      <c r="P585" s="24"/>
      <c r="Q585" s="24"/>
      <c r="R585" s="24"/>
      <c r="S585" s="24"/>
      <c r="T585" s="24"/>
      <c r="U585" s="24"/>
      <c r="V585" s="24"/>
      <c r="W585" s="24"/>
      <c r="X585" s="24"/>
      <c r="Y585" s="24"/>
      <c r="Z585" s="24"/>
      <c r="AA585" s="24"/>
      <c r="AB585" s="24"/>
      <c r="AC585" s="24"/>
      <c r="AD585" s="24"/>
    </row>
    <row r="586" spans="6:30" x14ac:dyDescent="0.25">
      <c r="F586" s="4"/>
      <c r="G586" s="4"/>
      <c r="I586" s="24"/>
      <c r="J586" s="24"/>
      <c r="K586" s="24"/>
      <c r="L586" s="24"/>
      <c r="M586" s="24"/>
      <c r="N586" s="24"/>
      <c r="O586" s="24"/>
      <c r="P586" s="24"/>
      <c r="Q586" s="24"/>
      <c r="R586" s="24"/>
      <c r="S586" s="24"/>
      <c r="T586" s="24"/>
      <c r="U586" s="24"/>
      <c r="V586" s="24"/>
      <c r="W586" s="24"/>
      <c r="X586" s="24"/>
      <c r="Y586" s="24"/>
      <c r="Z586" s="24"/>
      <c r="AA586" s="24"/>
      <c r="AB586" s="24"/>
      <c r="AC586" s="24"/>
      <c r="AD586" s="24"/>
    </row>
    <row r="587" spans="6:30" x14ac:dyDescent="0.25">
      <c r="F587" s="4"/>
      <c r="G587" s="4"/>
      <c r="I587" s="24"/>
      <c r="J587" s="24"/>
      <c r="K587" s="24"/>
      <c r="L587" s="24"/>
      <c r="M587" s="24"/>
      <c r="N587" s="24"/>
      <c r="O587" s="24"/>
      <c r="P587" s="24"/>
      <c r="Q587" s="24"/>
      <c r="R587" s="24"/>
      <c r="S587" s="24"/>
      <c r="T587" s="24"/>
      <c r="U587" s="24"/>
      <c r="V587" s="24"/>
      <c r="W587" s="24"/>
      <c r="X587" s="24"/>
      <c r="Y587" s="24"/>
      <c r="Z587" s="24"/>
      <c r="AA587" s="24"/>
      <c r="AB587" s="24"/>
      <c r="AC587" s="24"/>
      <c r="AD587" s="24"/>
    </row>
    <row r="588" spans="6:30" x14ac:dyDescent="0.25">
      <c r="F588" s="4"/>
      <c r="G588" s="4"/>
      <c r="I588" s="24"/>
      <c r="J588" s="24"/>
      <c r="K588" s="24"/>
      <c r="L588" s="24"/>
      <c r="M588" s="24"/>
      <c r="N588" s="24"/>
      <c r="O588" s="24"/>
      <c r="P588" s="24"/>
      <c r="Q588" s="24"/>
      <c r="R588" s="24"/>
      <c r="S588" s="24"/>
      <c r="T588" s="24"/>
      <c r="U588" s="24"/>
      <c r="V588" s="24"/>
      <c r="W588" s="24"/>
      <c r="X588" s="24"/>
      <c r="Y588" s="24"/>
      <c r="Z588" s="24"/>
      <c r="AA588" s="24"/>
      <c r="AB588" s="24"/>
      <c r="AC588" s="24"/>
      <c r="AD588" s="24"/>
    </row>
    <row r="589" spans="6:30" x14ac:dyDescent="0.25">
      <c r="F589" s="4"/>
      <c r="G589" s="4"/>
      <c r="I589" s="24"/>
      <c r="J589" s="24"/>
      <c r="K589" s="24"/>
      <c r="L589" s="24"/>
      <c r="M589" s="24"/>
      <c r="N589" s="24"/>
      <c r="O589" s="24"/>
      <c r="P589" s="24"/>
      <c r="Q589" s="24"/>
      <c r="R589" s="24"/>
      <c r="S589" s="24"/>
      <c r="T589" s="24"/>
      <c r="U589" s="24"/>
      <c r="V589" s="24"/>
      <c r="W589" s="24"/>
      <c r="X589" s="24"/>
      <c r="Y589" s="24"/>
      <c r="Z589" s="24"/>
      <c r="AA589" s="24"/>
      <c r="AB589" s="24"/>
      <c r="AC589" s="24"/>
      <c r="AD589" s="24"/>
    </row>
    <row r="590" spans="6:30" x14ac:dyDescent="0.25">
      <c r="F590" s="4"/>
      <c r="G590" s="4"/>
      <c r="I590" s="24"/>
      <c r="J590" s="24"/>
      <c r="K590" s="24"/>
      <c r="L590" s="24"/>
      <c r="M590" s="24"/>
      <c r="N590" s="24"/>
      <c r="O590" s="24"/>
      <c r="P590" s="24"/>
      <c r="Q590" s="24"/>
      <c r="R590" s="24"/>
      <c r="S590" s="24"/>
      <c r="T590" s="24"/>
      <c r="U590" s="24"/>
      <c r="V590" s="24"/>
      <c r="W590" s="24"/>
      <c r="X590" s="24"/>
      <c r="Y590" s="24"/>
      <c r="Z590" s="24"/>
      <c r="AA590" s="24"/>
      <c r="AB590" s="24"/>
      <c r="AC590" s="24"/>
      <c r="AD590" s="24"/>
    </row>
    <row r="591" spans="6:30" x14ac:dyDescent="0.25">
      <c r="F591" s="4"/>
      <c r="G591" s="4"/>
      <c r="I591" s="24"/>
      <c r="J591" s="24"/>
      <c r="K591" s="24"/>
      <c r="L591" s="24"/>
      <c r="M591" s="24"/>
      <c r="N591" s="24"/>
      <c r="O591" s="24"/>
      <c r="P591" s="24"/>
      <c r="Q591" s="24"/>
      <c r="R591" s="24"/>
      <c r="S591" s="24"/>
      <c r="T591" s="24"/>
      <c r="U591" s="24"/>
      <c r="V591" s="24"/>
      <c r="W591" s="24"/>
      <c r="X591" s="24"/>
      <c r="Y591" s="24"/>
      <c r="Z591" s="24"/>
      <c r="AA591" s="24"/>
      <c r="AB591" s="24"/>
      <c r="AC591" s="24"/>
      <c r="AD591" s="24"/>
    </row>
    <row r="592" spans="6:30" x14ac:dyDescent="0.25">
      <c r="F592" s="4"/>
      <c r="G592" s="4"/>
      <c r="I592" s="24"/>
      <c r="J592" s="24"/>
      <c r="K592" s="24"/>
      <c r="L592" s="24"/>
      <c r="M592" s="24"/>
      <c r="N592" s="24"/>
      <c r="O592" s="24"/>
      <c r="P592" s="24"/>
      <c r="Q592" s="24"/>
      <c r="R592" s="24"/>
      <c r="S592" s="24"/>
      <c r="T592" s="24"/>
      <c r="U592" s="24"/>
      <c r="V592" s="24"/>
      <c r="W592" s="24"/>
      <c r="X592" s="24"/>
      <c r="Y592" s="24"/>
      <c r="Z592" s="24"/>
      <c r="AA592" s="24"/>
      <c r="AB592" s="24"/>
      <c r="AC592" s="24"/>
      <c r="AD592" s="24"/>
    </row>
    <row r="593" spans="6:30" x14ac:dyDescent="0.25">
      <c r="F593" s="4"/>
      <c r="G593" s="4"/>
      <c r="I593" s="24"/>
      <c r="J593" s="24"/>
      <c r="K593" s="24"/>
      <c r="L593" s="24"/>
      <c r="M593" s="24"/>
      <c r="N593" s="24"/>
      <c r="O593" s="24"/>
      <c r="P593" s="24"/>
      <c r="Q593" s="24"/>
      <c r="R593" s="24"/>
      <c r="S593" s="24"/>
      <c r="T593" s="24"/>
      <c r="U593" s="24"/>
      <c r="V593" s="24"/>
      <c r="W593" s="24"/>
      <c r="X593" s="24"/>
      <c r="Y593" s="24"/>
      <c r="Z593" s="24"/>
      <c r="AA593" s="24"/>
      <c r="AB593" s="24"/>
      <c r="AC593" s="24"/>
      <c r="AD593" s="24"/>
    </row>
    <row r="594" spans="6:30" x14ac:dyDescent="0.25">
      <c r="F594" s="4"/>
      <c r="G594" s="4"/>
      <c r="I594" s="24"/>
      <c r="J594" s="24"/>
      <c r="K594" s="24"/>
      <c r="L594" s="24"/>
      <c r="M594" s="24"/>
      <c r="N594" s="24"/>
      <c r="O594" s="24"/>
      <c r="P594" s="24"/>
      <c r="Q594" s="24"/>
      <c r="R594" s="24"/>
      <c r="S594" s="24"/>
      <c r="T594" s="24"/>
      <c r="U594" s="24"/>
      <c r="V594" s="24"/>
      <c r="W594" s="24"/>
      <c r="X594" s="24"/>
      <c r="Y594" s="24"/>
      <c r="Z594" s="24"/>
      <c r="AA594" s="24"/>
      <c r="AB594" s="24"/>
      <c r="AC594" s="24"/>
      <c r="AD594" s="24"/>
    </row>
    <row r="595" spans="6:30" x14ac:dyDescent="0.25">
      <c r="F595" s="4"/>
      <c r="G595" s="4"/>
      <c r="I595" s="24"/>
      <c r="J595" s="24"/>
      <c r="K595" s="24"/>
      <c r="L595" s="24"/>
      <c r="M595" s="24"/>
      <c r="N595" s="24"/>
      <c r="O595" s="24"/>
      <c r="P595" s="24"/>
      <c r="Q595" s="24"/>
      <c r="R595" s="24"/>
      <c r="S595" s="24"/>
      <c r="T595" s="24"/>
      <c r="U595" s="24"/>
      <c r="V595" s="24"/>
      <c r="W595" s="24"/>
      <c r="X595" s="24"/>
      <c r="Y595" s="24"/>
      <c r="Z595" s="24"/>
      <c r="AA595" s="24"/>
      <c r="AB595" s="24"/>
      <c r="AC595" s="24"/>
      <c r="AD595" s="24"/>
    </row>
    <row r="596" spans="6:30" x14ac:dyDescent="0.25">
      <c r="F596" s="4"/>
      <c r="G596" s="4"/>
      <c r="I596" s="24"/>
      <c r="J596" s="24"/>
      <c r="K596" s="24"/>
      <c r="L596" s="24"/>
      <c r="M596" s="24"/>
      <c r="N596" s="24"/>
      <c r="O596" s="24"/>
      <c r="P596" s="24"/>
      <c r="Q596" s="24"/>
      <c r="R596" s="24"/>
      <c r="S596" s="24"/>
      <c r="T596" s="24"/>
      <c r="U596" s="24"/>
      <c r="V596" s="24"/>
      <c r="W596" s="24"/>
      <c r="X596" s="24"/>
      <c r="Y596" s="24"/>
      <c r="Z596" s="24"/>
      <c r="AA596" s="24"/>
      <c r="AB596" s="24"/>
      <c r="AC596" s="24"/>
      <c r="AD596" s="24"/>
    </row>
    <row r="597" spans="6:30" x14ac:dyDescent="0.25">
      <c r="F597" s="4"/>
      <c r="G597" s="4"/>
      <c r="I597" s="24"/>
      <c r="J597" s="24"/>
      <c r="K597" s="24"/>
      <c r="L597" s="24"/>
      <c r="M597" s="24"/>
      <c r="N597" s="24"/>
      <c r="O597" s="24"/>
      <c r="P597" s="24"/>
      <c r="Q597" s="24"/>
      <c r="R597" s="24"/>
      <c r="S597" s="24"/>
      <c r="T597" s="24"/>
      <c r="U597" s="24"/>
      <c r="V597" s="24"/>
      <c r="W597" s="24"/>
      <c r="X597" s="24"/>
      <c r="Y597" s="24"/>
      <c r="Z597" s="24"/>
      <c r="AA597" s="24"/>
      <c r="AB597" s="24"/>
      <c r="AC597" s="24"/>
      <c r="AD597" s="24"/>
    </row>
    <row r="598" spans="6:30" x14ac:dyDescent="0.25">
      <c r="F598" s="4"/>
      <c r="G598" s="4"/>
      <c r="I598" s="24"/>
      <c r="J598" s="24"/>
      <c r="K598" s="24"/>
      <c r="L598" s="24"/>
      <c r="M598" s="24"/>
      <c r="N598" s="24"/>
      <c r="O598" s="24"/>
      <c r="P598" s="24"/>
      <c r="Q598" s="24"/>
      <c r="R598" s="24"/>
      <c r="S598" s="24"/>
      <c r="T598" s="24"/>
      <c r="U598" s="24"/>
      <c r="V598" s="24"/>
      <c r="W598" s="24"/>
      <c r="X598" s="24"/>
      <c r="Y598" s="24"/>
      <c r="Z598" s="24"/>
      <c r="AA598" s="24"/>
      <c r="AB598" s="24"/>
      <c r="AC598" s="24"/>
      <c r="AD598" s="24"/>
    </row>
    <row r="599" spans="6:30" x14ac:dyDescent="0.25">
      <c r="F599" s="4"/>
      <c r="G599" s="4"/>
      <c r="I599" s="24"/>
      <c r="J599" s="24"/>
      <c r="K599" s="24"/>
      <c r="L599" s="24"/>
      <c r="M599" s="24"/>
      <c r="N599" s="24"/>
      <c r="O599" s="24"/>
      <c r="P599" s="24"/>
      <c r="Q599" s="24"/>
      <c r="R599" s="24"/>
      <c r="S599" s="24"/>
      <c r="T599" s="24"/>
      <c r="U599" s="24"/>
      <c r="V599" s="24"/>
      <c r="W599" s="24"/>
      <c r="X599" s="24"/>
      <c r="Y599" s="24"/>
      <c r="Z599" s="24"/>
      <c r="AA599" s="24"/>
      <c r="AB599" s="24"/>
      <c r="AC599" s="24"/>
      <c r="AD599" s="24"/>
    </row>
    <row r="600" spans="6:30" x14ac:dyDescent="0.25">
      <c r="F600" s="4"/>
      <c r="G600" s="4"/>
      <c r="I600" s="24"/>
      <c r="J600" s="24"/>
      <c r="K600" s="24"/>
      <c r="L600" s="24"/>
      <c r="M600" s="24"/>
      <c r="N600" s="24"/>
      <c r="O600" s="24"/>
      <c r="P600" s="24"/>
      <c r="Q600" s="24"/>
      <c r="R600" s="24"/>
      <c r="S600" s="24"/>
      <c r="T600" s="24"/>
      <c r="U600" s="24"/>
      <c r="V600" s="24"/>
      <c r="W600" s="24"/>
      <c r="X600" s="24"/>
      <c r="Y600" s="24"/>
      <c r="Z600" s="24"/>
      <c r="AA600" s="24"/>
      <c r="AB600" s="24"/>
      <c r="AC600" s="24"/>
      <c r="AD600" s="24"/>
    </row>
    <row r="601" spans="6:30" x14ac:dyDescent="0.25">
      <c r="F601" s="4"/>
      <c r="G601" s="4"/>
      <c r="I601" s="24"/>
      <c r="J601" s="24"/>
      <c r="K601" s="24"/>
      <c r="L601" s="24"/>
      <c r="M601" s="24"/>
      <c r="N601" s="24"/>
      <c r="O601" s="24"/>
      <c r="P601" s="24"/>
      <c r="Q601" s="24"/>
      <c r="R601" s="24"/>
      <c r="S601" s="24"/>
      <c r="T601" s="24"/>
      <c r="U601" s="24"/>
      <c r="V601" s="24"/>
      <c r="W601" s="24"/>
      <c r="X601" s="24"/>
      <c r="Y601" s="24"/>
      <c r="Z601" s="24"/>
      <c r="AA601" s="24"/>
      <c r="AB601" s="24"/>
      <c r="AC601" s="24"/>
      <c r="AD601" s="24"/>
    </row>
    <row r="602" spans="6:30" x14ac:dyDescent="0.25">
      <c r="F602" s="4"/>
      <c r="G602" s="4"/>
      <c r="I602" s="24"/>
      <c r="J602" s="24"/>
      <c r="K602" s="24"/>
      <c r="L602" s="24"/>
      <c r="M602" s="24"/>
      <c r="N602" s="24"/>
      <c r="O602" s="24"/>
      <c r="P602" s="24"/>
      <c r="Q602" s="24"/>
      <c r="R602" s="24"/>
      <c r="S602" s="24"/>
      <c r="T602" s="24"/>
      <c r="U602" s="24"/>
      <c r="V602" s="24"/>
      <c r="W602" s="24"/>
      <c r="X602" s="24"/>
      <c r="Y602" s="24"/>
      <c r="Z602" s="24"/>
      <c r="AA602" s="24"/>
      <c r="AB602" s="24"/>
      <c r="AC602" s="24"/>
      <c r="AD602" s="24"/>
    </row>
    <row r="603" spans="6:30" x14ac:dyDescent="0.25">
      <c r="F603" s="4"/>
      <c r="G603" s="4"/>
      <c r="I603" s="24"/>
      <c r="J603" s="24"/>
      <c r="K603" s="24"/>
      <c r="L603" s="24"/>
      <c r="M603" s="24"/>
      <c r="N603" s="24"/>
      <c r="O603" s="24"/>
      <c r="P603" s="24"/>
      <c r="Q603" s="24"/>
      <c r="R603" s="24"/>
      <c r="S603" s="24"/>
      <c r="T603" s="24"/>
      <c r="U603" s="24"/>
      <c r="V603" s="24"/>
      <c r="W603" s="24"/>
      <c r="X603" s="24"/>
      <c r="Y603" s="24"/>
      <c r="Z603" s="24"/>
      <c r="AA603" s="24"/>
      <c r="AB603" s="24"/>
      <c r="AC603" s="24"/>
      <c r="AD603" s="24"/>
    </row>
    <row r="604" spans="6:30" x14ac:dyDescent="0.25">
      <c r="F604" s="4"/>
      <c r="G604" s="4"/>
      <c r="I604" s="24"/>
      <c r="J604" s="24"/>
      <c r="K604" s="24"/>
      <c r="L604" s="24"/>
      <c r="M604" s="24"/>
      <c r="N604" s="24"/>
      <c r="O604" s="24"/>
      <c r="P604" s="24"/>
      <c r="Q604" s="24"/>
      <c r="R604" s="24"/>
      <c r="S604" s="24"/>
      <c r="T604" s="24"/>
      <c r="U604" s="24"/>
      <c r="V604" s="24"/>
      <c r="W604" s="24"/>
      <c r="X604" s="24"/>
      <c r="Y604" s="24"/>
      <c r="Z604" s="24"/>
      <c r="AA604" s="24"/>
      <c r="AB604" s="24"/>
      <c r="AC604" s="24"/>
      <c r="AD604" s="24"/>
    </row>
    <row r="605" spans="6:30" x14ac:dyDescent="0.25">
      <c r="F605" s="4"/>
      <c r="G605" s="4"/>
      <c r="I605" s="24"/>
      <c r="J605" s="24"/>
      <c r="K605" s="24"/>
      <c r="L605" s="24"/>
      <c r="M605" s="24"/>
      <c r="N605" s="24"/>
      <c r="O605" s="24"/>
      <c r="P605" s="24"/>
      <c r="Q605" s="24"/>
      <c r="R605" s="24"/>
      <c r="S605" s="24"/>
      <c r="T605" s="24"/>
      <c r="U605" s="24"/>
      <c r="V605" s="24"/>
      <c r="W605" s="24"/>
      <c r="X605" s="24"/>
      <c r="Y605" s="24"/>
      <c r="Z605" s="24"/>
      <c r="AA605" s="24"/>
      <c r="AB605" s="24"/>
      <c r="AC605" s="24"/>
      <c r="AD605" s="24"/>
    </row>
    <row r="606" spans="6:30" x14ac:dyDescent="0.25">
      <c r="F606" s="4"/>
      <c r="G606" s="4"/>
      <c r="I606" s="24"/>
      <c r="J606" s="24"/>
      <c r="K606" s="24"/>
      <c r="L606" s="24"/>
      <c r="M606" s="24"/>
      <c r="N606" s="24"/>
      <c r="O606" s="24"/>
      <c r="P606" s="24"/>
      <c r="Q606" s="24"/>
      <c r="R606" s="24"/>
      <c r="S606" s="24"/>
      <c r="T606" s="24"/>
      <c r="U606" s="24"/>
      <c r="V606" s="24"/>
      <c r="W606" s="24"/>
      <c r="X606" s="24"/>
      <c r="Y606" s="24"/>
      <c r="Z606" s="24"/>
      <c r="AA606" s="24"/>
      <c r="AB606" s="24"/>
      <c r="AC606" s="24"/>
      <c r="AD606" s="24"/>
    </row>
    <row r="607" spans="6:30" x14ac:dyDescent="0.25">
      <c r="F607" s="4"/>
      <c r="G607" s="4"/>
      <c r="I607" s="24"/>
      <c r="J607" s="24"/>
      <c r="K607" s="24"/>
      <c r="L607" s="24"/>
      <c r="M607" s="24"/>
      <c r="N607" s="24"/>
      <c r="O607" s="24"/>
      <c r="P607" s="24"/>
      <c r="Q607" s="24"/>
      <c r="R607" s="24"/>
      <c r="S607" s="24"/>
      <c r="T607" s="24"/>
      <c r="U607" s="24"/>
      <c r="V607" s="24"/>
      <c r="W607" s="24"/>
      <c r="X607" s="24"/>
      <c r="Y607" s="24"/>
      <c r="Z607" s="24"/>
      <c r="AA607" s="24"/>
      <c r="AB607" s="24"/>
      <c r="AC607" s="24"/>
      <c r="AD607" s="24"/>
    </row>
    <row r="608" spans="6:30" x14ac:dyDescent="0.25">
      <c r="F608" s="4"/>
      <c r="G608" s="4"/>
      <c r="I608" s="24"/>
      <c r="J608" s="24"/>
      <c r="K608" s="24"/>
      <c r="L608" s="24"/>
      <c r="M608" s="24"/>
      <c r="N608" s="24"/>
      <c r="O608" s="24"/>
      <c r="P608" s="24"/>
      <c r="Q608" s="24"/>
      <c r="R608" s="24"/>
      <c r="S608" s="24"/>
      <c r="T608" s="24"/>
      <c r="U608" s="24"/>
      <c r="V608" s="24"/>
      <c r="W608" s="24"/>
      <c r="X608" s="24"/>
      <c r="Y608" s="24"/>
      <c r="Z608" s="24"/>
      <c r="AA608" s="24"/>
      <c r="AB608" s="24"/>
      <c r="AC608" s="24"/>
      <c r="AD608" s="24"/>
    </row>
    <row r="609" spans="6:30" x14ac:dyDescent="0.25">
      <c r="F609" s="4"/>
      <c r="G609" s="4"/>
      <c r="I609" s="24"/>
      <c r="J609" s="24"/>
      <c r="K609" s="24"/>
      <c r="L609" s="24"/>
      <c r="M609" s="24"/>
      <c r="N609" s="24"/>
      <c r="O609" s="24"/>
      <c r="P609" s="24"/>
      <c r="Q609" s="24"/>
      <c r="R609" s="24"/>
      <c r="S609" s="24"/>
      <c r="T609" s="24"/>
      <c r="U609" s="24"/>
      <c r="V609" s="24"/>
      <c r="W609" s="24"/>
      <c r="X609" s="24"/>
      <c r="Y609" s="24"/>
      <c r="Z609" s="24"/>
      <c r="AA609" s="24"/>
      <c r="AB609" s="24"/>
      <c r="AC609" s="24"/>
      <c r="AD609" s="24"/>
    </row>
    <row r="610" spans="6:30" x14ac:dyDescent="0.25">
      <c r="F610" s="4"/>
      <c r="G610" s="4"/>
      <c r="I610" s="24"/>
      <c r="J610" s="24"/>
      <c r="K610" s="24"/>
      <c r="L610" s="24"/>
      <c r="M610" s="24"/>
      <c r="N610" s="24"/>
      <c r="O610" s="24"/>
      <c r="P610" s="24"/>
      <c r="Q610" s="24"/>
      <c r="R610" s="24"/>
      <c r="S610" s="24"/>
      <c r="T610" s="24"/>
      <c r="U610" s="24"/>
      <c r="V610" s="24"/>
      <c r="W610" s="24"/>
      <c r="X610" s="24"/>
      <c r="Y610" s="24"/>
      <c r="Z610" s="24"/>
      <c r="AA610" s="24"/>
      <c r="AB610" s="24"/>
      <c r="AC610" s="24"/>
      <c r="AD610" s="24"/>
    </row>
    <row r="611" spans="6:30" x14ac:dyDescent="0.25">
      <c r="F611" s="4"/>
      <c r="G611" s="4"/>
      <c r="I611" s="24"/>
      <c r="J611" s="24"/>
      <c r="K611" s="24"/>
      <c r="L611" s="24"/>
      <c r="M611" s="24"/>
      <c r="N611" s="24"/>
      <c r="O611" s="24"/>
      <c r="P611" s="24"/>
      <c r="Q611" s="24"/>
      <c r="R611" s="24"/>
      <c r="S611" s="24"/>
      <c r="T611" s="24"/>
      <c r="U611" s="24"/>
      <c r="V611" s="24"/>
      <c r="W611" s="24"/>
      <c r="X611" s="24"/>
      <c r="Y611" s="24"/>
      <c r="Z611" s="24"/>
      <c r="AA611" s="24"/>
      <c r="AB611" s="24"/>
      <c r="AC611" s="24"/>
      <c r="AD611" s="24"/>
    </row>
    <row r="612" spans="6:30" x14ac:dyDescent="0.25">
      <c r="F612" s="4"/>
      <c r="G612" s="4"/>
      <c r="I612" s="24"/>
      <c r="J612" s="24"/>
      <c r="K612" s="24"/>
      <c r="L612" s="24"/>
      <c r="M612" s="24"/>
      <c r="N612" s="24"/>
      <c r="O612" s="24"/>
      <c r="P612" s="24"/>
      <c r="Q612" s="24"/>
      <c r="R612" s="24"/>
      <c r="S612" s="24"/>
      <c r="T612" s="24"/>
      <c r="U612" s="24"/>
      <c r="V612" s="24"/>
      <c r="W612" s="24"/>
      <c r="X612" s="24"/>
      <c r="Y612" s="24"/>
      <c r="Z612" s="24"/>
      <c r="AA612" s="24"/>
      <c r="AB612" s="24"/>
      <c r="AC612" s="24"/>
      <c r="AD612" s="24"/>
    </row>
    <row r="613" spans="6:30" x14ac:dyDescent="0.25">
      <c r="F613" s="4"/>
      <c r="G613" s="4"/>
      <c r="I613" s="24"/>
      <c r="J613" s="24"/>
      <c r="K613" s="24"/>
      <c r="L613" s="24"/>
      <c r="M613" s="24"/>
      <c r="N613" s="24"/>
      <c r="O613" s="24"/>
      <c r="P613" s="24"/>
      <c r="Q613" s="24"/>
      <c r="R613" s="24"/>
      <c r="S613" s="24"/>
      <c r="T613" s="24"/>
      <c r="U613" s="24"/>
      <c r="V613" s="24"/>
      <c r="W613" s="24"/>
      <c r="X613" s="24"/>
      <c r="Y613" s="24"/>
      <c r="Z613" s="24"/>
      <c r="AA613" s="24"/>
      <c r="AB613" s="24"/>
      <c r="AC613" s="24"/>
      <c r="AD613" s="24"/>
    </row>
    <row r="614" spans="6:30" x14ac:dyDescent="0.25">
      <c r="F614" s="4"/>
      <c r="G614" s="4"/>
      <c r="I614" s="24"/>
      <c r="J614" s="24"/>
      <c r="K614" s="24"/>
      <c r="L614" s="24"/>
      <c r="M614" s="24"/>
      <c r="N614" s="24"/>
      <c r="O614" s="24"/>
      <c r="P614" s="24"/>
      <c r="Q614" s="24"/>
      <c r="R614" s="24"/>
      <c r="S614" s="24"/>
      <c r="T614" s="24"/>
      <c r="U614" s="24"/>
      <c r="V614" s="24"/>
      <c r="W614" s="24"/>
      <c r="X614" s="24"/>
      <c r="Y614" s="24"/>
      <c r="Z614" s="24"/>
      <c r="AA614" s="24"/>
      <c r="AB614" s="24"/>
      <c r="AC614" s="24"/>
      <c r="AD614" s="24"/>
    </row>
    <row r="615" spans="6:30" x14ac:dyDescent="0.25">
      <c r="F615" s="4"/>
      <c r="G615" s="4"/>
      <c r="I615" s="24"/>
      <c r="J615" s="24"/>
      <c r="K615" s="24"/>
      <c r="L615" s="24"/>
      <c r="M615" s="24"/>
      <c r="N615" s="24"/>
      <c r="O615" s="24"/>
      <c r="P615" s="24"/>
      <c r="Q615" s="24"/>
      <c r="R615" s="24"/>
      <c r="S615" s="24"/>
      <c r="T615" s="24"/>
      <c r="U615" s="24"/>
      <c r="V615" s="24"/>
      <c r="W615" s="24"/>
      <c r="X615" s="24"/>
      <c r="Y615" s="24"/>
      <c r="Z615" s="24"/>
      <c r="AA615" s="24"/>
      <c r="AB615" s="24"/>
      <c r="AC615" s="24"/>
      <c r="AD615" s="24"/>
    </row>
    <row r="616" spans="6:30" x14ac:dyDescent="0.25">
      <c r="F616" s="4"/>
      <c r="G616" s="4"/>
      <c r="I616" s="24"/>
      <c r="J616" s="24"/>
      <c r="K616" s="24"/>
      <c r="L616" s="24"/>
      <c r="M616" s="24"/>
      <c r="N616" s="24"/>
      <c r="O616" s="24"/>
      <c r="P616" s="24"/>
      <c r="Q616" s="24"/>
      <c r="R616" s="24"/>
      <c r="S616" s="24"/>
      <c r="T616" s="24"/>
      <c r="U616" s="24"/>
      <c r="V616" s="24"/>
      <c r="W616" s="24"/>
      <c r="X616" s="24"/>
      <c r="Y616" s="24"/>
      <c r="Z616" s="24"/>
      <c r="AA616" s="24"/>
      <c r="AB616" s="24"/>
      <c r="AC616" s="24"/>
      <c r="AD616" s="24"/>
    </row>
    <row r="617" spans="6:30" x14ac:dyDescent="0.25">
      <c r="F617" s="4"/>
      <c r="G617" s="4"/>
      <c r="I617" s="24"/>
      <c r="J617" s="24"/>
      <c r="K617" s="24"/>
      <c r="L617" s="24"/>
      <c r="M617" s="24"/>
      <c r="N617" s="24"/>
      <c r="O617" s="24"/>
      <c r="P617" s="24"/>
      <c r="Q617" s="24"/>
      <c r="R617" s="24"/>
      <c r="S617" s="24"/>
      <c r="T617" s="24"/>
      <c r="U617" s="24"/>
      <c r="V617" s="24"/>
      <c r="W617" s="24"/>
      <c r="X617" s="24"/>
      <c r="Y617" s="24"/>
      <c r="Z617" s="24"/>
      <c r="AA617" s="24"/>
      <c r="AB617" s="24"/>
      <c r="AC617" s="24"/>
      <c r="AD617" s="24"/>
    </row>
    <row r="618" spans="6:30" x14ac:dyDescent="0.25">
      <c r="F618" s="4"/>
      <c r="G618" s="4"/>
      <c r="I618" s="24"/>
      <c r="J618" s="24"/>
      <c r="K618" s="24"/>
      <c r="L618" s="24"/>
      <c r="M618" s="24"/>
      <c r="N618" s="24"/>
      <c r="O618" s="24"/>
      <c r="P618" s="24"/>
      <c r="Q618" s="24"/>
      <c r="R618" s="24"/>
      <c r="S618" s="24"/>
      <c r="T618" s="24"/>
      <c r="U618" s="24"/>
      <c r="V618" s="24"/>
      <c r="W618" s="24"/>
      <c r="X618" s="24"/>
      <c r="Y618" s="24"/>
      <c r="Z618" s="24"/>
      <c r="AA618" s="24"/>
      <c r="AB618" s="24"/>
      <c r="AC618" s="24"/>
      <c r="AD618" s="24"/>
    </row>
    <row r="619" spans="6:30" x14ac:dyDescent="0.25">
      <c r="F619" s="4"/>
      <c r="G619" s="4"/>
      <c r="I619" s="24"/>
      <c r="J619" s="24"/>
      <c r="K619" s="24"/>
      <c r="L619" s="24"/>
      <c r="M619" s="24"/>
      <c r="N619" s="24"/>
      <c r="O619" s="24"/>
      <c r="P619" s="24"/>
      <c r="Q619" s="24"/>
      <c r="R619" s="24"/>
      <c r="S619" s="24"/>
      <c r="T619" s="24"/>
      <c r="U619" s="24"/>
      <c r="V619" s="24"/>
      <c r="W619" s="24"/>
      <c r="X619" s="24"/>
      <c r="Y619" s="24"/>
      <c r="Z619" s="24"/>
      <c r="AA619" s="24"/>
      <c r="AB619" s="24"/>
      <c r="AC619" s="24"/>
      <c r="AD619" s="24"/>
    </row>
    <row r="620" spans="6:30" x14ac:dyDescent="0.25">
      <c r="F620" s="4"/>
      <c r="G620" s="4"/>
      <c r="I620" s="24"/>
      <c r="J620" s="24"/>
      <c r="K620" s="24"/>
      <c r="L620" s="24"/>
      <c r="M620" s="24"/>
      <c r="N620" s="24"/>
      <c r="O620" s="24"/>
      <c r="P620" s="24"/>
      <c r="Q620" s="24"/>
      <c r="R620" s="24"/>
      <c r="S620" s="24"/>
      <c r="T620" s="24"/>
      <c r="U620" s="24"/>
      <c r="V620" s="24"/>
      <c r="W620" s="24"/>
      <c r="X620" s="24"/>
      <c r="Y620" s="24"/>
      <c r="Z620" s="24"/>
      <c r="AA620" s="24"/>
      <c r="AB620" s="24"/>
      <c r="AC620" s="24"/>
      <c r="AD620" s="24"/>
    </row>
    <row r="621" spans="6:30" x14ac:dyDescent="0.25">
      <c r="F621" s="4"/>
      <c r="G621" s="4"/>
      <c r="I621" s="24"/>
      <c r="J621" s="24"/>
      <c r="K621" s="24"/>
      <c r="L621" s="24"/>
      <c r="M621" s="24"/>
      <c r="N621" s="24"/>
      <c r="O621" s="24"/>
      <c r="P621" s="24"/>
      <c r="Q621" s="24"/>
      <c r="R621" s="24"/>
      <c r="S621" s="24"/>
      <c r="T621" s="24"/>
      <c r="U621" s="24"/>
      <c r="V621" s="24"/>
      <c r="W621" s="24"/>
      <c r="X621" s="24"/>
      <c r="Y621" s="24"/>
      <c r="Z621" s="24"/>
      <c r="AA621" s="24"/>
      <c r="AB621" s="24"/>
      <c r="AC621" s="24"/>
      <c r="AD621" s="24"/>
    </row>
    <row r="622" spans="6:30" x14ac:dyDescent="0.25">
      <c r="F622" s="4"/>
      <c r="G622" s="4"/>
      <c r="I622" s="24"/>
      <c r="J622" s="24"/>
      <c r="K622" s="24"/>
      <c r="L622" s="24"/>
      <c r="M622" s="24"/>
      <c r="N622" s="24"/>
      <c r="O622" s="24"/>
      <c r="P622" s="24"/>
      <c r="Q622" s="24"/>
      <c r="R622" s="24"/>
      <c r="S622" s="24"/>
      <c r="T622" s="24"/>
      <c r="U622" s="24"/>
      <c r="V622" s="24"/>
      <c r="W622" s="24"/>
      <c r="X622" s="24"/>
      <c r="Y622" s="24"/>
      <c r="Z622" s="24"/>
      <c r="AA622" s="24"/>
      <c r="AB622" s="24"/>
      <c r="AC622" s="24"/>
      <c r="AD622" s="24"/>
    </row>
    <row r="623" spans="6:30" x14ac:dyDescent="0.25">
      <c r="F623" s="4"/>
      <c r="G623" s="4"/>
      <c r="I623" s="24"/>
      <c r="J623" s="24"/>
      <c r="K623" s="24"/>
      <c r="L623" s="24"/>
      <c r="M623" s="24"/>
      <c r="N623" s="24"/>
      <c r="O623" s="24"/>
      <c r="P623" s="24"/>
      <c r="Q623" s="24"/>
      <c r="R623" s="24"/>
      <c r="S623" s="24"/>
      <c r="T623" s="24"/>
      <c r="U623" s="24"/>
      <c r="V623" s="24"/>
      <c r="W623" s="24"/>
      <c r="X623" s="24"/>
      <c r="Y623" s="24"/>
      <c r="Z623" s="24"/>
      <c r="AA623" s="24"/>
      <c r="AB623" s="24"/>
      <c r="AC623" s="24"/>
      <c r="AD623" s="24"/>
    </row>
    <row r="624" spans="6:30" x14ac:dyDescent="0.25">
      <c r="F624" s="4"/>
      <c r="G624" s="4"/>
      <c r="I624" s="24"/>
      <c r="J624" s="24"/>
      <c r="K624" s="24"/>
      <c r="L624" s="24"/>
      <c r="M624" s="24"/>
      <c r="N624" s="24"/>
      <c r="O624" s="24"/>
      <c r="P624" s="24"/>
      <c r="Q624" s="24"/>
      <c r="R624" s="24"/>
      <c r="S624" s="24"/>
      <c r="T624" s="24"/>
      <c r="U624" s="24"/>
      <c r="V624" s="24"/>
      <c r="W624" s="24"/>
      <c r="X624" s="24"/>
      <c r="Y624" s="24"/>
      <c r="Z624" s="24"/>
      <c r="AA624" s="24"/>
      <c r="AB624" s="24"/>
      <c r="AC624" s="24"/>
      <c r="AD624" s="24"/>
    </row>
    <row r="625" spans="6:30" x14ac:dyDescent="0.25">
      <c r="F625" s="4"/>
      <c r="G625" s="4"/>
      <c r="I625" s="24"/>
      <c r="J625" s="24"/>
      <c r="K625" s="24"/>
      <c r="L625" s="24"/>
      <c r="M625" s="24"/>
      <c r="N625" s="24"/>
      <c r="O625" s="24"/>
      <c r="P625" s="24"/>
      <c r="Q625" s="24"/>
      <c r="R625" s="24"/>
      <c r="S625" s="24"/>
      <c r="T625" s="24"/>
      <c r="U625" s="24"/>
      <c r="V625" s="24"/>
      <c r="W625" s="24"/>
      <c r="X625" s="24"/>
      <c r="Y625" s="24"/>
      <c r="Z625" s="24"/>
      <c r="AA625" s="24"/>
      <c r="AB625" s="24"/>
      <c r="AC625" s="24"/>
      <c r="AD625" s="24"/>
    </row>
    <row r="626" spans="6:30" x14ac:dyDescent="0.25">
      <c r="F626" s="4"/>
      <c r="G626" s="4"/>
      <c r="I626" s="24"/>
      <c r="J626" s="24"/>
      <c r="K626" s="24"/>
      <c r="L626" s="24"/>
      <c r="M626" s="24"/>
      <c r="N626" s="24"/>
      <c r="O626" s="24"/>
      <c r="P626" s="24"/>
      <c r="Q626" s="24"/>
      <c r="R626" s="24"/>
      <c r="S626" s="24"/>
      <c r="T626" s="24"/>
      <c r="U626" s="24"/>
      <c r="V626" s="24"/>
      <c r="W626" s="24"/>
      <c r="X626" s="24"/>
      <c r="Y626" s="24"/>
      <c r="Z626" s="24"/>
      <c r="AA626" s="24"/>
      <c r="AB626" s="24"/>
      <c r="AC626" s="24"/>
      <c r="AD626" s="24"/>
    </row>
    <row r="627" spans="6:30" x14ac:dyDescent="0.25">
      <c r="F627" s="4"/>
      <c r="G627" s="4"/>
      <c r="I627" s="24"/>
      <c r="J627" s="24"/>
      <c r="K627" s="24"/>
      <c r="L627" s="24"/>
      <c r="M627" s="24"/>
      <c r="N627" s="24"/>
      <c r="O627" s="24"/>
      <c r="P627" s="24"/>
      <c r="Q627" s="24"/>
      <c r="R627" s="24"/>
      <c r="S627" s="24"/>
      <c r="T627" s="24"/>
      <c r="U627" s="24"/>
      <c r="V627" s="24"/>
      <c r="W627" s="24"/>
      <c r="X627" s="24"/>
      <c r="Y627" s="24"/>
      <c r="Z627" s="24"/>
      <c r="AA627" s="24"/>
      <c r="AB627" s="24"/>
      <c r="AC627" s="24"/>
      <c r="AD627" s="24"/>
    </row>
    <row r="628" spans="6:30" x14ac:dyDescent="0.25">
      <c r="F628" s="4"/>
      <c r="G628" s="4"/>
      <c r="I628" s="24"/>
      <c r="J628" s="24"/>
      <c r="K628" s="24"/>
      <c r="L628" s="24"/>
      <c r="M628" s="24"/>
      <c r="N628" s="24"/>
      <c r="O628" s="24"/>
      <c r="P628" s="24"/>
      <c r="Q628" s="24"/>
      <c r="R628" s="24"/>
      <c r="S628" s="24"/>
      <c r="T628" s="24"/>
      <c r="U628" s="24"/>
      <c r="V628" s="24"/>
      <c r="W628" s="24"/>
      <c r="X628" s="24"/>
      <c r="Y628" s="24"/>
      <c r="Z628" s="24"/>
      <c r="AA628" s="24"/>
      <c r="AB628" s="24"/>
      <c r="AC628" s="24"/>
      <c r="AD628" s="24"/>
    </row>
    <row r="629" spans="6:30" x14ac:dyDescent="0.25">
      <c r="F629" s="4"/>
      <c r="G629" s="4"/>
      <c r="I629" s="24"/>
      <c r="J629" s="24"/>
      <c r="K629" s="24"/>
      <c r="L629" s="24"/>
      <c r="M629" s="24"/>
      <c r="N629" s="24"/>
      <c r="O629" s="24"/>
      <c r="P629" s="24"/>
      <c r="Q629" s="24"/>
      <c r="R629" s="24"/>
      <c r="S629" s="24"/>
      <c r="T629" s="24"/>
      <c r="U629" s="24"/>
      <c r="V629" s="24"/>
      <c r="W629" s="24"/>
      <c r="X629" s="24"/>
      <c r="Y629" s="24"/>
      <c r="Z629" s="24"/>
      <c r="AA629" s="24"/>
      <c r="AB629" s="24"/>
      <c r="AC629" s="24"/>
      <c r="AD629" s="24"/>
    </row>
    <row r="630" spans="6:30" x14ac:dyDescent="0.25">
      <c r="F630" s="4"/>
      <c r="G630" s="4"/>
      <c r="I630" s="24"/>
      <c r="J630" s="24"/>
      <c r="K630" s="24"/>
      <c r="L630" s="24"/>
      <c r="M630" s="24"/>
      <c r="N630" s="24"/>
      <c r="O630" s="24"/>
      <c r="P630" s="24"/>
      <c r="Q630" s="24"/>
      <c r="R630" s="24"/>
      <c r="S630" s="24"/>
      <c r="T630" s="24"/>
      <c r="U630" s="24"/>
      <c r="V630" s="24"/>
      <c r="W630" s="24"/>
      <c r="X630" s="24"/>
      <c r="Y630" s="24"/>
      <c r="Z630" s="24"/>
      <c r="AA630" s="24"/>
      <c r="AB630" s="24"/>
      <c r="AC630" s="24"/>
      <c r="AD630" s="24"/>
    </row>
    <row r="631" spans="6:30" x14ac:dyDescent="0.25">
      <c r="F631" s="4"/>
      <c r="G631" s="4"/>
      <c r="I631" s="24"/>
      <c r="J631" s="24"/>
      <c r="K631" s="24"/>
      <c r="L631" s="24"/>
      <c r="M631" s="24"/>
      <c r="N631" s="24"/>
      <c r="O631" s="24"/>
      <c r="P631" s="24"/>
      <c r="Q631" s="24"/>
      <c r="R631" s="24"/>
      <c r="S631" s="24"/>
      <c r="T631" s="24"/>
      <c r="U631" s="24"/>
      <c r="V631" s="24"/>
      <c r="W631" s="24"/>
      <c r="X631" s="24"/>
      <c r="Y631" s="24"/>
      <c r="Z631" s="24"/>
      <c r="AA631" s="24"/>
      <c r="AB631" s="24"/>
      <c r="AC631" s="24"/>
      <c r="AD631" s="24"/>
    </row>
    <row r="632" spans="6:30" x14ac:dyDescent="0.25">
      <c r="F632" s="4"/>
      <c r="G632" s="4"/>
      <c r="I632" s="24"/>
      <c r="J632" s="24"/>
      <c r="K632" s="24"/>
      <c r="L632" s="24"/>
      <c r="M632" s="24"/>
      <c r="N632" s="24"/>
      <c r="O632" s="24"/>
      <c r="P632" s="24"/>
      <c r="Q632" s="24"/>
      <c r="R632" s="24"/>
      <c r="S632" s="24"/>
      <c r="T632" s="24"/>
      <c r="U632" s="24"/>
      <c r="V632" s="24"/>
      <c r="W632" s="24"/>
      <c r="X632" s="24"/>
      <c r="Y632" s="24"/>
      <c r="Z632" s="24"/>
      <c r="AA632" s="24"/>
      <c r="AB632" s="24"/>
      <c r="AC632" s="24"/>
      <c r="AD632" s="24"/>
    </row>
    <row r="633" spans="6:30" x14ac:dyDescent="0.25">
      <c r="F633" s="4"/>
      <c r="G633" s="4"/>
      <c r="I633" s="24"/>
      <c r="J633" s="24"/>
      <c r="K633" s="24"/>
      <c r="L633" s="24"/>
      <c r="M633" s="24"/>
      <c r="N633" s="24"/>
      <c r="O633" s="24"/>
      <c r="P633" s="24"/>
      <c r="Q633" s="24"/>
      <c r="R633" s="24"/>
      <c r="S633" s="24"/>
      <c r="T633" s="24"/>
      <c r="U633" s="24"/>
      <c r="V633" s="24"/>
      <c r="W633" s="24"/>
      <c r="X633" s="24"/>
      <c r="Y633" s="24"/>
      <c r="Z633" s="24"/>
      <c r="AA633" s="24"/>
      <c r="AB633" s="24"/>
      <c r="AC633" s="24"/>
      <c r="AD633" s="24"/>
    </row>
    <row r="634" spans="6:30" x14ac:dyDescent="0.25">
      <c r="F634" s="4"/>
      <c r="G634" s="4"/>
      <c r="I634" s="24"/>
      <c r="J634" s="24"/>
      <c r="K634" s="24"/>
      <c r="L634" s="24"/>
      <c r="M634" s="24"/>
      <c r="N634" s="24"/>
      <c r="O634" s="24"/>
      <c r="P634" s="24"/>
      <c r="Q634" s="24"/>
      <c r="R634" s="24"/>
      <c r="S634" s="24"/>
      <c r="T634" s="24"/>
      <c r="U634" s="24"/>
      <c r="V634" s="24"/>
      <c r="W634" s="24"/>
      <c r="X634" s="24"/>
      <c r="Y634" s="24"/>
      <c r="Z634" s="24"/>
      <c r="AA634" s="24"/>
      <c r="AB634" s="24"/>
      <c r="AC634" s="24"/>
      <c r="AD634" s="24"/>
    </row>
    <row r="635" spans="6:30" x14ac:dyDescent="0.25">
      <c r="F635" s="4"/>
      <c r="G635" s="4"/>
      <c r="I635" s="24"/>
      <c r="J635" s="24"/>
      <c r="K635" s="24"/>
      <c r="L635" s="24"/>
      <c r="M635" s="24"/>
      <c r="N635" s="24"/>
      <c r="O635" s="24"/>
      <c r="P635" s="24"/>
      <c r="Q635" s="24"/>
      <c r="R635" s="24"/>
      <c r="S635" s="24"/>
      <c r="T635" s="24"/>
      <c r="U635" s="24"/>
      <c r="V635" s="24"/>
      <c r="W635" s="24"/>
      <c r="X635" s="24"/>
      <c r="Y635" s="24"/>
      <c r="Z635" s="24"/>
      <c r="AA635" s="24"/>
      <c r="AB635" s="24"/>
      <c r="AC635" s="24"/>
      <c r="AD635" s="24"/>
    </row>
    <row r="636" spans="6:30" x14ac:dyDescent="0.25">
      <c r="F636" s="4"/>
      <c r="G636" s="4"/>
      <c r="I636" s="24"/>
      <c r="J636" s="24"/>
      <c r="K636" s="24"/>
      <c r="L636" s="24"/>
      <c r="M636" s="24"/>
      <c r="N636" s="24"/>
      <c r="O636" s="24"/>
      <c r="P636" s="24"/>
      <c r="Q636" s="24"/>
      <c r="R636" s="24"/>
      <c r="S636" s="24"/>
      <c r="T636" s="24"/>
      <c r="U636" s="24"/>
      <c r="V636" s="24"/>
      <c r="W636" s="24"/>
      <c r="X636" s="24"/>
      <c r="Y636" s="24"/>
      <c r="Z636" s="24"/>
      <c r="AA636" s="24"/>
      <c r="AB636" s="24"/>
      <c r="AC636" s="24"/>
      <c r="AD636" s="24"/>
    </row>
    <row r="637" spans="6:30" x14ac:dyDescent="0.25">
      <c r="F637" s="4"/>
      <c r="G637" s="4"/>
      <c r="I637" s="24"/>
      <c r="J637" s="24"/>
      <c r="K637" s="24"/>
      <c r="L637" s="24"/>
      <c r="M637" s="24"/>
      <c r="N637" s="24"/>
      <c r="O637" s="24"/>
      <c r="P637" s="24"/>
      <c r="Q637" s="24"/>
      <c r="R637" s="24"/>
      <c r="S637" s="24"/>
      <c r="T637" s="24"/>
      <c r="U637" s="24"/>
      <c r="V637" s="24"/>
      <c r="W637" s="24"/>
      <c r="X637" s="24"/>
      <c r="Y637" s="24"/>
      <c r="Z637" s="24"/>
      <c r="AA637" s="24"/>
      <c r="AB637" s="24"/>
      <c r="AC637" s="24"/>
      <c r="AD637" s="24"/>
    </row>
    <row r="638" spans="6:30" x14ac:dyDescent="0.25">
      <c r="F638" s="4"/>
      <c r="G638" s="4"/>
      <c r="I638" s="24"/>
      <c r="J638" s="24"/>
      <c r="K638" s="24"/>
      <c r="L638" s="24"/>
      <c r="M638" s="24"/>
      <c r="N638" s="24"/>
      <c r="O638" s="24"/>
      <c r="P638" s="24"/>
      <c r="Q638" s="24"/>
      <c r="R638" s="24"/>
      <c r="S638" s="24"/>
      <c r="T638" s="24"/>
      <c r="U638" s="24"/>
      <c r="V638" s="24"/>
      <c r="W638" s="24"/>
      <c r="X638" s="24"/>
      <c r="Y638" s="24"/>
      <c r="Z638" s="24"/>
      <c r="AA638" s="24"/>
      <c r="AB638" s="24"/>
      <c r="AC638" s="24"/>
      <c r="AD638" s="24"/>
    </row>
    <row r="639" spans="6:30" x14ac:dyDescent="0.25">
      <c r="F639" s="4"/>
      <c r="G639" s="4"/>
      <c r="I639" s="24"/>
      <c r="J639" s="24"/>
      <c r="K639" s="24"/>
      <c r="L639" s="24"/>
      <c r="M639" s="24"/>
      <c r="N639" s="24"/>
      <c r="O639" s="24"/>
      <c r="P639" s="24"/>
      <c r="Q639" s="24"/>
      <c r="R639" s="24"/>
      <c r="S639" s="24"/>
      <c r="T639" s="24"/>
      <c r="U639" s="24"/>
      <c r="V639" s="24"/>
      <c r="W639" s="24"/>
      <c r="X639" s="24"/>
      <c r="Y639" s="24"/>
      <c r="Z639" s="24"/>
      <c r="AA639" s="24"/>
      <c r="AB639" s="24"/>
      <c r="AC639" s="24"/>
      <c r="AD639" s="24"/>
    </row>
    <row r="640" spans="6:30" x14ac:dyDescent="0.25">
      <c r="F640" s="4"/>
      <c r="G640" s="4"/>
      <c r="I640" s="24"/>
      <c r="J640" s="24"/>
      <c r="K640" s="24"/>
      <c r="L640" s="24"/>
      <c r="M640" s="24"/>
      <c r="N640" s="24"/>
      <c r="O640" s="24"/>
      <c r="P640" s="24"/>
      <c r="Q640" s="24"/>
      <c r="R640" s="24"/>
      <c r="S640" s="24"/>
      <c r="T640" s="24"/>
      <c r="U640" s="24"/>
      <c r="V640" s="24"/>
      <c r="W640" s="24"/>
      <c r="X640" s="24"/>
      <c r="Y640" s="24"/>
      <c r="Z640" s="24"/>
      <c r="AA640" s="24"/>
      <c r="AB640" s="24"/>
      <c r="AC640" s="24"/>
      <c r="AD640" s="24"/>
    </row>
    <row r="641" spans="6:30" x14ac:dyDescent="0.25">
      <c r="F641" s="4"/>
      <c r="G641" s="4"/>
      <c r="I641" s="24"/>
      <c r="J641" s="24"/>
      <c r="K641" s="24"/>
      <c r="L641" s="24"/>
      <c r="M641" s="24"/>
      <c r="N641" s="24"/>
      <c r="O641" s="24"/>
      <c r="P641" s="24"/>
      <c r="Q641" s="24"/>
      <c r="R641" s="24"/>
      <c r="S641" s="24"/>
      <c r="T641" s="24"/>
      <c r="U641" s="24"/>
      <c r="V641" s="24"/>
      <c r="W641" s="24"/>
      <c r="X641" s="24"/>
      <c r="Y641" s="24"/>
      <c r="Z641" s="24"/>
      <c r="AA641" s="24"/>
      <c r="AB641" s="24"/>
      <c r="AC641" s="24"/>
      <c r="AD641" s="24"/>
    </row>
    <row r="642" spans="6:30" x14ac:dyDescent="0.25">
      <c r="F642" s="4"/>
      <c r="G642" s="4"/>
      <c r="I642" s="24"/>
      <c r="J642" s="24"/>
      <c r="K642" s="24"/>
      <c r="L642" s="24"/>
      <c r="M642" s="24"/>
      <c r="N642" s="24"/>
      <c r="O642" s="24"/>
      <c r="P642" s="24"/>
      <c r="Q642" s="24"/>
      <c r="R642" s="24"/>
      <c r="S642" s="24"/>
      <c r="T642" s="24"/>
      <c r="U642" s="24"/>
      <c r="V642" s="24"/>
      <c r="W642" s="24"/>
      <c r="X642" s="24"/>
      <c r="Y642" s="24"/>
      <c r="Z642" s="24"/>
      <c r="AA642" s="24"/>
      <c r="AB642" s="24"/>
      <c r="AC642" s="24"/>
      <c r="AD642" s="24"/>
    </row>
    <row r="643" spans="6:30" x14ac:dyDescent="0.25">
      <c r="F643" s="4"/>
      <c r="G643" s="4"/>
      <c r="I643" s="24"/>
      <c r="J643" s="24"/>
      <c r="K643" s="24"/>
      <c r="L643" s="24"/>
      <c r="M643" s="24"/>
      <c r="N643" s="24"/>
      <c r="O643" s="24"/>
      <c r="P643" s="24"/>
      <c r="Q643" s="24"/>
      <c r="R643" s="24"/>
      <c r="S643" s="24"/>
      <c r="T643" s="24"/>
      <c r="U643" s="24"/>
      <c r="V643" s="24"/>
      <c r="W643" s="24"/>
      <c r="X643" s="24"/>
      <c r="Y643" s="24"/>
      <c r="Z643" s="24"/>
      <c r="AA643" s="24"/>
      <c r="AB643" s="24"/>
      <c r="AC643" s="24"/>
      <c r="AD643" s="24"/>
    </row>
    <row r="644" spans="6:30" x14ac:dyDescent="0.25">
      <c r="F644" s="4"/>
      <c r="G644" s="4"/>
      <c r="I644" s="24"/>
      <c r="J644" s="24"/>
      <c r="K644" s="24"/>
      <c r="L644" s="24"/>
      <c r="M644" s="24"/>
      <c r="N644" s="24"/>
      <c r="O644" s="24"/>
      <c r="P644" s="24"/>
      <c r="Q644" s="24"/>
      <c r="R644" s="24"/>
      <c r="S644" s="24"/>
      <c r="T644" s="24"/>
      <c r="U644" s="24"/>
      <c r="V644" s="24"/>
      <c r="W644" s="24"/>
      <c r="X644" s="24"/>
      <c r="Y644" s="24"/>
      <c r="Z644" s="24"/>
      <c r="AA644" s="24"/>
      <c r="AB644" s="24"/>
      <c r="AC644" s="24"/>
      <c r="AD644" s="24"/>
    </row>
    <row r="645" spans="6:30" x14ac:dyDescent="0.25">
      <c r="F645" s="4"/>
      <c r="G645" s="4"/>
      <c r="I645" s="24"/>
      <c r="J645" s="24"/>
      <c r="K645" s="24"/>
      <c r="L645" s="24"/>
      <c r="M645" s="24"/>
      <c r="N645" s="24"/>
      <c r="O645" s="24"/>
      <c r="P645" s="24"/>
      <c r="Q645" s="24"/>
      <c r="R645" s="24"/>
      <c r="S645" s="24"/>
      <c r="T645" s="24"/>
      <c r="U645" s="24"/>
      <c r="V645" s="24"/>
      <c r="W645" s="24"/>
      <c r="X645" s="24"/>
      <c r="Y645" s="24"/>
      <c r="Z645" s="24"/>
      <c r="AA645" s="24"/>
      <c r="AB645" s="24"/>
      <c r="AC645" s="24"/>
      <c r="AD645" s="24"/>
    </row>
    <row r="646" spans="6:30" x14ac:dyDescent="0.25">
      <c r="F646" s="4"/>
      <c r="G646" s="4"/>
      <c r="I646" s="24"/>
      <c r="J646" s="24"/>
      <c r="K646" s="24"/>
      <c r="L646" s="24"/>
      <c r="M646" s="24"/>
      <c r="N646" s="24"/>
      <c r="O646" s="24"/>
      <c r="P646" s="24"/>
      <c r="Q646" s="24"/>
      <c r="R646" s="24"/>
      <c r="S646" s="24"/>
      <c r="T646" s="24"/>
      <c r="U646" s="24"/>
      <c r="V646" s="24"/>
      <c r="W646" s="24"/>
      <c r="X646" s="24"/>
      <c r="Y646" s="24"/>
      <c r="Z646" s="24"/>
      <c r="AA646" s="24"/>
      <c r="AB646" s="24"/>
      <c r="AC646" s="24"/>
      <c r="AD646" s="24"/>
    </row>
    <row r="647" spans="6:30" x14ac:dyDescent="0.25">
      <c r="F647" s="4"/>
      <c r="G647" s="4"/>
      <c r="I647" s="24"/>
      <c r="J647" s="24"/>
      <c r="K647" s="24"/>
      <c r="L647" s="24"/>
      <c r="M647" s="24"/>
      <c r="N647" s="24"/>
      <c r="O647" s="24"/>
      <c r="P647" s="24"/>
      <c r="Q647" s="24"/>
      <c r="R647" s="24"/>
      <c r="S647" s="24"/>
      <c r="T647" s="24"/>
      <c r="U647" s="24"/>
      <c r="V647" s="24"/>
      <c r="W647" s="24"/>
      <c r="X647" s="24"/>
      <c r="Y647" s="24"/>
      <c r="Z647" s="24"/>
      <c r="AA647" s="24"/>
      <c r="AB647" s="24"/>
      <c r="AC647" s="24"/>
      <c r="AD647" s="24"/>
    </row>
    <row r="648" spans="6:30" x14ac:dyDescent="0.25">
      <c r="F648" s="4"/>
      <c r="G648" s="4"/>
      <c r="I648" s="24"/>
      <c r="J648" s="24"/>
      <c r="K648" s="24"/>
      <c r="L648" s="24"/>
      <c r="M648" s="24"/>
      <c r="N648" s="24"/>
      <c r="O648" s="24"/>
      <c r="P648" s="24"/>
      <c r="Q648" s="24"/>
      <c r="R648" s="24"/>
      <c r="S648" s="24"/>
      <c r="T648" s="24"/>
      <c r="U648" s="24"/>
      <c r="V648" s="24"/>
      <c r="W648" s="24"/>
      <c r="X648" s="24"/>
      <c r="Y648" s="24"/>
      <c r="Z648" s="24"/>
      <c r="AA648" s="24"/>
      <c r="AB648" s="24"/>
      <c r="AC648" s="24"/>
      <c r="AD648" s="24"/>
    </row>
    <row r="649" spans="6:30" x14ac:dyDescent="0.25">
      <c r="F649" s="4"/>
      <c r="G649" s="4"/>
      <c r="I649" s="24"/>
      <c r="J649" s="24"/>
      <c r="K649" s="24"/>
      <c r="L649" s="24"/>
      <c r="M649" s="24"/>
      <c r="N649" s="24"/>
      <c r="O649" s="24"/>
      <c r="P649" s="24"/>
      <c r="Q649" s="24"/>
      <c r="R649" s="24"/>
      <c r="S649" s="24"/>
      <c r="T649" s="24"/>
      <c r="U649" s="24"/>
      <c r="V649" s="24"/>
      <c r="W649" s="24"/>
      <c r="X649" s="24"/>
      <c r="Y649" s="24"/>
      <c r="Z649" s="24"/>
      <c r="AA649" s="24"/>
      <c r="AB649" s="24"/>
      <c r="AC649" s="24"/>
      <c r="AD649" s="24"/>
    </row>
    <row r="650" spans="6:30" x14ac:dyDescent="0.25">
      <c r="F650" s="4"/>
      <c r="G650" s="4"/>
      <c r="I650" s="24"/>
      <c r="J650" s="24"/>
      <c r="K650" s="24"/>
      <c r="L650" s="24"/>
      <c r="M650" s="24"/>
      <c r="N650" s="24"/>
      <c r="O650" s="24"/>
      <c r="P650" s="24"/>
      <c r="Q650" s="24"/>
      <c r="R650" s="24"/>
      <c r="S650" s="24"/>
      <c r="T650" s="24"/>
      <c r="U650" s="24"/>
      <c r="V650" s="24"/>
      <c r="W650" s="24"/>
      <c r="X650" s="24"/>
      <c r="Y650" s="24"/>
      <c r="Z650" s="24"/>
      <c r="AA650" s="24"/>
      <c r="AB650" s="24"/>
      <c r="AC650" s="24"/>
      <c r="AD650" s="24"/>
    </row>
    <row r="651" spans="6:30" x14ac:dyDescent="0.25">
      <c r="F651" s="4"/>
      <c r="G651" s="4"/>
      <c r="I651" s="24"/>
      <c r="J651" s="24"/>
      <c r="K651" s="24"/>
      <c r="L651" s="24"/>
      <c r="M651" s="24"/>
      <c r="N651" s="24"/>
      <c r="O651" s="24"/>
      <c r="P651" s="24"/>
      <c r="Q651" s="24"/>
      <c r="R651" s="24"/>
      <c r="S651" s="24"/>
      <c r="T651" s="24"/>
      <c r="U651" s="24"/>
      <c r="V651" s="24"/>
      <c r="W651" s="24"/>
      <c r="X651" s="24"/>
      <c r="Y651" s="24"/>
      <c r="Z651" s="24"/>
      <c r="AA651" s="24"/>
      <c r="AB651" s="24"/>
      <c r="AC651" s="24"/>
      <c r="AD651" s="24"/>
    </row>
    <row r="652" spans="6:30" x14ac:dyDescent="0.25">
      <c r="F652" s="4"/>
      <c r="G652" s="4"/>
      <c r="I652" s="24"/>
      <c r="J652" s="24"/>
      <c r="K652" s="24"/>
      <c r="L652" s="24"/>
      <c r="M652" s="24"/>
      <c r="N652" s="24"/>
      <c r="O652" s="24"/>
      <c r="P652" s="24"/>
      <c r="Q652" s="24"/>
      <c r="R652" s="24"/>
      <c r="S652" s="24"/>
      <c r="T652" s="24"/>
      <c r="U652" s="24"/>
      <c r="V652" s="24"/>
      <c r="W652" s="24"/>
      <c r="X652" s="24"/>
      <c r="Y652" s="24"/>
      <c r="Z652" s="24"/>
      <c r="AA652" s="24"/>
      <c r="AB652" s="24"/>
      <c r="AC652" s="24"/>
      <c r="AD652" s="24"/>
    </row>
    <row r="653" spans="6:30" x14ac:dyDescent="0.25">
      <c r="F653" s="4"/>
      <c r="G653" s="4"/>
      <c r="I653" s="24"/>
      <c r="J653" s="24"/>
      <c r="K653" s="24"/>
      <c r="L653" s="24"/>
      <c r="M653" s="24"/>
      <c r="N653" s="24"/>
      <c r="O653" s="24"/>
      <c r="P653" s="24"/>
      <c r="Q653" s="24"/>
      <c r="R653" s="24"/>
      <c r="S653" s="24"/>
      <c r="T653" s="24"/>
      <c r="U653" s="24"/>
      <c r="V653" s="24"/>
      <c r="W653" s="24"/>
      <c r="X653" s="24"/>
      <c r="Y653" s="24"/>
      <c r="Z653" s="24"/>
      <c r="AA653" s="24"/>
      <c r="AB653" s="24"/>
      <c r="AC653" s="24"/>
      <c r="AD653" s="24"/>
    </row>
    <row r="654" spans="6:30" x14ac:dyDescent="0.25">
      <c r="F654" s="4"/>
      <c r="G654" s="4"/>
      <c r="I654" s="24"/>
      <c r="J654" s="24"/>
      <c r="K654" s="24"/>
      <c r="L654" s="24"/>
      <c r="M654" s="24"/>
      <c r="N654" s="24"/>
      <c r="O654" s="24"/>
      <c r="P654" s="24"/>
      <c r="Q654" s="24"/>
      <c r="R654" s="24"/>
      <c r="S654" s="24"/>
      <c r="T654" s="24"/>
      <c r="U654" s="24"/>
      <c r="V654" s="24"/>
      <c r="W654" s="24"/>
      <c r="X654" s="24"/>
      <c r="Y654" s="24"/>
      <c r="Z654" s="24"/>
      <c r="AA654" s="24"/>
      <c r="AB654" s="24"/>
      <c r="AC654" s="24"/>
      <c r="AD654" s="24"/>
    </row>
    <row r="655" spans="6:30" x14ac:dyDescent="0.25">
      <c r="F655" s="4"/>
      <c r="G655" s="4"/>
      <c r="I655" s="24"/>
      <c r="J655" s="24"/>
      <c r="K655" s="24"/>
      <c r="L655" s="24"/>
      <c r="M655" s="24"/>
      <c r="N655" s="24"/>
      <c r="O655" s="24"/>
      <c r="P655" s="24"/>
      <c r="Q655" s="24"/>
      <c r="R655" s="24"/>
      <c r="S655" s="24"/>
      <c r="T655" s="24"/>
      <c r="U655" s="24"/>
      <c r="V655" s="24"/>
      <c r="W655" s="24"/>
      <c r="X655" s="24"/>
      <c r="Y655" s="24"/>
      <c r="Z655" s="24"/>
      <c r="AA655" s="24"/>
      <c r="AB655" s="24"/>
      <c r="AC655" s="24"/>
      <c r="AD655" s="24"/>
    </row>
    <row r="656" spans="6:30" x14ac:dyDescent="0.25">
      <c r="F656" s="4"/>
      <c r="G656" s="4"/>
      <c r="I656" s="24"/>
      <c r="J656" s="24"/>
      <c r="K656" s="24"/>
      <c r="L656" s="24"/>
      <c r="M656" s="24"/>
      <c r="N656" s="24"/>
      <c r="O656" s="24"/>
      <c r="P656" s="24"/>
      <c r="Q656" s="24"/>
      <c r="R656" s="24"/>
      <c r="S656" s="24"/>
      <c r="T656" s="24"/>
      <c r="U656" s="24"/>
      <c r="V656" s="24"/>
      <c r="W656" s="24"/>
      <c r="X656" s="24"/>
      <c r="Y656" s="24"/>
      <c r="Z656" s="24"/>
      <c r="AA656" s="24"/>
      <c r="AB656" s="24"/>
      <c r="AC656" s="24"/>
      <c r="AD656" s="24"/>
    </row>
    <row r="657" spans="6:30" x14ac:dyDescent="0.25">
      <c r="F657" s="4"/>
      <c r="G657" s="4"/>
      <c r="I657" s="24"/>
      <c r="J657" s="24"/>
      <c r="K657" s="24"/>
      <c r="L657" s="24"/>
      <c r="M657" s="24"/>
      <c r="N657" s="24"/>
      <c r="O657" s="24"/>
      <c r="P657" s="24"/>
      <c r="Q657" s="24"/>
      <c r="R657" s="24"/>
      <c r="S657" s="24"/>
      <c r="T657" s="24"/>
      <c r="U657" s="24"/>
      <c r="V657" s="24"/>
      <c r="W657" s="24"/>
      <c r="X657" s="24"/>
      <c r="Y657" s="24"/>
      <c r="Z657" s="24"/>
      <c r="AA657" s="24"/>
      <c r="AB657" s="24"/>
      <c r="AC657" s="24"/>
      <c r="AD657" s="24"/>
    </row>
    <row r="658" spans="6:30" x14ac:dyDescent="0.25">
      <c r="F658" s="4"/>
      <c r="G658" s="4"/>
      <c r="I658" s="24"/>
      <c r="J658" s="24"/>
      <c r="K658" s="24"/>
      <c r="L658" s="24"/>
      <c r="M658" s="24"/>
      <c r="N658" s="24"/>
      <c r="O658" s="24"/>
      <c r="P658" s="24"/>
      <c r="Q658" s="24"/>
      <c r="R658" s="24"/>
      <c r="S658" s="24"/>
      <c r="T658" s="24"/>
      <c r="U658" s="24"/>
      <c r="V658" s="24"/>
      <c r="W658" s="24"/>
      <c r="X658" s="24"/>
      <c r="Y658" s="24"/>
      <c r="Z658" s="24"/>
      <c r="AA658" s="24"/>
      <c r="AB658" s="24"/>
      <c r="AC658" s="24"/>
      <c r="AD658" s="24"/>
    </row>
    <row r="659" spans="6:30" x14ac:dyDescent="0.25">
      <c r="F659" s="4"/>
      <c r="G659" s="4"/>
      <c r="I659" s="24"/>
      <c r="J659" s="24"/>
      <c r="K659" s="24"/>
      <c r="L659" s="24"/>
      <c r="M659" s="24"/>
      <c r="N659" s="24"/>
      <c r="O659" s="24"/>
      <c r="P659" s="24"/>
      <c r="Q659" s="24"/>
      <c r="R659" s="24"/>
      <c r="S659" s="24"/>
      <c r="T659" s="24"/>
      <c r="U659" s="24"/>
      <c r="V659" s="24"/>
      <c r="W659" s="24"/>
      <c r="X659" s="24"/>
      <c r="Y659" s="24"/>
      <c r="Z659" s="24"/>
      <c r="AA659" s="24"/>
      <c r="AB659" s="24"/>
      <c r="AC659" s="24"/>
      <c r="AD659" s="24"/>
    </row>
    <row r="660" spans="6:30" x14ac:dyDescent="0.25">
      <c r="F660" s="4"/>
      <c r="G660" s="4"/>
      <c r="I660" s="24"/>
      <c r="J660" s="24"/>
      <c r="K660" s="24"/>
      <c r="L660" s="24"/>
      <c r="M660" s="24"/>
      <c r="N660" s="24"/>
      <c r="O660" s="24"/>
      <c r="P660" s="24"/>
      <c r="Q660" s="24"/>
      <c r="R660" s="24"/>
      <c r="S660" s="24"/>
      <c r="T660" s="24"/>
      <c r="U660" s="24"/>
      <c r="V660" s="24"/>
      <c r="W660" s="24"/>
      <c r="X660" s="24"/>
      <c r="Y660" s="24"/>
      <c r="Z660" s="24"/>
      <c r="AA660" s="24"/>
      <c r="AB660" s="24"/>
      <c r="AC660" s="24"/>
      <c r="AD660" s="24"/>
    </row>
    <row r="661" spans="6:30" x14ac:dyDescent="0.25">
      <c r="F661" s="4"/>
      <c r="G661" s="4"/>
      <c r="I661" s="24"/>
      <c r="J661" s="24"/>
      <c r="K661" s="24"/>
      <c r="L661" s="24"/>
      <c r="M661" s="24"/>
      <c r="N661" s="24"/>
      <c r="O661" s="24"/>
      <c r="P661" s="24"/>
      <c r="Q661" s="24"/>
      <c r="R661" s="24"/>
      <c r="S661" s="24"/>
      <c r="T661" s="24"/>
      <c r="U661" s="24"/>
      <c r="V661" s="24"/>
      <c r="W661" s="24"/>
      <c r="X661" s="24"/>
      <c r="Y661" s="24"/>
      <c r="Z661" s="24"/>
      <c r="AA661" s="24"/>
      <c r="AB661" s="24"/>
      <c r="AC661" s="24"/>
      <c r="AD661" s="24"/>
    </row>
    <row r="662" spans="6:30" x14ac:dyDescent="0.25">
      <c r="F662" s="4"/>
      <c r="G662" s="4"/>
      <c r="I662" s="24"/>
      <c r="J662" s="24"/>
      <c r="K662" s="24"/>
      <c r="L662" s="24"/>
      <c r="M662" s="24"/>
      <c r="N662" s="24"/>
      <c r="O662" s="24"/>
      <c r="P662" s="24"/>
      <c r="Q662" s="24"/>
      <c r="R662" s="24"/>
      <c r="S662" s="24"/>
      <c r="T662" s="24"/>
      <c r="U662" s="24"/>
      <c r="V662" s="24"/>
      <c r="W662" s="24"/>
      <c r="X662" s="24"/>
      <c r="Y662" s="24"/>
      <c r="Z662" s="24"/>
      <c r="AA662" s="24"/>
      <c r="AB662" s="24"/>
      <c r="AC662" s="24"/>
      <c r="AD662" s="24"/>
    </row>
    <row r="663" spans="6:30" x14ac:dyDescent="0.25">
      <c r="F663" s="4"/>
      <c r="G663" s="4"/>
      <c r="I663" s="24"/>
      <c r="J663" s="24"/>
      <c r="K663" s="24"/>
      <c r="L663" s="24"/>
      <c r="M663" s="24"/>
      <c r="N663" s="24"/>
      <c r="O663" s="24"/>
      <c r="P663" s="24"/>
      <c r="Q663" s="24"/>
      <c r="R663" s="24"/>
      <c r="S663" s="24"/>
      <c r="T663" s="24"/>
      <c r="U663" s="24"/>
      <c r="V663" s="24"/>
      <c r="W663" s="24"/>
      <c r="X663" s="24"/>
      <c r="Y663" s="24"/>
      <c r="Z663" s="24"/>
      <c r="AA663" s="24"/>
      <c r="AB663" s="24"/>
      <c r="AC663" s="24"/>
      <c r="AD663" s="24"/>
    </row>
    <row r="664" spans="6:30" x14ac:dyDescent="0.25">
      <c r="F664" s="4"/>
      <c r="G664" s="4"/>
      <c r="I664" s="24"/>
      <c r="J664" s="24"/>
      <c r="K664" s="24"/>
      <c r="L664" s="24"/>
      <c r="M664" s="24"/>
      <c r="N664" s="24"/>
      <c r="O664" s="24"/>
      <c r="P664" s="24"/>
      <c r="Q664" s="24"/>
      <c r="R664" s="24"/>
      <c r="S664" s="24"/>
      <c r="T664" s="24"/>
      <c r="U664" s="24"/>
      <c r="V664" s="24"/>
      <c r="W664" s="24"/>
      <c r="X664" s="24"/>
      <c r="Y664" s="24"/>
      <c r="Z664" s="24"/>
      <c r="AA664" s="24"/>
      <c r="AB664" s="24"/>
      <c r="AC664" s="24"/>
      <c r="AD664" s="24"/>
    </row>
    <row r="665" spans="6:30" x14ac:dyDescent="0.25">
      <c r="F665" s="4"/>
      <c r="G665" s="4"/>
      <c r="I665" s="24"/>
      <c r="J665" s="24"/>
      <c r="K665" s="24"/>
      <c r="L665" s="24"/>
      <c r="M665" s="24"/>
      <c r="N665" s="24"/>
      <c r="O665" s="24"/>
      <c r="P665" s="24"/>
      <c r="Q665" s="24"/>
      <c r="R665" s="24"/>
      <c r="S665" s="24"/>
      <c r="T665" s="24"/>
      <c r="U665" s="24"/>
      <c r="V665" s="24"/>
      <c r="W665" s="24"/>
      <c r="X665" s="24"/>
      <c r="Y665" s="24"/>
      <c r="Z665" s="24"/>
      <c r="AA665" s="24"/>
      <c r="AB665" s="24"/>
      <c r="AC665" s="24"/>
      <c r="AD665" s="24"/>
    </row>
    <row r="666" spans="6:30" x14ac:dyDescent="0.25">
      <c r="F666" s="4"/>
      <c r="G666" s="4"/>
      <c r="I666" s="24"/>
      <c r="J666" s="24"/>
      <c r="K666" s="24"/>
      <c r="L666" s="24"/>
      <c r="M666" s="24"/>
      <c r="N666" s="24"/>
      <c r="O666" s="24"/>
      <c r="P666" s="24"/>
      <c r="Q666" s="24"/>
      <c r="R666" s="24"/>
      <c r="S666" s="24"/>
      <c r="T666" s="24"/>
      <c r="U666" s="24"/>
      <c r="V666" s="24"/>
      <c r="W666" s="24"/>
      <c r="X666" s="24"/>
      <c r="Y666" s="24"/>
      <c r="Z666" s="24"/>
      <c r="AA666" s="24"/>
      <c r="AB666" s="24"/>
      <c r="AC666" s="24"/>
      <c r="AD666" s="24"/>
    </row>
    <row r="667" spans="6:30" x14ac:dyDescent="0.25">
      <c r="F667" s="4"/>
      <c r="G667" s="4"/>
      <c r="I667" s="24"/>
      <c r="J667" s="24"/>
      <c r="K667" s="24"/>
      <c r="L667" s="24"/>
      <c r="M667" s="24"/>
      <c r="N667" s="24"/>
      <c r="O667" s="24"/>
      <c r="P667" s="24"/>
      <c r="Q667" s="24"/>
      <c r="R667" s="24"/>
      <c r="S667" s="24"/>
      <c r="T667" s="24"/>
      <c r="U667" s="24"/>
      <c r="V667" s="24"/>
      <c r="W667" s="24"/>
      <c r="X667" s="24"/>
      <c r="Y667" s="24"/>
      <c r="Z667" s="24"/>
      <c r="AA667" s="24"/>
      <c r="AB667" s="24"/>
      <c r="AC667" s="24"/>
      <c r="AD667" s="24"/>
    </row>
    <row r="668" spans="6:30" x14ac:dyDescent="0.25">
      <c r="F668" s="4"/>
      <c r="G668" s="4"/>
      <c r="I668" s="24"/>
      <c r="J668" s="24"/>
      <c r="K668" s="24"/>
      <c r="L668" s="24"/>
      <c r="M668" s="24"/>
      <c r="N668" s="24"/>
      <c r="O668" s="24"/>
      <c r="P668" s="24"/>
      <c r="Q668" s="24"/>
      <c r="R668" s="24"/>
      <c r="S668" s="24"/>
      <c r="T668" s="24"/>
      <c r="U668" s="24"/>
      <c r="V668" s="24"/>
      <c r="W668" s="24"/>
      <c r="X668" s="24"/>
      <c r="Y668" s="24"/>
      <c r="Z668" s="24"/>
      <c r="AA668" s="24"/>
      <c r="AB668" s="24"/>
      <c r="AC668" s="24"/>
      <c r="AD668" s="24"/>
    </row>
    <row r="669" spans="6:30" x14ac:dyDescent="0.25">
      <c r="F669" s="4"/>
      <c r="G669" s="4"/>
      <c r="I669" s="24"/>
      <c r="J669" s="24"/>
      <c r="K669" s="24"/>
      <c r="L669" s="24"/>
      <c r="M669" s="24"/>
      <c r="N669" s="24"/>
      <c r="O669" s="24"/>
      <c r="P669" s="24"/>
      <c r="Q669" s="24"/>
      <c r="R669" s="24"/>
      <c r="S669" s="24"/>
      <c r="T669" s="24"/>
      <c r="U669" s="24"/>
      <c r="V669" s="24"/>
      <c r="W669" s="24"/>
      <c r="X669" s="24"/>
      <c r="Y669" s="24"/>
      <c r="Z669" s="24"/>
      <c r="AA669" s="24"/>
      <c r="AB669" s="24"/>
      <c r="AC669" s="24"/>
      <c r="AD669" s="24"/>
    </row>
    <row r="670" spans="6:30" x14ac:dyDescent="0.25">
      <c r="F670" s="4"/>
      <c r="G670" s="4"/>
      <c r="I670" s="24"/>
      <c r="J670" s="24"/>
      <c r="K670" s="24"/>
      <c r="L670" s="24"/>
      <c r="M670" s="24"/>
      <c r="N670" s="24"/>
      <c r="O670" s="24"/>
      <c r="P670" s="24"/>
      <c r="Q670" s="24"/>
      <c r="R670" s="24"/>
      <c r="S670" s="24"/>
      <c r="T670" s="24"/>
      <c r="U670" s="24"/>
      <c r="V670" s="24"/>
      <c r="W670" s="24"/>
      <c r="X670" s="24"/>
      <c r="Y670" s="24"/>
      <c r="Z670" s="24"/>
      <c r="AA670" s="24"/>
      <c r="AB670" s="24"/>
      <c r="AC670" s="24"/>
      <c r="AD670" s="24"/>
    </row>
    <row r="671" spans="6:30" x14ac:dyDescent="0.25">
      <c r="F671" s="4"/>
      <c r="G671" s="4"/>
      <c r="I671" s="24"/>
      <c r="J671" s="24"/>
      <c r="K671" s="24"/>
      <c r="L671" s="24"/>
      <c r="M671" s="24"/>
      <c r="N671" s="24"/>
      <c r="O671" s="24"/>
      <c r="P671" s="24"/>
      <c r="Q671" s="24"/>
      <c r="R671" s="24"/>
      <c r="S671" s="24"/>
      <c r="T671" s="24"/>
      <c r="U671" s="24"/>
      <c r="V671" s="24"/>
      <c r="W671" s="24"/>
      <c r="X671" s="24"/>
      <c r="Y671" s="24"/>
      <c r="Z671" s="24"/>
      <c r="AA671" s="24"/>
      <c r="AB671" s="24"/>
      <c r="AC671" s="24"/>
      <c r="AD671" s="24"/>
    </row>
    <row r="672" spans="6:30" x14ac:dyDescent="0.25">
      <c r="F672" s="4"/>
      <c r="G672" s="4"/>
      <c r="I672" s="24"/>
      <c r="J672" s="24"/>
      <c r="K672" s="24"/>
      <c r="L672" s="24"/>
      <c r="M672" s="24"/>
      <c r="N672" s="24"/>
      <c r="O672" s="24"/>
      <c r="P672" s="24"/>
      <c r="Q672" s="24"/>
      <c r="R672" s="24"/>
      <c r="S672" s="24"/>
      <c r="T672" s="24"/>
      <c r="U672" s="24"/>
      <c r="V672" s="24"/>
      <c r="W672" s="24"/>
      <c r="X672" s="24"/>
      <c r="Y672" s="24"/>
      <c r="Z672" s="24"/>
      <c r="AA672" s="24"/>
      <c r="AB672" s="24"/>
      <c r="AC672" s="24"/>
      <c r="AD672" s="24"/>
    </row>
    <row r="673" spans="6:30" x14ac:dyDescent="0.25">
      <c r="F673" s="4"/>
      <c r="G673" s="4"/>
      <c r="I673" s="24"/>
      <c r="J673" s="24"/>
      <c r="K673" s="24"/>
      <c r="L673" s="24"/>
      <c r="M673" s="24"/>
      <c r="N673" s="24"/>
      <c r="O673" s="24"/>
      <c r="P673" s="24"/>
      <c r="Q673" s="24"/>
      <c r="R673" s="24"/>
      <c r="S673" s="24"/>
      <c r="T673" s="24"/>
      <c r="U673" s="24"/>
      <c r="V673" s="24"/>
      <c r="W673" s="24"/>
      <c r="X673" s="24"/>
      <c r="Y673" s="24"/>
      <c r="Z673" s="24"/>
      <c r="AA673" s="24"/>
      <c r="AB673" s="24"/>
      <c r="AC673" s="24"/>
      <c r="AD673" s="24"/>
    </row>
    <row r="674" spans="6:30" x14ac:dyDescent="0.25">
      <c r="F674" s="4"/>
      <c r="G674" s="4"/>
      <c r="I674" s="24"/>
      <c r="J674" s="24"/>
      <c r="K674" s="24"/>
      <c r="L674" s="24"/>
      <c r="M674" s="24"/>
      <c r="N674" s="24"/>
      <c r="O674" s="24"/>
      <c r="P674" s="24"/>
      <c r="Q674" s="24"/>
      <c r="R674" s="24"/>
      <c r="S674" s="24"/>
      <c r="T674" s="24"/>
      <c r="U674" s="24"/>
      <c r="V674" s="24"/>
      <c r="W674" s="24"/>
      <c r="X674" s="24"/>
      <c r="Y674" s="24"/>
      <c r="Z674" s="24"/>
      <c r="AA674" s="24"/>
      <c r="AB674" s="24"/>
      <c r="AC674" s="24"/>
      <c r="AD674" s="24"/>
    </row>
    <row r="675" spans="6:30" x14ac:dyDescent="0.25">
      <c r="F675" s="4"/>
      <c r="G675" s="4"/>
      <c r="I675" s="24"/>
      <c r="J675" s="24"/>
      <c r="K675" s="24"/>
      <c r="L675" s="24"/>
      <c r="M675" s="24"/>
      <c r="N675" s="24"/>
      <c r="O675" s="24"/>
      <c r="P675" s="24"/>
      <c r="Q675" s="24"/>
      <c r="R675" s="24"/>
      <c r="S675" s="24"/>
      <c r="T675" s="24"/>
      <c r="U675" s="24"/>
      <c r="V675" s="24"/>
      <c r="W675" s="24"/>
      <c r="X675" s="24"/>
      <c r="Y675" s="24"/>
      <c r="Z675" s="24"/>
      <c r="AA675" s="24"/>
      <c r="AB675" s="24"/>
      <c r="AC675" s="24"/>
      <c r="AD675" s="24"/>
    </row>
    <row r="676" spans="6:30" x14ac:dyDescent="0.25">
      <c r="F676" s="4"/>
      <c r="G676" s="4"/>
      <c r="I676" s="24"/>
      <c r="J676" s="24"/>
      <c r="K676" s="24"/>
      <c r="L676" s="24"/>
      <c r="M676" s="24"/>
      <c r="N676" s="24"/>
      <c r="O676" s="24"/>
      <c r="P676" s="24"/>
      <c r="Q676" s="24"/>
      <c r="R676" s="24"/>
      <c r="S676" s="24"/>
      <c r="T676" s="24"/>
      <c r="U676" s="24"/>
      <c r="V676" s="24"/>
      <c r="W676" s="24"/>
      <c r="X676" s="24"/>
      <c r="Y676" s="24"/>
      <c r="Z676" s="24"/>
      <c r="AA676" s="24"/>
      <c r="AB676" s="24"/>
      <c r="AC676" s="24"/>
      <c r="AD676" s="24"/>
    </row>
    <row r="677" spans="6:30" x14ac:dyDescent="0.25">
      <c r="F677" s="4"/>
      <c r="G677" s="4"/>
      <c r="I677" s="24"/>
      <c r="J677" s="24"/>
      <c r="K677" s="24"/>
      <c r="L677" s="24"/>
      <c r="M677" s="24"/>
      <c r="N677" s="24"/>
      <c r="O677" s="24"/>
      <c r="P677" s="24"/>
      <c r="Q677" s="24"/>
      <c r="R677" s="24"/>
      <c r="S677" s="24"/>
      <c r="T677" s="24"/>
      <c r="U677" s="24"/>
      <c r="V677" s="24"/>
      <c r="W677" s="24"/>
      <c r="X677" s="24"/>
      <c r="Y677" s="24"/>
      <c r="Z677" s="24"/>
      <c r="AA677" s="24"/>
      <c r="AB677" s="24"/>
      <c r="AC677" s="24"/>
      <c r="AD677" s="24"/>
    </row>
    <row r="678" spans="6:30" x14ac:dyDescent="0.25">
      <c r="F678" s="4"/>
      <c r="G678" s="4"/>
      <c r="I678" s="24"/>
      <c r="J678" s="24"/>
      <c r="K678" s="24"/>
      <c r="L678" s="24"/>
      <c r="M678" s="24"/>
      <c r="N678" s="24"/>
      <c r="O678" s="24"/>
      <c r="P678" s="24"/>
      <c r="Q678" s="24"/>
      <c r="R678" s="24"/>
      <c r="S678" s="24"/>
      <c r="T678" s="24"/>
      <c r="U678" s="24"/>
      <c r="V678" s="24"/>
      <c r="W678" s="24"/>
      <c r="X678" s="24"/>
      <c r="Y678" s="24"/>
      <c r="Z678" s="24"/>
      <c r="AA678" s="24"/>
      <c r="AB678" s="24"/>
      <c r="AC678" s="24"/>
      <c r="AD678" s="24"/>
    </row>
    <row r="679" spans="6:30" x14ac:dyDescent="0.25">
      <c r="F679" s="4"/>
      <c r="G679" s="4"/>
      <c r="I679" s="24"/>
      <c r="J679" s="24"/>
      <c r="K679" s="24"/>
      <c r="L679" s="24"/>
      <c r="M679" s="24"/>
      <c r="N679" s="24"/>
      <c r="O679" s="24"/>
      <c r="P679" s="24"/>
      <c r="Q679" s="24"/>
      <c r="R679" s="24"/>
      <c r="S679" s="24"/>
      <c r="T679" s="24"/>
      <c r="U679" s="24"/>
      <c r="V679" s="24"/>
      <c r="W679" s="24"/>
      <c r="X679" s="24"/>
      <c r="Y679" s="24"/>
      <c r="Z679" s="24"/>
      <c r="AA679" s="24"/>
      <c r="AB679" s="24"/>
      <c r="AC679" s="24"/>
      <c r="AD679" s="24"/>
    </row>
    <row r="680" spans="6:30" x14ac:dyDescent="0.25">
      <c r="F680" s="4"/>
      <c r="G680" s="4"/>
      <c r="I680" s="24"/>
      <c r="J680" s="24"/>
      <c r="K680" s="24"/>
      <c r="L680" s="24"/>
      <c r="M680" s="24"/>
      <c r="N680" s="24"/>
      <c r="O680" s="24"/>
      <c r="P680" s="24"/>
      <c r="Q680" s="24"/>
      <c r="R680" s="24"/>
      <c r="S680" s="24"/>
      <c r="T680" s="24"/>
      <c r="U680" s="24"/>
      <c r="V680" s="24"/>
      <c r="W680" s="24"/>
      <c r="X680" s="24"/>
      <c r="Y680" s="24"/>
      <c r="Z680" s="24"/>
      <c r="AA680" s="24"/>
      <c r="AB680" s="24"/>
      <c r="AC680" s="24"/>
      <c r="AD680" s="24"/>
    </row>
    <row r="681" spans="6:30" x14ac:dyDescent="0.25">
      <c r="F681" s="4"/>
      <c r="G681" s="4"/>
      <c r="I681" s="24"/>
      <c r="J681" s="24"/>
      <c r="K681" s="24"/>
      <c r="L681" s="24"/>
      <c r="M681" s="24"/>
      <c r="N681" s="24"/>
      <c r="O681" s="24"/>
      <c r="P681" s="24"/>
      <c r="Q681" s="24"/>
      <c r="R681" s="24"/>
      <c r="S681" s="24"/>
      <c r="T681" s="24"/>
      <c r="U681" s="24"/>
      <c r="V681" s="24"/>
      <c r="W681" s="24"/>
      <c r="X681" s="24"/>
      <c r="Y681" s="24"/>
      <c r="Z681" s="24"/>
      <c r="AA681" s="24"/>
      <c r="AB681" s="24"/>
      <c r="AC681" s="24"/>
      <c r="AD681" s="24"/>
    </row>
    <row r="682" spans="6:30" x14ac:dyDescent="0.25">
      <c r="F682" s="4"/>
      <c r="G682" s="4"/>
      <c r="I682" s="24"/>
      <c r="J682" s="24"/>
      <c r="K682" s="24"/>
      <c r="L682" s="24"/>
      <c r="M682" s="24"/>
      <c r="N682" s="24"/>
      <c r="O682" s="24"/>
      <c r="P682" s="24"/>
      <c r="Q682" s="24"/>
      <c r="R682" s="24"/>
      <c r="S682" s="24"/>
      <c r="T682" s="24"/>
      <c r="U682" s="24"/>
      <c r="V682" s="24"/>
      <c r="W682" s="24"/>
      <c r="X682" s="24"/>
      <c r="Y682" s="24"/>
      <c r="Z682" s="24"/>
      <c r="AA682" s="24"/>
      <c r="AB682" s="24"/>
      <c r="AC682" s="24"/>
      <c r="AD682" s="24"/>
    </row>
    <row r="683" spans="6:30" x14ac:dyDescent="0.25">
      <c r="F683" s="4"/>
      <c r="G683" s="4"/>
      <c r="I683" s="24"/>
      <c r="J683" s="24"/>
      <c r="K683" s="24"/>
      <c r="L683" s="24"/>
      <c r="M683" s="24"/>
      <c r="N683" s="24"/>
      <c r="O683" s="24"/>
      <c r="P683" s="24"/>
      <c r="Q683" s="24"/>
      <c r="R683" s="24"/>
      <c r="S683" s="24"/>
      <c r="T683" s="24"/>
      <c r="U683" s="24"/>
      <c r="V683" s="24"/>
      <c r="W683" s="24"/>
      <c r="X683" s="24"/>
      <c r="Y683" s="24"/>
      <c r="Z683" s="24"/>
      <c r="AA683" s="24"/>
      <c r="AB683" s="24"/>
      <c r="AC683" s="24"/>
      <c r="AD683" s="24"/>
    </row>
    <row r="684" spans="6:30" x14ac:dyDescent="0.25">
      <c r="F684" s="4"/>
      <c r="G684" s="4"/>
      <c r="I684" s="24"/>
      <c r="J684" s="24"/>
      <c r="K684" s="24"/>
      <c r="L684" s="24"/>
      <c r="M684" s="24"/>
      <c r="N684" s="24"/>
      <c r="O684" s="24"/>
      <c r="P684" s="24"/>
      <c r="Q684" s="24"/>
      <c r="R684" s="24"/>
      <c r="S684" s="24"/>
      <c r="T684" s="24"/>
      <c r="U684" s="24"/>
      <c r="V684" s="24"/>
      <c r="W684" s="24"/>
      <c r="X684" s="24"/>
      <c r="Y684" s="24"/>
      <c r="Z684" s="24"/>
      <c r="AA684" s="24"/>
      <c r="AB684" s="24"/>
      <c r="AC684" s="24"/>
      <c r="AD684" s="24"/>
    </row>
    <row r="685" spans="6:30" x14ac:dyDescent="0.25">
      <c r="F685" s="4"/>
      <c r="G685" s="4"/>
      <c r="I685" s="24"/>
      <c r="J685" s="24"/>
      <c r="K685" s="24"/>
      <c r="L685" s="24"/>
      <c r="M685" s="24"/>
      <c r="N685" s="24"/>
      <c r="O685" s="24"/>
      <c r="P685" s="24"/>
      <c r="Q685" s="24"/>
      <c r="R685" s="24"/>
      <c r="S685" s="24"/>
      <c r="T685" s="24"/>
      <c r="U685" s="24"/>
      <c r="V685" s="24"/>
      <c r="W685" s="24"/>
      <c r="X685" s="24"/>
      <c r="Y685" s="24"/>
      <c r="Z685" s="24"/>
      <c r="AA685" s="24"/>
      <c r="AB685" s="24"/>
      <c r="AC685" s="24"/>
      <c r="AD685" s="24"/>
    </row>
    <row r="686" spans="6:30" x14ac:dyDescent="0.25">
      <c r="F686" s="4"/>
      <c r="G686" s="4"/>
      <c r="I686" s="24"/>
      <c r="J686" s="24"/>
      <c r="K686" s="24"/>
      <c r="L686" s="24"/>
      <c r="M686" s="24"/>
      <c r="N686" s="24"/>
      <c r="O686" s="24"/>
      <c r="P686" s="24"/>
      <c r="Q686" s="24"/>
      <c r="R686" s="24"/>
      <c r="S686" s="24"/>
      <c r="T686" s="24"/>
      <c r="U686" s="24"/>
      <c r="V686" s="24"/>
      <c r="W686" s="24"/>
      <c r="X686" s="24"/>
      <c r="Y686" s="24"/>
      <c r="Z686" s="24"/>
      <c r="AA686" s="24"/>
      <c r="AB686" s="24"/>
      <c r="AC686" s="24"/>
      <c r="AD686" s="24"/>
    </row>
    <row r="687" spans="6:30" x14ac:dyDescent="0.25">
      <c r="F687" s="4"/>
      <c r="G687" s="4"/>
      <c r="I687" s="24"/>
      <c r="J687" s="24"/>
      <c r="K687" s="24"/>
      <c r="L687" s="24"/>
      <c r="M687" s="24"/>
      <c r="N687" s="24"/>
      <c r="O687" s="24"/>
      <c r="P687" s="24"/>
      <c r="Q687" s="24"/>
      <c r="R687" s="24"/>
      <c r="S687" s="24"/>
      <c r="T687" s="24"/>
      <c r="U687" s="24"/>
      <c r="V687" s="24"/>
      <c r="W687" s="24"/>
      <c r="X687" s="24"/>
      <c r="Y687" s="24"/>
      <c r="Z687" s="24"/>
      <c r="AA687" s="24"/>
      <c r="AB687" s="24"/>
      <c r="AC687" s="24"/>
      <c r="AD687" s="24"/>
    </row>
    <row r="688" spans="6:30" x14ac:dyDescent="0.25">
      <c r="F688" s="4"/>
      <c r="G688" s="4"/>
      <c r="I688" s="24"/>
      <c r="J688" s="24"/>
      <c r="K688" s="24"/>
      <c r="L688" s="24"/>
      <c r="M688" s="24"/>
      <c r="N688" s="24"/>
      <c r="O688" s="24"/>
      <c r="P688" s="24"/>
      <c r="Q688" s="24"/>
      <c r="R688" s="24"/>
      <c r="S688" s="24"/>
      <c r="T688" s="24"/>
      <c r="U688" s="24"/>
      <c r="V688" s="24"/>
      <c r="W688" s="24"/>
      <c r="X688" s="24"/>
      <c r="Y688" s="24"/>
      <c r="Z688" s="24"/>
      <c r="AA688" s="24"/>
      <c r="AB688" s="24"/>
      <c r="AC688" s="24"/>
      <c r="AD688" s="24"/>
    </row>
    <row r="689" spans="6:30" x14ac:dyDescent="0.25">
      <c r="F689" s="4"/>
      <c r="G689" s="4"/>
      <c r="I689" s="24"/>
      <c r="J689" s="24"/>
      <c r="K689" s="24"/>
      <c r="L689" s="24"/>
      <c r="M689" s="24"/>
      <c r="N689" s="24"/>
      <c r="O689" s="24"/>
      <c r="P689" s="24"/>
      <c r="Q689" s="24"/>
      <c r="R689" s="24"/>
      <c r="S689" s="24"/>
      <c r="T689" s="24"/>
      <c r="U689" s="24"/>
      <c r="V689" s="24"/>
      <c r="W689" s="24"/>
      <c r="X689" s="24"/>
      <c r="Y689" s="24"/>
      <c r="Z689" s="24"/>
      <c r="AA689" s="24"/>
      <c r="AB689" s="24"/>
      <c r="AC689" s="24"/>
      <c r="AD689" s="24"/>
    </row>
    <row r="690" spans="6:30" x14ac:dyDescent="0.25">
      <c r="F690" s="4"/>
      <c r="G690" s="4"/>
      <c r="I690" s="24"/>
      <c r="J690" s="24"/>
      <c r="K690" s="24"/>
      <c r="L690" s="24"/>
      <c r="M690" s="24"/>
      <c r="N690" s="24"/>
      <c r="O690" s="24"/>
      <c r="P690" s="24"/>
      <c r="Q690" s="24"/>
      <c r="R690" s="24"/>
      <c r="S690" s="24"/>
      <c r="T690" s="24"/>
      <c r="U690" s="24"/>
      <c r="V690" s="24"/>
      <c r="W690" s="24"/>
      <c r="X690" s="24"/>
      <c r="Y690" s="24"/>
      <c r="Z690" s="24"/>
      <c r="AA690" s="24"/>
      <c r="AB690" s="24"/>
      <c r="AC690" s="24"/>
      <c r="AD690" s="24"/>
    </row>
    <row r="691" spans="6:30" x14ac:dyDescent="0.25">
      <c r="F691" s="4"/>
      <c r="G691" s="4"/>
      <c r="I691" s="24"/>
      <c r="J691" s="24"/>
      <c r="K691" s="24"/>
      <c r="L691" s="24"/>
      <c r="M691" s="24"/>
      <c r="N691" s="24"/>
      <c r="O691" s="24"/>
      <c r="P691" s="24"/>
      <c r="Q691" s="24"/>
      <c r="R691" s="24"/>
      <c r="S691" s="24"/>
      <c r="T691" s="24"/>
      <c r="U691" s="24"/>
      <c r="V691" s="24"/>
      <c r="W691" s="24"/>
      <c r="X691" s="24"/>
      <c r="Y691" s="24"/>
      <c r="Z691" s="24"/>
      <c r="AA691" s="24"/>
      <c r="AB691" s="24"/>
      <c r="AC691" s="24"/>
      <c r="AD691" s="24"/>
    </row>
    <row r="692" spans="6:30" x14ac:dyDescent="0.25">
      <c r="F692" s="4"/>
      <c r="G692" s="4"/>
      <c r="I692" s="24"/>
      <c r="J692" s="24"/>
      <c r="K692" s="24"/>
      <c r="L692" s="24"/>
      <c r="M692" s="24"/>
      <c r="N692" s="24"/>
      <c r="O692" s="24"/>
      <c r="P692" s="24"/>
      <c r="Q692" s="24"/>
      <c r="R692" s="24"/>
      <c r="S692" s="24"/>
      <c r="T692" s="24"/>
      <c r="U692" s="24"/>
      <c r="V692" s="24"/>
      <c r="W692" s="24"/>
      <c r="X692" s="24"/>
      <c r="Y692" s="24"/>
      <c r="Z692" s="24"/>
      <c r="AA692" s="24"/>
      <c r="AB692" s="24"/>
      <c r="AC692" s="24"/>
      <c r="AD692" s="24"/>
    </row>
    <row r="693" spans="6:30" x14ac:dyDescent="0.25">
      <c r="F693" s="4"/>
      <c r="G693" s="4"/>
      <c r="I693" s="24"/>
      <c r="J693" s="24"/>
      <c r="K693" s="24"/>
      <c r="L693" s="24"/>
      <c r="M693" s="24"/>
      <c r="N693" s="24"/>
      <c r="O693" s="24"/>
      <c r="P693" s="24"/>
      <c r="Q693" s="24"/>
      <c r="R693" s="24"/>
      <c r="S693" s="24"/>
      <c r="T693" s="24"/>
      <c r="U693" s="24"/>
      <c r="V693" s="24"/>
      <c r="W693" s="24"/>
      <c r="X693" s="24"/>
      <c r="Y693" s="24"/>
      <c r="Z693" s="24"/>
      <c r="AA693" s="24"/>
      <c r="AB693" s="24"/>
      <c r="AC693" s="24"/>
      <c r="AD693" s="24"/>
    </row>
    <row r="694" spans="6:30" x14ac:dyDescent="0.25">
      <c r="F694" s="4"/>
      <c r="G694" s="4"/>
      <c r="I694" s="24"/>
      <c r="J694" s="24"/>
      <c r="K694" s="24"/>
      <c r="L694" s="24"/>
      <c r="M694" s="24"/>
      <c r="N694" s="24"/>
      <c r="O694" s="24"/>
      <c r="P694" s="24"/>
      <c r="Q694" s="24"/>
      <c r="R694" s="24"/>
      <c r="S694" s="24"/>
      <c r="T694" s="24"/>
      <c r="U694" s="24"/>
      <c r="V694" s="24"/>
      <c r="W694" s="24"/>
      <c r="X694" s="24"/>
      <c r="Y694" s="24"/>
      <c r="Z694" s="24"/>
      <c r="AA694" s="24"/>
      <c r="AB694" s="24"/>
      <c r="AC694" s="24"/>
      <c r="AD694" s="24"/>
    </row>
    <row r="695" spans="6:30" x14ac:dyDescent="0.25">
      <c r="F695" s="4"/>
      <c r="G695" s="4"/>
      <c r="I695" s="24"/>
      <c r="J695" s="24"/>
      <c r="K695" s="24"/>
      <c r="L695" s="24"/>
      <c r="M695" s="24"/>
      <c r="N695" s="24"/>
      <c r="O695" s="24"/>
      <c r="P695" s="24"/>
      <c r="Q695" s="24"/>
      <c r="R695" s="24"/>
      <c r="S695" s="24"/>
      <c r="T695" s="24"/>
      <c r="U695" s="24"/>
      <c r="V695" s="24"/>
      <c r="W695" s="24"/>
      <c r="X695" s="24"/>
      <c r="Y695" s="24"/>
      <c r="Z695" s="24"/>
      <c r="AA695" s="24"/>
      <c r="AB695" s="24"/>
      <c r="AC695" s="24"/>
      <c r="AD695" s="24"/>
    </row>
    <row r="696" spans="6:30" x14ac:dyDescent="0.25">
      <c r="F696" s="4"/>
      <c r="G696" s="4"/>
      <c r="I696" s="24"/>
      <c r="J696" s="24"/>
      <c r="K696" s="24"/>
      <c r="L696" s="24"/>
      <c r="M696" s="24"/>
      <c r="N696" s="24"/>
      <c r="O696" s="24"/>
      <c r="P696" s="24"/>
      <c r="Q696" s="24"/>
      <c r="R696" s="24"/>
      <c r="S696" s="24"/>
      <c r="T696" s="24"/>
      <c r="U696" s="24"/>
      <c r="V696" s="24"/>
      <c r="W696" s="24"/>
      <c r="X696" s="24"/>
      <c r="Y696" s="24"/>
      <c r="Z696" s="24"/>
      <c r="AA696" s="24"/>
      <c r="AB696" s="24"/>
      <c r="AC696" s="24"/>
      <c r="AD696" s="24"/>
    </row>
    <row r="697" spans="6:30" x14ac:dyDescent="0.25">
      <c r="F697" s="4"/>
      <c r="G697" s="4"/>
      <c r="I697" s="24"/>
      <c r="J697" s="24"/>
      <c r="K697" s="24"/>
      <c r="L697" s="24"/>
      <c r="M697" s="24"/>
      <c r="N697" s="24"/>
      <c r="O697" s="24"/>
      <c r="P697" s="24"/>
      <c r="Q697" s="24"/>
      <c r="R697" s="24"/>
      <c r="S697" s="24"/>
      <c r="T697" s="24"/>
      <c r="U697" s="24"/>
      <c r="V697" s="24"/>
      <c r="W697" s="24"/>
      <c r="X697" s="24"/>
      <c r="Y697" s="24"/>
      <c r="Z697" s="24"/>
      <c r="AA697" s="24"/>
      <c r="AB697" s="24"/>
      <c r="AC697" s="24"/>
      <c r="AD697" s="24"/>
    </row>
    <row r="698" spans="6:30" x14ac:dyDescent="0.25">
      <c r="F698" s="4"/>
      <c r="G698" s="4"/>
      <c r="I698" s="24"/>
      <c r="J698" s="24"/>
      <c r="K698" s="24"/>
      <c r="L698" s="24"/>
      <c r="M698" s="24"/>
      <c r="N698" s="24"/>
      <c r="O698" s="24"/>
      <c r="P698" s="24"/>
      <c r="Q698" s="24"/>
      <c r="R698" s="24"/>
      <c r="S698" s="24"/>
      <c r="T698" s="24"/>
      <c r="U698" s="24"/>
      <c r="V698" s="24"/>
      <c r="W698" s="24"/>
      <c r="X698" s="24"/>
      <c r="Y698" s="24"/>
      <c r="Z698" s="24"/>
      <c r="AA698" s="24"/>
      <c r="AB698" s="24"/>
      <c r="AC698" s="24"/>
      <c r="AD698" s="24"/>
    </row>
    <row r="699" spans="6:30" x14ac:dyDescent="0.25">
      <c r="F699" s="4"/>
      <c r="G699" s="4"/>
      <c r="I699" s="24"/>
      <c r="J699" s="24"/>
      <c r="K699" s="24"/>
      <c r="L699" s="24"/>
      <c r="M699" s="24"/>
      <c r="N699" s="24"/>
      <c r="O699" s="24"/>
      <c r="P699" s="24"/>
      <c r="Q699" s="24"/>
      <c r="R699" s="24"/>
      <c r="S699" s="24"/>
      <c r="T699" s="24"/>
      <c r="U699" s="24"/>
      <c r="V699" s="24"/>
      <c r="W699" s="24"/>
      <c r="X699" s="24"/>
      <c r="Y699" s="24"/>
      <c r="Z699" s="24"/>
      <c r="AA699" s="24"/>
      <c r="AB699" s="24"/>
      <c r="AC699" s="24"/>
      <c r="AD699" s="24"/>
    </row>
    <row r="700" spans="6:30" x14ac:dyDescent="0.25">
      <c r="F700" s="4"/>
      <c r="G700" s="4"/>
      <c r="I700" s="24"/>
      <c r="J700" s="24"/>
      <c r="K700" s="24"/>
      <c r="L700" s="24"/>
      <c r="M700" s="24"/>
      <c r="N700" s="24"/>
      <c r="O700" s="24"/>
      <c r="P700" s="24"/>
      <c r="Q700" s="24"/>
      <c r="R700" s="24"/>
      <c r="S700" s="24"/>
      <c r="T700" s="24"/>
      <c r="U700" s="24"/>
      <c r="V700" s="24"/>
      <c r="W700" s="24"/>
      <c r="X700" s="24"/>
      <c r="Y700" s="24"/>
      <c r="Z700" s="24"/>
      <c r="AA700" s="24"/>
      <c r="AB700" s="24"/>
      <c r="AC700" s="24"/>
      <c r="AD700" s="24"/>
    </row>
    <row r="701" spans="6:30" x14ac:dyDescent="0.25">
      <c r="F701" s="4"/>
      <c r="G701" s="4"/>
      <c r="I701" s="24"/>
      <c r="J701" s="24"/>
      <c r="K701" s="24"/>
      <c r="L701" s="24"/>
      <c r="M701" s="24"/>
      <c r="N701" s="24"/>
      <c r="O701" s="24"/>
      <c r="P701" s="24"/>
      <c r="Q701" s="24"/>
      <c r="R701" s="24"/>
      <c r="S701" s="24"/>
      <c r="T701" s="24"/>
      <c r="U701" s="24"/>
      <c r="V701" s="24"/>
      <c r="W701" s="24"/>
      <c r="X701" s="24"/>
      <c r="Y701" s="24"/>
      <c r="Z701" s="24"/>
      <c r="AA701" s="24"/>
      <c r="AB701" s="24"/>
      <c r="AC701" s="24"/>
      <c r="AD701" s="24"/>
    </row>
    <row r="702" spans="6:30" x14ac:dyDescent="0.25">
      <c r="F702" s="4"/>
      <c r="G702" s="4"/>
      <c r="I702" s="24"/>
      <c r="J702" s="24"/>
      <c r="K702" s="24"/>
      <c r="L702" s="24"/>
      <c r="M702" s="24"/>
      <c r="N702" s="24"/>
      <c r="O702" s="24"/>
      <c r="P702" s="24"/>
      <c r="Q702" s="24"/>
      <c r="R702" s="24"/>
      <c r="S702" s="24"/>
      <c r="T702" s="24"/>
      <c r="U702" s="24"/>
      <c r="V702" s="24"/>
      <c r="W702" s="24"/>
      <c r="X702" s="24"/>
      <c r="Y702" s="24"/>
      <c r="Z702" s="24"/>
      <c r="AA702" s="24"/>
      <c r="AB702" s="24"/>
      <c r="AC702" s="24"/>
      <c r="AD702" s="24"/>
    </row>
    <row r="703" spans="6:30" x14ac:dyDescent="0.25">
      <c r="F703" s="4"/>
      <c r="G703" s="4"/>
      <c r="I703" s="24"/>
      <c r="J703" s="24"/>
      <c r="K703" s="24"/>
      <c r="L703" s="24"/>
      <c r="M703" s="24"/>
      <c r="N703" s="24"/>
      <c r="O703" s="24"/>
      <c r="P703" s="24"/>
      <c r="Q703" s="24"/>
      <c r="R703" s="24"/>
      <c r="S703" s="24"/>
      <c r="T703" s="24"/>
      <c r="U703" s="24"/>
      <c r="V703" s="24"/>
      <c r="W703" s="24"/>
      <c r="X703" s="24"/>
      <c r="Y703" s="24"/>
      <c r="Z703" s="24"/>
      <c r="AA703" s="24"/>
      <c r="AB703" s="24"/>
      <c r="AC703" s="24"/>
      <c r="AD703" s="24"/>
    </row>
    <row r="704" spans="6:30" x14ac:dyDescent="0.25">
      <c r="F704" s="4"/>
      <c r="G704" s="4"/>
      <c r="I704" s="24"/>
      <c r="J704" s="24"/>
      <c r="K704" s="24"/>
      <c r="L704" s="24"/>
      <c r="M704" s="24"/>
      <c r="N704" s="24"/>
      <c r="O704" s="24"/>
      <c r="P704" s="24"/>
      <c r="Q704" s="24"/>
      <c r="R704" s="24"/>
      <c r="S704" s="24"/>
      <c r="T704" s="24"/>
      <c r="U704" s="24"/>
      <c r="V704" s="24"/>
      <c r="W704" s="24"/>
      <c r="X704" s="24"/>
      <c r="Y704" s="24"/>
      <c r="Z704" s="24"/>
      <c r="AA704" s="24"/>
      <c r="AB704" s="24"/>
      <c r="AC704" s="24"/>
      <c r="AD704" s="24"/>
    </row>
    <row r="705" spans="6:30" x14ac:dyDescent="0.25">
      <c r="F705" s="4"/>
      <c r="G705" s="4"/>
      <c r="I705" s="24"/>
      <c r="J705" s="24"/>
      <c r="K705" s="24"/>
      <c r="L705" s="24"/>
      <c r="M705" s="24"/>
      <c r="N705" s="24"/>
      <c r="O705" s="24"/>
      <c r="P705" s="24"/>
      <c r="Q705" s="24"/>
      <c r="R705" s="24"/>
      <c r="S705" s="24"/>
      <c r="T705" s="24"/>
      <c r="U705" s="24"/>
      <c r="V705" s="24"/>
      <c r="W705" s="24"/>
      <c r="X705" s="24"/>
      <c r="Y705" s="24"/>
      <c r="Z705" s="24"/>
      <c r="AA705" s="24"/>
      <c r="AB705" s="24"/>
      <c r="AC705" s="24"/>
      <c r="AD705" s="24"/>
    </row>
    <row r="706" spans="6:30" x14ac:dyDescent="0.25">
      <c r="F706" s="4"/>
      <c r="G706" s="4"/>
      <c r="I706" s="24"/>
      <c r="J706" s="24"/>
      <c r="K706" s="24"/>
      <c r="L706" s="24"/>
      <c r="M706" s="24"/>
      <c r="N706" s="24"/>
      <c r="O706" s="24"/>
      <c r="P706" s="24"/>
      <c r="Q706" s="24"/>
      <c r="R706" s="24"/>
      <c r="S706" s="24"/>
      <c r="T706" s="24"/>
      <c r="U706" s="24"/>
      <c r="V706" s="24"/>
      <c r="W706" s="24"/>
      <c r="X706" s="24"/>
      <c r="Y706" s="24"/>
      <c r="Z706" s="24"/>
      <c r="AA706" s="24"/>
      <c r="AB706" s="24"/>
      <c r="AC706" s="24"/>
      <c r="AD706" s="24"/>
    </row>
    <row r="707" spans="6:30" x14ac:dyDescent="0.25">
      <c r="F707" s="4"/>
      <c r="G707" s="4"/>
      <c r="I707" s="24"/>
      <c r="J707" s="24"/>
      <c r="K707" s="24"/>
      <c r="L707" s="24"/>
      <c r="M707" s="24"/>
      <c r="N707" s="24"/>
      <c r="O707" s="24"/>
      <c r="P707" s="24"/>
      <c r="Q707" s="24"/>
      <c r="R707" s="24"/>
      <c r="S707" s="24"/>
      <c r="T707" s="24"/>
      <c r="U707" s="24"/>
      <c r="V707" s="24"/>
      <c r="W707" s="24"/>
      <c r="X707" s="24"/>
      <c r="Y707" s="24"/>
      <c r="Z707" s="24"/>
      <c r="AA707" s="24"/>
      <c r="AB707" s="24"/>
      <c r="AC707" s="24"/>
      <c r="AD707" s="24"/>
    </row>
    <row r="708" spans="6:30" x14ac:dyDescent="0.25">
      <c r="F708" s="4"/>
      <c r="G708" s="4"/>
      <c r="I708" s="24"/>
      <c r="J708" s="24"/>
      <c r="K708" s="24"/>
      <c r="L708" s="24"/>
      <c r="M708" s="24"/>
      <c r="N708" s="24"/>
      <c r="O708" s="24"/>
      <c r="P708" s="24"/>
      <c r="Q708" s="24"/>
      <c r="R708" s="24"/>
      <c r="S708" s="24"/>
      <c r="T708" s="24"/>
      <c r="U708" s="24"/>
      <c r="V708" s="24"/>
      <c r="W708" s="24"/>
      <c r="X708" s="24"/>
      <c r="Y708" s="24"/>
      <c r="Z708" s="24"/>
      <c r="AA708" s="24"/>
      <c r="AB708" s="24"/>
      <c r="AC708" s="24"/>
      <c r="AD708" s="24"/>
    </row>
    <row r="709" spans="6:30" x14ac:dyDescent="0.25">
      <c r="F709" s="4"/>
      <c r="G709" s="4"/>
      <c r="I709" s="24"/>
      <c r="J709" s="24"/>
      <c r="K709" s="24"/>
      <c r="L709" s="24"/>
      <c r="M709" s="24"/>
      <c r="N709" s="24"/>
      <c r="O709" s="24"/>
      <c r="P709" s="24"/>
      <c r="Q709" s="24"/>
      <c r="R709" s="24"/>
      <c r="S709" s="24"/>
      <c r="T709" s="24"/>
      <c r="U709" s="24"/>
      <c r="V709" s="24"/>
      <c r="W709" s="24"/>
      <c r="X709" s="24"/>
      <c r="Y709" s="24"/>
      <c r="Z709" s="24"/>
      <c r="AA709" s="24"/>
      <c r="AB709" s="24"/>
      <c r="AC709" s="24"/>
      <c r="AD709" s="24"/>
    </row>
    <row r="710" spans="6:30" x14ac:dyDescent="0.25">
      <c r="F710" s="4"/>
      <c r="G710" s="4"/>
      <c r="I710" s="24"/>
      <c r="J710" s="24"/>
      <c r="K710" s="24"/>
      <c r="L710" s="24"/>
      <c r="M710" s="24"/>
      <c r="N710" s="24"/>
      <c r="O710" s="24"/>
      <c r="P710" s="24"/>
      <c r="Q710" s="24"/>
      <c r="R710" s="24"/>
      <c r="S710" s="24"/>
      <c r="T710" s="24"/>
      <c r="U710" s="24"/>
      <c r="V710" s="24"/>
      <c r="W710" s="24"/>
      <c r="X710" s="24"/>
      <c r="Y710" s="24"/>
      <c r="Z710" s="24"/>
      <c r="AA710" s="24"/>
      <c r="AB710" s="24"/>
      <c r="AC710" s="24"/>
      <c r="AD710" s="24"/>
    </row>
    <row r="711" spans="6:30" x14ac:dyDescent="0.25">
      <c r="F711" s="4"/>
      <c r="G711" s="4"/>
      <c r="I711" s="24"/>
      <c r="J711" s="24"/>
      <c r="K711" s="24"/>
      <c r="L711" s="24"/>
      <c r="M711" s="24"/>
      <c r="N711" s="24"/>
      <c r="O711" s="24"/>
      <c r="P711" s="24"/>
      <c r="Q711" s="24"/>
      <c r="R711" s="24"/>
      <c r="S711" s="24"/>
      <c r="T711" s="24"/>
      <c r="U711" s="24"/>
      <c r="V711" s="24"/>
      <c r="W711" s="24"/>
      <c r="X711" s="24"/>
      <c r="Y711" s="24"/>
      <c r="Z711" s="24"/>
      <c r="AA711" s="24"/>
      <c r="AB711" s="24"/>
      <c r="AC711" s="24"/>
      <c r="AD711" s="24"/>
    </row>
    <row r="712" spans="6:30" x14ac:dyDescent="0.25">
      <c r="F712" s="4"/>
      <c r="G712" s="4"/>
      <c r="I712" s="24"/>
      <c r="J712" s="24"/>
      <c r="K712" s="24"/>
      <c r="L712" s="24"/>
      <c r="M712" s="24"/>
      <c r="N712" s="24"/>
      <c r="O712" s="24"/>
      <c r="P712" s="24"/>
      <c r="Q712" s="24"/>
      <c r="R712" s="24"/>
      <c r="S712" s="24"/>
      <c r="T712" s="24"/>
      <c r="U712" s="24"/>
      <c r="V712" s="24"/>
      <c r="W712" s="24"/>
      <c r="X712" s="24"/>
      <c r="Y712" s="24"/>
      <c r="Z712" s="24"/>
      <c r="AA712" s="24"/>
      <c r="AB712" s="24"/>
      <c r="AC712" s="24"/>
      <c r="AD712" s="24"/>
    </row>
    <row r="713" spans="6:30" x14ac:dyDescent="0.25">
      <c r="F713" s="4"/>
      <c r="G713" s="4"/>
      <c r="I713" s="24"/>
      <c r="J713" s="24"/>
      <c r="K713" s="24"/>
      <c r="L713" s="24"/>
      <c r="M713" s="24"/>
      <c r="N713" s="24"/>
      <c r="O713" s="24"/>
      <c r="P713" s="24"/>
      <c r="Q713" s="24"/>
      <c r="R713" s="24"/>
      <c r="S713" s="24"/>
      <c r="T713" s="24"/>
      <c r="U713" s="24"/>
      <c r="V713" s="24"/>
      <c r="W713" s="24"/>
      <c r="X713" s="24"/>
      <c r="Y713" s="24"/>
      <c r="Z713" s="24"/>
      <c r="AA713" s="24"/>
      <c r="AB713" s="24"/>
      <c r="AC713" s="24"/>
      <c r="AD713" s="24"/>
    </row>
    <row r="714" spans="6:30" x14ac:dyDescent="0.25">
      <c r="F714" s="4"/>
      <c r="G714" s="4"/>
      <c r="I714" s="24"/>
      <c r="J714" s="24"/>
      <c r="K714" s="24"/>
      <c r="L714" s="24"/>
      <c r="M714" s="24"/>
      <c r="N714" s="24"/>
      <c r="O714" s="24"/>
      <c r="P714" s="24"/>
      <c r="Q714" s="24"/>
      <c r="R714" s="24"/>
      <c r="S714" s="24"/>
      <c r="T714" s="24"/>
      <c r="U714" s="24"/>
      <c r="V714" s="24"/>
      <c r="W714" s="24"/>
      <c r="X714" s="24"/>
      <c r="Y714" s="24"/>
      <c r="Z714" s="24"/>
      <c r="AA714" s="24"/>
      <c r="AB714" s="24"/>
      <c r="AC714" s="24"/>
      <c r="AD714" s="24"/>
    </row>
    <row r="715" spans="6:30" x14ac:dyDescent="0.25">
      <c r="F715" s="4"/>
      <c r="G715" s="4"/>
      <c r="I715" s="24"/>
      <c r="J715" s="24"/>
      <c r="K715" s="24"/>
      <c r="L715" s="24"/>
      <c r="M715" s="24"/>
      <c r="N715" s="24"/>
      <c r="O715" s="24"/>
      <c r="P715" s="24"/>
      <c r="Q715" s="24"/>
      <c r="R715" s="24"/>
      <c r="S715" s="24"/>
      <c r="T715" s="24"/>
      <c r="U715" s="24"/>
      <c r="V715" s="24"/>
      <c r="W715" s="24"/>
      <c r="X715" s="24"/>
      <c r="Y715" s="24"/>
      <c r="Z715" s="24"/>
      <c r="AA715" s="24"/>
      <c r="AB715" s="24"/>
      <c r="AC715" s="24"/>
      <c r="AD715" s="24"/>
    </row>
    <row r="716" spans="6:30" x14ac:dyDescent="0.25">
      <c r="F716" s="4"/>
      <c r="G716" s="4"/>
      <c r="I716" s="24"/>
      <c r="J716" s="24"/>
      <c r="K716" s="24"/>
      <c r="L716" s="24"/>
      <c r="M716" s="24"/>
      <c r="N716" s="24"/>
      <c r="O716" s="24"/>
      <c r="P716" s="24"/>
      <c r="Q716" s="24"/>
      <c r="R716" s="24"/>
      <c r="S716" s="24"/>
      <c r="T716" s="24"/>
      <c r="U716" s="24"/>
      <c r="V716" s="24"/>
      <c r="W716" s="24"/>
      <c r="X716" s="24"/>
      <c r="Y716" s="24"/>
      <c r="Z716" s="24"/>
      <c r="AA716" s="24"/>
      <c r="AB716" s="24"/>
      <c r="AC716" s="24"/>
      <c r="AD716" s="24"/>
    </row>
    <row r="717" spans="6:30" x14ac:dyDescent="0.25">
      <c r="F717" s="4"/>
      <c r="G717" s="4"/>
      <c r="I717" s="24"/>
      <c r="J717" s="24"/>
      <c r="K717" s="24"/>
      <c r="L717" s="24"/>
      <c r="M717" s="24"/>
      <c r="N717" s="24"/>
      <c r="O717" s="24"/>
      <c r="P717" s="24"/>
      <c r="Q717" s="24"/>
      <c r="R717" s="24"/>
      <c r="S717" s="24"/>
      <c r="T717" s="24"/>
      <c r="U717" s="24"/>
      <c r="V717" s="24"/>
      <c r="W717" s="24"/>
      <c r="X717" s="24"/>
      <c r="Y717" s="24"/>
      <c r="Z717" s="24"/>
      <c r="AA717" s="24"/>
      <c r="AB717" s="24"/>
      <c r="AC717" s="24"/>
      <c r="AD717" s="24"/>
    </row>
    <row r="718" spans="6:30" x14ac:dyDescent="0.25">
      <c r="F718" s="4"/>
      <c r="G718" s="4"/>
      <c r="I718" s="24"/>
      <c r="J718" s="24"/>
      <c r="K718" s="24"/>
      <c r="L718" s="24"/>
      <c r="M718" s="24"/>
      <c r="N718" s="24"/>
      <c r="O718" s="24"/>
      <c r="P718" s="24"/>
      <c r="Q718" s="24"/>
      <c r="R718" s="24"/>
      <c r="S718" s="24"/>
      <c r="T718" s="24"/>
      <c r="U718" s="24"/>
      <c r="V718" s="24"/>
      <c r="W718" s="24"/>
      <c r="X718" s="24"/>
      <c r="Y718" s="24"/>
      <c r="Z718" s="24"/>
      <c r="AA718" s="24"/>
      <c r="AB718" s="24"/>
      <c r="AC718" s="24"/>
      <c r="AD718" s="24"/>
    </row>
    <row r="719" spans="6:30" x14ac:dyDescent="0.25">
      <c r="F719" s="4"/>
      <c r="G719" s="4"/>
      <c r="I719" s="24"/>
      <c r="J719" s="24"/>
      <c r="K719" s="24"/>
      <c r="L719" s="24"/>
      <c r="M719" s="24"/>
      <c r="N719" s="24"/>
      <c r="O719" s="24"/>
      <c r="P719" s="24"/>
      <c r="Q719" s="24"/>
      <c r="R719" s="24"/>
      <c r="S719" s="24"/>
      <c r="T719" s="24"/>
      <c r="U719" s="24"/>
      <c r="V719" s="24"/>
      <c r="W719" s="24"/>
      <c r="X719" s="24"/>
      <c r="Y719" s="24"/>
      <c r="Z719" s="24"/>
      <c r="AA719" s="24"/>
      <c r="AB719" s="24"/>
      <c r="AC719" s="24"/>
      <c r="AD719" s="24"/>
    </row>
    <row r="720" spans="6:30" x14ac:dyDescent="0.25">
      <c r="F720" s="4"/>
      <c r="G720" s="4"/>
      <c r="I720" s="24"/>
      <c r="J720" s="24"/>
      <c r="K720" s="24"/>
      <c r="L720" s="24"/>
      <c r="M720" s="24"/>
      <c r="N720" s="24"/>
      <c r="O720" s="24"/>
      <c r="P720" s="24"/>
      <c r="Q720" s="24"/>
      <c r="R720" s="24"/>
      <c r="S720" s="24"/>
      <c r="T720" s="24"/>
      <c r="U720" s="24"/>
      <c r="V720" s="24"/>
      <c r="W720" s="24"/>
      <c r="X720" s="24"/>
      <c r="Y720" s="24"/>
      <c r="Z720" s="24"/>
      <c r="AA720" s="24"/>
      <c r="AB720" s="24"/>
      <c r="AC720" s="24"/>
      <c r="AD720" s="24"/>
    </row>
    <row r="721" spans="6:30" x14ac:dyDescent="0.25">
      <c r="F721" s="4"/>
      <c r="G721" s="4"/>
      <c r="I721" s="24"/>
      <c r="J721" s="24"/>
      <c r="K721" s="24"/>
      <c r="L721" s="24"/>
      <c r="M721" s="24"/>
      <c r="N721" s="24"/>
      <c r="O721" s="24"/>
      <c r="P721" s="24"/>
      <c r="Q721" s="24"/>
      <c r="R721" s="24"/>
      <c r="S721" s="24"/>
      <c r="T721" s="24"/>
      <c r="U721" s="24"/>
      <c r="V721" s="24"/>
      <c r="W721" s="24"/>
      <c r="X721" s="24"/>
      <c r="Y721" s="24"/>
      <c r="Z721" s="24"/>
      <c r="AA721" s="24"/>
      <c r="AB721" s="24"/>
      <c r="AC721" s="24"/>
      <c r="AD721" s="24"/>
    </row>
    <row r="722" spans="6:30" x14ac:dyDescent="0.25">
      <c r="F722" s="4"/>
      <c r="G722" s="4"/>
      <c r="I722" s="24"/>
      <c r="J722" s="24"/>
      <c r="K722" s="24"/>
      <c r="L722" s="24"/>
      <c r="M722" s="24"/>
      <c r="N722" s="24"/>
      <c r="O722" s="24"/>
      <c r="P722" s="24"/>
      <c r="Q722" s="24"/>
      <c r="R722" s="24"/>
      <c r="S722" s="24"/>
      <c r="T722" s="24"/>
      <c r="U722" s="24"/>
      <c r="V722" s="24"/>
      <c r="W722" s="24"/>
      <c r="X722" s="24"/>
      <c r="Y722" s="24"/>
      <c r="Z722" s="24"/>
      <c r="AA722" s="24"/>
      <c r="AB722" s="24"/>
      <c r="AC722" s="24"/>
      <c r="AD722" s="24"/>
    </row>
    <row r="723" spans="6:30" x14ac:dyDescent="0.25">
      <c r="F723" s="4"/>
      <c r="G723" s="4"/>
      <c r="I723" s="24"/>
      <c r="J723" s="24"/>
      <c r="K723" s="24"/>
      <c r="L723" s="24"/>
      <c r="M723" s="24"/>
      <c r="N723" s="24"/>
      <c r="O723" s="24"/>
      <c r="P723" s="24"/>
      <c r="Q723" s="24"/>
      <c r="R723" s="24"/>
      <c r="S723" s="24"/>
      <c r="T723" s="24"/>
      <c r="U723" s="24"/>
      <c r="V723" s="24"/>
      <c r="W723" s="24"/>
      <c r="X723" s="24"/>
      <c r="Y723" s="24"/>
      <c r="Z723" s="24"/>
      <c r="AA723" s="24"/>
      <c r="AB723" s="24"/>
      <c r="AC723" s="24"/>
      <c r="AD723" s="24"/>
    </row>
    <row r="724" spans="6:30" x14ac:dyDescent="0.25">
      <c r="F724" s="4"/>
      <c r="G724" s="4"/>
      <c r="I724" s="24"/>
      <c r="J724" s="24"/>
      <c r="K724" s="24"/>
      <c r="L724" s="24"/>
      <c r="M724" s="24"/>
      <c r="N724" s="24"/>
      <c r="O724" s="24"/>
      <c r="P724" s="24"/>
      <c r="Q724" s="24"/>
      <c r="R724" s="24"/>
      <c r="S724" s="24"/>
      <c r="T724" s="24"/>
      <c r="U724" s="24"/>
      <c r="V724" s="24"/>
      <c r="W724" s="24"/>
      <c r="X724" s="24"/>
      <c r="Y724" s="24"/>
      <c r="Z724" s="24"/>
      <c r="AA724" s="24"/>
      <c r="AB724" s="24"/>
      <c r="AC724" s="24"/>
      <c r="AD724" s="24"/>
    </row>
    <row r="725" spans="6:30" x14ac:dyDescent="0.25">
      <c r="F725" s="4"/>
      <c r="G725" s="4"/>
      <c r="I725" s="24"/>
      <c r="J725" s="24"/>
      <c r="K725" s="24"/>
      <c r="L725" s="24"/>
      <c r="M725" s="24"/>
      <c r="N725" s="24"/>
      <c r="O725" s="24"/>
      <c r="P725" s="24"/>
      <c r="Q725" s="24"/>
      <c r="R725" s="24"/>
      <c r="S725" s="24"/>
      <c r="T725" s="24"/>
      <c r="U725" s="24"/>
      <c r="V725" s="24"/>
      <c r="W725" s="24"/>
      <c r="X725" s="24"/>
      <c r="Y725" s="24"/>
      <c r="Z725" s="24"/>
      <c r="AA725" s="24"/>
      <c r="AB725" s="24"/>
      <c r="AC725" s="24"/>
      <c r="AD725" s="24"/>
    </row>
    <row r="726" spans="6:30" x14ac:dyDescent="0.25">
      <c r="F726" s="4"/>
      <c r="G726" s="4"/>
      <c r="I726" s="24"/>
      <c r="J726" s="24"/>
      <c r="K726" s="24"/>
      <c r="L726" s="24"/>
      <c r="M726" s="24"/>
      <c r="N726" s="24"/>
      <c r="O726" s="24"/>
      <c r="P726" s="24"/>
      <c r="Q726" s="24"/>
      <c r="R726" s="24"/>
      <c r="S726" s="24"/>
      <c r="T726" s="24"/>
      <c r="U726" s="24"/>
      <c r="V726" s="24"/>
      <c r="W726" s="24"/>
      <c r="X726" s="24"/>
      <c r="Y726" s="24"/>
      <c r="Z726" s="24"/>
      <c r="AA726" s="24"/>
      <c r="AB726" s="24"/>
      <c r="AC726" s="24"/>
      <c r="AD726" s="24"/>
    </row>
    <row r="727" spans="6:30" x14ac:dyDescent="0.25">
      <c r="F727" s="4"/>
      <c r="G727" s="4"/>
      <c r="I727" s="24"/>
      <c r="J727" s="24"/>
      <c r="K727" s="24"/>
      <c r="L727" s="24"/>
      <c r="M727" s="24"/>
      <c r="N727" s="24"/>
      <c r="O727" s="24"/>
      <c r="P727" s="24"/>
      <c r="Q727" s="24"/>
      <c r="R727" s="24"/>
      <c r="S727" s="24"/>
      <c r="T727" s="24"/>
      <c r="U727" s="24"/>
      <c r="V727" s="24"/>
      <c r="W727" s="24"/>
      <c r="X727" s="24"/>
      <c r="Y727" s="24"/>
      <c r="Z727" s="24"/>
      <c r="AA727" s="24"/>
      <c r="AB727" s="24"/>
      <c r="AC727" s="24"/>
      <c r="AD727" s="24"/>
    </row>
    <row r="728" spans="6:30" x14ac:dyDescent="0.25">
      <c r="F728" s="4"/>
      <c r="G728" s="4"/>
      <c r="I728" s="24"/>
      <c r="J728" s="24"/>
      <c r="K728" s="24"/>
      <c r="L728" s="24"/>
      <c r="M728" s="24"/>
      <c r="N728" s="24"/>
      <c r="O728" s="24"/>
      <c r="P728" s="24"/>
      <c r="Q728" s="24"/>
      <c r="R728" s="24"/>
      <c r="S728" s="24"/>
      <c r="T728" s="24"/>
      <c r="U728" s="24"/>
      <c r="V728" s="24"/>
      <c r="W728" s="24"/>
      <c r="X728" s="24"/>
      <c r="Y728" s="24"/>
      <c r="Z728" s="24"/>
      <c r="AA728" s="24"/>
      <c r="AB728" s="24"/>
      <c r="AC728" s="24"/>
      <c r="AD728" s="24"/>
    </row>
    <row r="729" spans="6:30" x14ac:dyDescent="0.25">
      <c r="F729" s="4"/>
      <c r="G729" s="4"/>
      <c r="I729" s="24"/>
      <c r="J729" s="24"/>
      <c r="K729" s="24"/>
      <c r="L729" s="24"/>
      <c r="M729" s="24"/>
      <c r="N729" s="24"/>
      <c r="O729" s="24"/>
      <c r="P729" s="24"/>
      <c r="Q729" s="24"/>
      <c r="R729" s="24"/>
      <c r="S729" s="24"/>
      <c r="T729" s="24"/>
      <c r="U729" s="24"/>
      <c r="V729" s="24"/>
      <c r="W729" s="24"/>
      <c r="X729" s="24"/>
      <c r="Y729" s="24"/>
      <c r="Z729" s="24"/>
      <c r="AA729" s="24"/>
      <c r="AB729" s="24"/>
      <c r="AC729" s="24"/>
      <c r="AD729" s="24"/>
    </row>
    <row r="730" spans="6:30" x14ac:dyDescent="0.25">
      <c r="F730" s="4"/>
      <c r="G730" s="4"/>
      <c r="I730" s="24"/>
      <c r="J730" s="24"/>
      <c r="K730" s="24"/>
      <c r="L730" s="24"/>
      <c r="M730" s="24"/>
      <c r="N730" s="24"/>
      <c r="O730" s="24"/>
      <c r="P730" s="24"/>
      <c r="Q730" s="24"/>
      <c r="R730" s="24"/>
      <c r="S730" s="24"/>
      <c r="T730" s="24"/>
      <c r="U730" s="24"/>
      <c r="V730" s="24"/>
      <c r="W730" s="24"/>
      <c r="X730" s="24"/>
      <c r="Y730" s="24"/>
      <c r="Z730" s="24"/>
      <c r="AA730" s="24"/>
      <c r="AB730" s="24"/>
      <c r="AC730" s="24"/>
      <c r="AD730" s="24"/>
    </row>
    <row r="731" spans="6:30" x14ac:dyDescent="0.25">
      <c r="F731" s="4"/>
      <c r="G731" s="4"/>
      <c r="I731" s="24"/>
      <c r="J731" s="24"/>
      <c r="K731" s="24"/>
      <c r="L731" s="24"/>
      <c r="M731" s="24"/>
      <c r="N731" s="24"/>
      <c r="O731" s="24"/>
      <c r="P731" s="24"/>
      <c r="Q731" s="24"/>
      <c r="R731" s="24"/>
      <c r="S731" s="24"/>
      <c r="T731" s="24"/>
      <c r="U731" s="24"/>
      <c r="V731" s="24"/>
      <c r="W731" s="24"/>
      <c r="X731" s="24"/>
      <c r="Y731" s="24"/>
      <c r="Z731" s="24"/>
      <c r="AA731" s="24"/>
      <c r="AB731" s="24"/>
      <c r="AC731" s="24"/>
      <c r="AD731" s="24"/>
    </row>
    <row r="732" spans="6:30" x14ac:dyDescent="0.25">
      <c r="F732" s="4"/>
      <c r="G732" s="4"/>
      <c r="I732" s="24"/>
      <c r="J732" s="24"/>
      <c r="K732" s="24"/>
      <c r="L732" s="24"/>
      <c r="M732" s="24"/>
      <c r="N732" s="24"/>
      <c r="O732" s="24"/>
      <c r="P732" s="24"/>
      <c r="Q732" s="24"/>
      <c r="R732" s="24"/>
      <c r="S732" s="24"/>
      <c r="T732" s="24"/>
      <c r="U732" s="24"/>
      <c r="V732" s="24"/>
      <c r="W732" s="24"/>
      <c r="X732" s="24"/>
      <c r="Y732" s="24"/>
      <c r="Z732" s="24"/>
      <c r="AA732" s="24"/>
      <c r="AB732" s="24"/>
      <c r="AC732" s="24"/>
      <c r="AD732" s="24"/>
    </row>
    <row r="733" spans="6:30" x14ac:dyDescent="0.25">
      <c r="F733" s="4"/>
      <c r="G733" s="4"/>
      <c r="I733" s="24"/>
      <c r="J733" s="24"/>
      <c r="K733" s="24"/>
      <c r="L733" s="24"/>
      <c r="M733" s="24"/>
      <c r="N733" s="24"/>
      <c r="O733" s="24"/>
      <c r="P733" s="24"/>
      <c r="Q733" s="24"/>
      <c r="R733" s="24"/>
      <c r="S733" s="24"/>
      <c r="T733" s="24"/>
      <c r="U733" s="24"/>
      <c r="V733" s="24"/>
      <c r="W733" s="24"/>
      <c r="X733" s="24"/>
      <c r="Y733" s="24"/>
      <c r="Z733" s="24"/>
      <c r="AA733" s="24"/>
      <c r="AB733" s="24"/>
      <c r="AC733" s="24"/>
      <c r="AD733" s="24"/>
    </row>
    <row r="734" spans="6:30" x14ac:dyDescent="0.25">
      <c r="F734" s="4"/>
      <c r="G734" s="4"/>
      <c r="I734" s="24"/>
      <c r="J734" s="24"/>
      <c r="K734" s="24"/>
      <c r="L734" s="24"/>
      <c r="M734" s="24"/>
      <c r="N734" s="24"/>
      <c r="O734" s="24"/>
      <c r="P734" s="24"/>
      <c r="Q734" s="24"/>
      <c r="R734" s="24"/>
      <c r="S734" s="24"/>
      <c r="T734" s="24"/>
      <c r="U734" s="24"/>
      <c r="V734" s="24"/>
      <c r="W734" s="24"/>
      <c r="X734" s="24"/>
      <c r="Y734" s="24"/>
      <c r="Z734" s="24"/>
      <c r="AA734" s="24"/>
      <c r="AB734" s="24"/>
      <c r="AC734" s="24"/>
      <c r="AD734" s="24"/>
    </row>
    <row r="735" spans="6:30" x14ac:dyDescent="0.25">
      <c r="F735" s="4"/>
      <c r="G735" s="4"/>
      <c r="I735" s="24"/>
      <c r="J735" s="24"/>
      <c r="K735" s="24"/>
      <c r="L735" s="24"/>
      <c r="M735" s="24"/>
      <c r="N735" s="24"/>
      <c r="O735" s="24"/>
      <c r="P735" s="24"/>
      <c r="Q735" s="24"/>
      <c r="R735" s="24"/>
      <c r="S735" s="24"/>
      <c r="T735" s="24"/>
      <c r="U735" s="24"/>
      <c r="V735" s="24"/>
      <c r="W735" s="24"/>
      <c r="X735" s="24"/>
      <c r="Y735" s="24"/>
      <c r="Z735" s="24"/>
      <c r="AA735" s="24"/>
      <c r="AB735" s="24"/>
      <c r="AC735" s="24"/>
      <c r="AD735" s="24"/>
    </row>
    <row r="736" spans="6:30" x14ac:dyDescent="0.25">
      <c r="F736" s="4"/>
      <c r="G736" s="4"/>
      <c r="I736" s="24"/>
      <c r="J736" s="24"/>
      <c r="K736" s="24"/>
      <c r="L736" s="24"/>
      <c r="M736" s="24"/>
      <c r="N736" s="24"/>
      <c r="O736" s="24"/>
      <c r="P736" s="24"/>
      <c r="Q736" s="24"/>
      <c r="R736" s="24"/>
      <c r="S736" s="24"/>
      <c r="T736" s="24"/>
      <c r="U736" s="24"/>
      <c r="V736" s="24"/>
      <c r="W736" s="24"/>
      <c r="X736" s="24"/>
      <c r="Y736" s="24"/>
      <c r="Z736" s="24"/>
      <c r="AA736" s="24"/>
      <c r="AB736" s="24"/>
      <c r="AC736" s="24"/>
      <c r="AD736" s="24"/>
    </row>
    <row r="737" spans="6:30" x14ac:dyDescent="0.25">
      <c r="F737" s="4"/>
      <c r="G737" s="4"/>
      <c r="I737" s="24"/>
      <c r="J737" s="24"/>
      <c r="K737" s="24"/>
      <c r="L737" s="24"/>
      <c r="M737" s="24"/>
      <c r="N737" s="24"/>
      <c r="O737" s="24"/>
      <c r="P737" s="24"/>
      <c r="Q737" s="24"/>
      <c r="R737" s="24"/>
      <c r="S737" s="24"/>
      <c r="T737" s="24"/>
      <c r="U737" s="24"/>
      <c r="V737" s="24"/>
      <c r="W737" s="24"/>
      <c r="X737" s="24"/>
      <c r="Y737" s="24"/>
      <c r="Z737" s="24"/>
      <c r="AA737" s="24"/>
      <c r="AB737" s="24"/>
      <c r="AC737" s="24"/>
      <c r="AD737" s="24"/>
    </row>
    <row r="738" spans="6:30" x14ac:dyDescent="0.25">
      <c r="F738" s="4"/>
      <c r="G738" s="4"/>
      <c r="I738" s="24"/>
      <c r="J738" s="24"/>
      <c r="K738" s="24"/>
      <c r="L738" s="24"/>
      <c r="M738" s="24"/>
      <c r="N738" s="24"/>
      <c r="O738" s="24"/>
      <c r="P738" s="24"/>
      <c r="Q738" s="24"/>
      <c r="R738" s="24"/>
      <c r="S738" s="24"/>
      <c r="T738" s="24"/>
      <c r="U738" s="24"/>
      <c r="V738" s="24"/>
      <c r="W738" s="24"/>
      <c r="X738" s="24"/>
      <c r="Y738" s="24"/>
      <c r="Z738" s="24"/>
      <c r="AA738" s="24"/>
      <c r="AB738" s="24"/>
      <c r="AC738" s="24"/>
      <c r="AD738" s="24"/>
    </row>
    <row r="739" spans="6:30" x14ac:dyDescent="0.25">
      <c r="F739" s="4"/>
      <c r="G739" s="4"/>
      <c r="I739" s="24"/>
      <c r="J739" s="24"/>
      <c r="K739" s="24"/>
      <c r="L739" s="24"/>
      <c r="M739" s="24"/>
      <c r="N739" s="24"/>
      <c r="O739" s="24"/>
      <c r="P739" s="24"/>
      <c r="Q739" s="24"/>
      <c r="R739" s="24"/>
      <c r="S739" s="24"/>
      <c r="T739" s="24"/>
      <c r="U739" s="24"/>
      <c r="V739" s="24"/>
      <c r="W739" s="24"/>
      <c r="X739" s="24"/>
      <c r="Y739" s="24"/>
      <c r="Z739" s="24"/>
      <c r="AA739" s="24"/>
      <c r="AB739" s="24"/>
      <c r="AC739" s="24"/>
      <c r="AD739" s="24"/>
    </row>
    <row r="740" spans="6:30" x14ac:dyDescent="0.25">
      <c r="F740" s="4"/>
      <c r="G740" s="4"/>
      <c r="I740" s="24"/>
      <c r="J740" s="24"/>
      <c r="K740" s="24"/>
      <c r="L740" s="24"/>
      <c r="M740" s="24"/>
      <c r="N740" s="24"/>
      <c r="O740" s="24"/>
      <c r="P740" s="24"/>
      <c r="Q740" s="24"/>
      <c r="R740" s="24"/>
      <c r="S740" s="24"/>
      <c r="T740" s="24"/>
      <c r="U740" s="24"/>
      <c r="V740" s="24"/>
      <c r="W740" s="24"/>
      <c r="X740" s="24"/>
      <c r="Y740" s="24"/>
      <c r="Z740" s="24"/>
      <c r="AA740" s="24"/>
      <c r="AB740" s="24"/>
      <c r="AC740" s="24"/>
      <c r="AD740" s="24"/>
    </row>
    <row r="741" spans="6:30" x14ac:dyDescent="0.25">
      <c r="F741" s="4"/>
      <c r="G741" s="4"/>
      <c r="I741" s="24"/>
      <c r="J741" s="24"/>
      <c r="K741" s="24"/>
      <c r="L741" s="24"/>
      <c r="M741" s="24"/>
      <c r="N741" s="24"/>
      <c r="O741" s="24"/>
      <c r="P741" s="24"/>
      <c r="Q741" s="24"/>
      <c r="R741" s="24"/>
      <c r="S741" s="24"/>
      <c r="T741" s="24"/>
      <c r="U741" s="24"/>
      <c r="V741" s="24"/>
      <c r="W741" s="24"/>
      <c r="X741" s="24"/>
      <c r="Y741" s="24"/>
      <c r="Z741" s="24"/>
      <c r="AA741" s="24"/>
      <c r="AB741" s="24"/>
      <c r="AC741" s="24"/>
      <c r="AD741" s="24"/>
    </row>
    <row r="742" spans="6:30" x14ac:dyDescent="0.25">
      <c r="F742" s="4"/>
      <c r="G742" s="4"/>
      <c r="I742" s="24"/>
      <c r="J742" s="24"/>
      <c r="K742" s="24"/>
      <c r="L742" s="24"/>
      <c r="M742" s="24"/>
      <c r="N742" s="24"/>
      <c r="O742" s="24"/>
      <c r="P742" s="24"/>
      <c r="Q742" s="24"/>
      <c r="R742" s="24"/>
      <c r="S742" s="24"/>
      <c r="T742" s="24"/>
      <c r="U742" s="24"/>
      <c r="V742" s="24"/>
      <c r="W742" s="24"/>
      <c r="X742" s="24"/>
      <c r="Y742" s="24"/>
      <c r="Z742" s="24"/>
      <c r="AA742" s="24"/>
      <c r="AB742" s="24"/>
      <c r="AC742" s="24"/>
      <c r="AD742" s="24"/>
    </row>
    <row r="743" spans="6:30" x14ac:dyDescent="0.25">
      <c r="F743" s="4"/>
      <c r="G743" s="4"/>
      <c r="I743" s="24"/>
      <c r="J743" s="24"/>
      <c r="K743" s="24"/>
      <c r="L743" s="24"/>
      <c r="M743" s="24"/>
      <c r="N743" s="24"/>
      <c r="O743" s="24"/>
      <c r="P743" s="24"/>
      <c r="Q743" s="24"/>
      <c r="R743" s="24"/>
      <c r="S743" s="24"/>
      <c r="T743" s="24"/>
      <c r="U743" s="24"/>
      <c r="V743" s="24"/>
      <c r="W743" s="24"/>
      <c r="X743" s="24"/>
      <c r="Y743" s="24"/>
      <c r="Z743" s="24"/>
      <c r="AA743" s="24"/>
      <c r="AB743" s="24"/>
      <c r="AC743" s="24"/>
      <c r="AD743" s="24"/>
    </row>
    <row r="744" spans="6:30" x14ac:dyDescent="0.25">
      <c r="F744" s="4"/>
      <c r="G744" s="4"/>
      <c r="I744" s="24"/>
      <c r="J744" s="24"/>
      <c r="K744" s="24"/>
      <c r="L744" s="24"/>
      <c r="M744" s="24"/>
      <c r="N744" s="24"/>
      <c r="O744" s="24"/>
      <c r="P744" s="24"/>
      <c r="Q744" s="24"/>
      <c r="R744" s="24"/>
      <c r="S744" s="24"/>
      <c r="T744" s="24"/>
      <c r="U744" s="24"/>
      <c r="V744" s="24"/>
      <c r="W744" s="24"/>
      <c r="X744" s="24"/>
      <c r="Y744" s="24"/>
      <c r="Z744" s="24"/>
      <c r="AA744" s="24"/>
      <c r="AB744" s="24"/>
      <c r="AC744" s="24"/>
      <c r="AD744" s="24"/>
    </row>
    <row r="745" spans="6:30" x14ac:dyDescent="0.25">
      <c r="F745" s="4"/>
      <c r="G745" s="4"/>
      <c r="I745" s="24"/>
      <c r="J745" s="24"/>
      <c r="K745" s="24"/>
      <c r="L745" s="24"/>
      <c r="M745" s="24"/>
      <c r="N745" s="24"/>
      <c r="O745" s="24"/>
      <c r="P745" s="24"/>
      <c r="Q745" s="24"/>
      <c r="R745" s="24"/>
      <c r="S745" s="24"/>
      <c r="T745" s="24"/>
      <c r="U745" s="24"/>
      <c r="V745" s="24"/>
      <c r="W745" s="24"/>
      <c r="X745" s="24"/>
      <c r="Y745" s="24"/>
      <c r="Z745" s="24"/>
      <c r="AA745" s="24"/>
      <c r="AB745" s="24"/>
      <c r="AC745" s="24"/>
      <c r="AD745" s="24"/>
    </row>
    <row r="746" spans="6:30" x14ac:dyDescent="0.25">
      <c r="F746" s="4"/>
      <c r="G746" s="4"/>
      <c r="I746" s="24"/>
      <c r="J746" s="24"/>
      <c r="K746" s="24"/>
      <c r="L746" s="24"/>
      <c r="M746" s="24"/>
      <c r="N746" s="24"/>
      <c r="O746" s="24"/>
      <c r="P746" s="24"/>
      <c r="Q746" s="24"/>
      <c r="R746" s="24"/>
      <c r="S746" s="24"/>
      <c r="T746" s="24"/>
      <c r="U746" s="24"/>
      <c r="V746" s="24"/>
      <c r="W746" s="24"/>
      <c r="X746" s="24"/>
      <c r="Y746" s="24"/>
      <c r="Z746" s="24"/>
      <c r="AA746" s="24"/>
      <c r="AB746" s="24"/>
      <c r="AC746" s="24"/>
      <c r="AD746" s="24"/>
    </row>
    <row r="747" spans="6:30" x14ac:dyDescent="0.25">
      <c r="F747" s="4"/>
      <c r="G747" s="4"/>
      <c r="I747" s="24"/>
      <c r="J747" s="24"/>
      <c r="K747" s="24"/>
      <c r="L747" s="24"/>
      <c r="M747" s="24"/>
      <c r="N747" s="24"/>
      <c r="O747" s="24"/>
      <c r="P747" s="24"/>
      <c r="Q747" s="24"/>
      <c r="R747" s="24"/>
      <c r="S747" s="24"/>
      <c r="T747" s="24"/>
      <c r="U747" s="24"/>
      <c r="V747" s="24"/>
      <c r="W747" s="24"/>
      <c r="X747" s="24"/>
      <c r="Y747" s="24"/>
      <c r="Z747" s="24"/>
      <c r="AA747" s="24"/>
      <c r="AB747" s="24"/>
      <c r="AC747" s="24"/>
      <c r="AD747" s="24"/>
    </row>
    <row r="748" spans="6:30" x14ac:dyDescent="0.25">
      <c r="F748" s="4"/>
      <c r="G748" s="4"/>
      <c r="I748" s="24"/>
      <c r="J748" s="24"/>
      <c r="K748" s="24"/>
      <c r="L748" s="24"/>
      <c r="M748" s="24"/>
      <c r="N748" s="24"/>
      <c r="O748" s="24"/>
      <c r="P748" s="24"/>
      <c r="Q748" s="24"/>
      <c r="R748" s="24"/>
      <c r="S748" s="24"/>
      <c r="T748" s="24"/>
      <c r="U748" s="24"/>
      <c r="V748" s="24"/>
      <c r="W748" s="24"/>
      <c r="X748" s="24"/>
      <c r="Y748" s="24"/>
      <c r="Z748" s="24"/>
      <c r="AA748" s="24"/>
      <c r="AB748" s="24"/>
      <c r="AC748" s="24"/>
      <c r="AD748" s="24"/>
    </row>
    <row r="749" spans="6:30" x14ac:dyDescent="0.25">
      <c r="F749" s="4"/>
      <c r="G749" s="4"/>
      <c r="I749" s="24"/>
      <c r="J749" s="24"/>
      <c r="K749" s="24"/>
      <c r="L749" s="24"/>
      <c r="M749" s="24"/>
      <c r="N749" s="24"/>
      <c r="O749" s="24"/>
      <c r="P749" s="24"/>
      <c r="Q749" s="24"/>
      <c r="R749" s="24"/>
      <c r="S749" s="24"/>
      <c r="T749" s="24"/>
      <c r="U749" s="24"/>
      <c r="V749" s="24"/>
      <c r="W749" s="24"/>
      <c r="X749" s="24"/>
      <c r="Y749" s="24"/>
      <c r="Z749" s="24"/>
      <c r="AA749" s="24"/>
      <c r="AB749" s="24"/>
      <c r="AC749" s="24"/>
      <c r="AD749" s="24"/>
    </row>
    <row r="750" spans="6:30" x14ac:dyDescent="0.25">
      <c r="F750" s="4"/>
      <c r="G750" s="4"/>
      <c r="I750" s="24"/>
      <c r="J750" s="24"/>
      <c r="K750" s="24"/>
      <c r="L750" s="24"/>
      <c r="M750" s="24"/>
      <c r="N750" s="24"/>
      <c r="O750" s="24"/>
      <c r="P750" s="24"/>
      <c r="Q750" s="24"/>
      <c r="R750" s="24"/>
      <c r="S750" s="24"/>
      <c r="T750" s="24"/>
      <c r="U750" s="24"/>
      <c r="V750" s="24"/>
      <c r="W750" s="24"/>
      <c r="X750" s="24"/>
      <c r="Y750" s="24"/>
      <c r="Z750" s="24"/>
      <c r="AA750" s="24"/>
      <c r="AB750" s="24"/>
      <c r="AC750" s="24"/>
      <c r="AD750" s="24"/>
    </row>
    <row r="751" spans="6:30" x14ac:dyDescent="0.25">
      <c r="F751" s="4"/>
      <c r="G751" s="4"/>
      <c r="I751" s="24"/>
      <c r="J751" s="24"/>
      <c r="K751" s="24"/>
      <c r="L751" s="24"/>
      <c r="M751" s="24"/>
      <c r="N751" s="24"/>
      <c r="O751" s="24"/>
      <c r="P751" s="24"/>
      <c r="Q751" s="24"/>
      <c r="R751" s="24"/>
      <c r="S751" s="24"/>
      <c r="T751" s="24"/>
      <c r="U751" s="24"/>
      <c r="V751" s="24"/>
      <c r="W751" s="24"/>
      <c r="X751" s="24"/>
      <c r="Y751" s="24"/>
      <c r="Z751" s="24"/>
      <c r="AA751" s="24"/>
      <c r="AB751" s="24"/>
      <c r="AC751" s="24"/>
      <c r="AD751" s="24"/>
    </row>
    <row r="752" spans="6:30" x14ac:dyDescent="0.25">
      <c r="F752" s="4"/>
      <c r="G752" s="4"/>
      <c r="I752" s="24"/>
      <c r="J752" s="24"/>
      <c r="K752" s="24"/>
      <c r="L752" s="24"/>
      <c r="M752" s="24"/>
      <c r="N752" s="24"/>
      <c r="O752" s="24"/>
      <c r="P752" s="24"/>
      <c r="Q752" s="24"/>
      <c r="R752" s="24"/>
      <c r="S752" s="24"/>
      <c r="T752" s="24"/>
      <c r="U752" s="24"/>
      <c r="V752" s="24"/>
      <c r="W752" s="24"/>
      <c r="X752" s="24"/>
      <c r="Y752" s="24"/>
      <c r="Z752" s="24"/>
      <c r="AA752" s="24"/>
      <c r="AB752" s="24"/>
      <c r="AC752" s="24"/>
      <c r="AD752" s="24"/>
    </row>
    <row r="753" spans="6:30" x14ac:dyDescent="0.25">
      <c r="F753" s="4"/>
      <c r="G753" s="4"/>
      <c r="I753" s="24"/>
      <c r="J753" s="24"/>
      <c r="K753" s="24"/>
      <c r="L753" s="24"/>
      <c r="M753" s="24"/>
      <c r="N753" s="24"/>
      <c r="O753" s="24"/>
      <c r="P753" s="24"/>
      <c r="Q753" s="24"/>
      <c r="R753" s="24"/>
      <c r="S753" s="24"/>
      <c r="T753" s="24"/>
      <c r="U753" s="24"/>
      <c r="V753" s="24"/>
      <c r="W753" s="24"/>
      <c r="X753" s="24"/>
      <c r="Y753" s="24"/>
      <c r="Z753" s="24"/>
      <c r="AA753" s="24"/>
      <c r="AB753" s="24"/>
      <c r="AC753" s="24"/>
      <c r="AD753" s="24"/>
    </row>
    <row r="754" spans="6:30" x14ac:dyDescent="0.25">
      <c r="F754" s="4"/>
      <c r="G754" s="4"/>
      <c r="I754" s="24"/>
      <c r="J754" s="24"/>
      <c r="K754" s="24"/>
      <c r="L754" s="24"/>
      <c r="M754" s="24"/>
      <c r="N754" s="24"/>
      <c r="O754" s="24"/>
      <c r="P754" s="24"/>
      <c r="Q754" s="24"/>
      <c r="R754" s="24"/>
      <c r="S754" s="24"/>
      <c r="T754" s="24"/>
      <c r="U754" s="24"/>
      <c r="V754" s="24"/>
      <c r="W754" s="24"/>
      <c r="X754" s="24"/>
      <c r="Y754" s="24"/>
      <c r="Z754" s="24"/>
      <c r="AA754" s="24"/>
      <c r="AB754" s="24"/>
      <c r="AC754" s="24"/>
      <c r="AD754" s="24"/>
    </row>
    <row r="755" spans="6:30" x14ac:dyDescent="0.25">
      <c r="F755" s="4"/>
      <c r="G755" s="4"/>
      <c r="I755" s="24"/>
      <c r="J755" s="24"/>
      <c r="K755" s="24"/>
      <c r="L755" s="24"/>
      <c r="M755" s="24"/>
      <c r="N755" s="24"/>
      <c r="O755" s="24"/>
      <c r="P755" s="24"/>
      <c r="Q755" s="24"/>
      <c r="R755" s="24"/>
      <c r="S755" s="24"/>
      <c r="T755" s="24"/>
      <c r="U755" s="24"/>
      <c r="V755" s="24"/>
      <c r="W755" s="24"/>
      <c r="X755" s="24"/>
      <c r="Y755" s="24"/>
      <c r="Z755" s="24"/>
      <c r="AA755" s="24"/>
      <c r="AB755" s="24"/>
      <c r="AC755" s="24"/>
      <c r="AD755" s="24"/>
    </row>
    <row r="756" spans="6:30" x14ac:dyDescent="0.25">
      <c r="F756" s="4"/>
      <c r="G756" s="4"/>
      <c r="I756" s="24"/>
      <c r="J756" s="24"/>
      <c r="K756" s="24"/>
      <c r="L756" s="24"/>
      <c r="M756" s="24"/>
      <c r="N756" s="24"/>
      <c r="O756" s="24"/>
      <c r="P756" s="24"/>
      <c r="Q756" s="24"/>
      <c r="R756" s="24"/>
      <c r="S756" s="24"/>
      <c r="T756" s="24"/>
      <c r="U756" s="24"/>
      <c r="V756" s="24"/>
      <c r="W756" s="24"/>
      <c r="X756" s="24"/>
      <c r="Y756" s="24"/>
      <c r="Z756" s="24"/>
      <c r="AA756" s="24"/>
      <c r="AB756" s="24"/>
      <c r="AC756" s="24"/>
      <c r="AD756" s="24"/>
    </row>
    <row r="757" spans="6:30" x14ac:dyDescent="0.25">
      <c r="F757" s="4"/>
      <c r="G757" s="4"/>
      <c r="I757" s="24"/>
      <c r="J757" s="24"/>
      <c r="K757" s="24"/>
      <c r="L757" s="24"/>
      <c r="M757" s="24"/>
      <c r="N757" s="24"/>
      <c r="O757" s="24"/>
      <c r="P757" s="24"/>
      <c r="Q757" s="24"/>
      <c r="R757" s="24"/>
      <c r="S757" s="24"/>
      <c r="T757" s="24"/>
      <c r="U757" s="24"/>
      <c r="V757" s="24"/>
      <c r="W757" s="24"/>
      <c r="X757" s="24"/>
      <c r="Y757" s="24"/>
      <c r="Z757" s="24"/>
      <c r="AA757" s="24"/>
      <c r="AB757" s="24"/>
      <c r="AC757" s="24"/>
      <c r="AD757" s="24"/>
    </row>
    <row r="758" spans="6:30" x14ac:dyDescent="0.25">
      <c r="F758" s="4"/>
      <c r="G758" s="4"/>
      <c r="I758" s="24"/>
      <c r="J758" s="24"/>
      <c r="K758" s="24"/>
      <c r="L758" s="24"/>
      <c r="M758" s="24"/>
      <c r="N758" s="24"/>
      <c r="O758" s="24"/>
      <c r="P758" s="24"/>
      <c r="Q758" s="24"/>
      <c r="R758" s="24"/>
      <c r="S758" s="24"/>
      <c r="T758" s="24"/>
      <c r="U758" s="24"/>
      <c r="V758" s="24"/>
      <c r="W758" s="24"/>
      <c r="X758" s="24"/>
      <c r="Y758" s="24"/>
      <c r="Z758" s="24"/>
      <c r="AA758" s="24"/>
      <c r="AB758" s="24"/>
      <c r="AC758" s="24"/>
      <c r="AD758" s="24"/>
    </row>
    <row r="759" spans="6:30" x14ac:dyDescent="0.25">
      <c r="F759" s="4"/>
      <c r="G759" s="4"/>
      <c r="I759" s="24"/>
      <c r="J759" s="24"/>
      <c r="K759" s="24"/>
      <c r="L759" s="24"/>
      <c r="M759" s="24"/>
      <c r="N759" s="24"/>
      <c r="O759" s="24"/>
      <c r="P759" s="24"/>
      <c r="Q759" s="24"/>
      <c r="R759" s="24"/>
      <c r="S759" s="24"/>
      <c r="T759" s="24"/>
      <c r="U759" s="24"/>
      <c r="V759" s="24"/>
      <c r="W759" s="24"/>
      <c r="X759" s="24"/>
      <c r="Y759" s="24"/>
      <c r="Z759" s="24"/>
      <c r="AA759" s="24"/>
      <c r="AB759" s="24"/>
      <c r="AC759" s="24"/>
      <c r="AD759" s="24"/>
    </row>
    <row r="760" spans="6:30" x14ac:dyDescent="0.25">
      <c r="F760" s="4"/>
      <c r="G760" s="4"/>
      <c r="I760" s="24"/>
      <c r="J760" s="24"/>
      <c r="K760" s="24"/>
      <c r="L760" s="24"/>
      <c r="M760" s="24"/>
      <c r="N760" s="24"/>
      <c r="O760" s="24"/>
      <c r="P760" s="24"/>
      <c r="Q760" s="24"/>
      <c r="R760" s="24"/>
      <c r="S760" s="24"/>
      <c r="T760" s="24"/>
      <c r="U760" s="24"/>
      <c r="V760" s="24"/>
      <c r="W760" s="24"/>
      <c r="X760" s="24"/>
      <c r="Y760" s="24"/>
      <c r="Z760" s="24"/>
      <c r="AA760" s="24"/>
      <c r="AB760" s="24"/>
      <c r="AC760" s="24"/>
      <c r="AD760" s="24"/>
    </row>
    <row r="761" spans="6:30" x14ac:dyDescent="0.25">
      <c r="F761" s="4"/>
      <c r="G761" s="4"/>
      <c r="I761" s="24"/>
      <c r="J761" s="24"/>
      <c r="K761" s="24"/>
      <c r="L761" s="24"/>
      <c r="M761" s="24"/>
      <c r="N761" s="24"/>
      <c r="O761" s="24"/>
      <c r="P761" s="24"/>
      <c r="Q761" s="24"/>
      <c r="R761" s="24"/>
      <c r="S761" s="24"/>
      <c r="T761" s="24"/>
      <c r="U761" s="24"/>
      <c r="V761" s="24"/>
      <c r="W761" s="24"/>
      <c r="X761" s="24"/>
      <c r="Y761" s="24"/>
      <c r="Z761" s="24"/>
      <c r="AA761" s="24"/>
      <c r="AB761" s="24"/>
      <c r="AC761" s="24"/>
      <c r="AD761" s="24"/>
    </row>
    <row r="762" spans="6:30" x14ac:dyDescent="0.25">
      <c r="F762" s="4"/>
      <c r="G762" s="4"/>
      <c r="I762" s="24"/>
      <c r="J762" s="24"/>
      <c r="K762" s="24"/>
      <c r="L762" s="24"/>
      <c r="M762" s="24"/>
      <c r="N762" s="24"/>
      <c r="O762" s="24"/>
      <c r="P762" s="24"/>
      <c r="Q762" s="24"/>
      <c r="R762" s="24"/>
      <c r="S762" s="24"/>
      <c r="T762" s="24"/>
      <c r="U762" s="24"/>
      <c r="V762" s="24"/>
      <c r="W762" s="24"/>
      <c r="X762" s="24"/>
      <c r="Y762" s="24"/>
      <c r="Z762" s="24"/>
      <c r="AA762" s="24"/>
      <c r="AB762" s="24"/>
      <c r="AC762" s="24"/>
      <c r="AD762" s="24"/>
    </row>
    <row r="763" spans="6:30" x14ac:dyDescent="0.25">
      <c r="F763" s="4"/>
      <c r="G763" s="4"/>
      <c r="I763" s="24"/>
      <c r="J763" s="24"/>
      <c r="K763" s="24"/>
      <c r="L763" s="24"/>
      <c r="M763" s="24"/>
      <c r="N763" s="24"/>
      <c r="O763" s="24"/>
      <c r="P763" s="24"/>
      <c r="Q763" s="24"/>
      <c r="R763" s="24"/>
      <c r="S763" s="24"/>
      <c r="T763" s="24"/>
      <c r="U763" s="24"/>
      <c r="V763" s="24"/>
      <c r="W763" s="24"/>
      <c r="X763" s="24"/>
      <c r="Y763" s="24"/>
      <c r="Z763" s="24"/>
      <c r="AA763" s="24"/>
      <c r="AB763" s="24"/>
      <c r="AC763" s="24"/>
      <c r="AD763" s="24"/>
    </row>
    <row r="764" spans="6:30" x14ac:dyDescent="0.25">
      <c r="F764" s="4"/>
      <c r="G764" s="4"/>
      <c r="I764" s="24"/>
      <c r="J764" s="24"/>
      <c r="K764" s="24"/>
      <c r="L764" s="24"/>
      <c r="M764" s="24"/>
      <c r="N764" s="24"/>
      <c r="O764" s="24"/>
      <c r="P764" s="24"/>
      <c r="Q764" s="24"/>
      <c r="R764" s="24"/>
      <c r="S764" s="24"/>
      <c r="T764" s="24"/>
      <c r="U764" s="24"/>
      <c r="V764" s="24"/>
      <c r="W764" s="24"/>
      <c r="X764" s="24"/>
      <c r="Y764" s="24"/>
      <c r="Z764" s="24"/>
      <c r="AA764" s="24"/>
      <c r="AB764" s="24"/>
      <c r="AC764" s="24"/>
      <c r="AD764" s="24"/>
    </row>
    <row r="765" spans="6:30" x14ac:dyDescent="0.25">
      <c r="F765" s="4"/>
      <c r="G765" s="4"/>
      <c r="I765" s="24"/>
      <c r="J765" s="24"/>
      <c r="K765" s="24"/>
      <c r="L765" s="24"/>
      <c r="M765" s="24"/>
      <c r="N765" s="24"/>
      <c r="O765" s="24"/>
      <c r="P765" s="24"/>
      <c r="Q765" s="24"/>
      <c r="R765" s="24"/>
      <c r="S765" s="24"/>
      <c r="T765" s="24"/>
      <c r="U765" s="24"/>
      <c r="V765" s="24"/>
      <c r="W765" s="24"/>
      <c r="X765" s="24"/>
      <c r="Y765" s="24"/>
      <c r="Z765" s="24"/>
      <c r="AA765" s="24"/>
      <c r="AB765" s="24"/>
      <c r="AC765" s="24"/>
      <c r="AD765" s="24"/>
    </row>
    <row r="766" spans="6:30" x14ac:dyDescent="0.25">
      <c r="F766" s="4"/>
      <c r="G766" s="4"/>
      <c r="I766" s="24"/>
      <c r="J766" s="24"/>
      <c r="K766" s="24"/>
      <c r="L766" s="24"/>
      <c r="M766" s="24"/>
      <c r="N766" s="24"/>
      <c r="O766" s="24"/>
      <c r="P766" s="24"/>
      <c r="Q766" s="24"/>
      <c r="R766" s="24"/>
      <c r="S766" s="24"/>
      <c r="T766" s="24"/>
      <c r="U766" s="24"/>
      <c r="V766" s="24"/>
      <c r="W766" s="24"/>
      <c r="X766" s="24"/>
      <c r="Y766" s="24"/>
      <c r="Z766" s="24"/>
      <c r="AA766" s="24"/>
      <c r="AB766" s="24"/>
      <c r="AC766" s="24"/>
      <c r="AD766" s="24"/>
    </row>
    <row r="767" spans="6:30" x14ac:dyDescent="0.25">
      <c r="F767" s="4"/>
      <c r="G767" s="4"/>
      <c r="I767" s="24"/>
      <c r="J767" s="24"/>
      <c r="K767" s="24"/>
      <c r="L767" s="24"/>
      <c r="M767" s="24"/>
      <c r="N767" s="24"/>
      <c r="O767" s="24"/>
      <c r="P767" s="24"/>
      <c r="Q767" s="24"/>
      <c r="R767" s="24"/>
      <c r="S767" s="24"/>
      <c r="T767" s="24"/>
      <c r="U767" s="24"/>
      <c r="V767" s="24"/>
      <c r="W767" s="24"/>
      <c r="X767" s="24"/>
      <c r="Y767" s="24"/>
      <c r="Z767" s="24"/>
      <c r="AA767" s="24"/>
      <c r="AB767" s="24"/>
      <c r="AC767" s="24"/>
      <c r="AD767" s="24"/>
    </row>
    <row r="768" spans="6:30" x14ac:dyDescent="0.25">
      <c r="F768" s="4"/>
      <c r="G768" s="4"/>
      <c r="I768" s="24"/>
      <c r="J768" s="24"/>
      <c r="K768" s="24"/>
      <c r="L768" s="24"/>
      <c r="M768" s="24"/>
      <c r="N768" s="24"/>
      <c r="O768" s="24"/>
      <c r="P768" s="24"/>
      <c r="Q768" s="24"/>
      <c r="R768" s="24"/>
      <c r="S768" s="24"/>
      <c r="T768" s="24"/>
      <c r="U768" s="24"/>
      <c r="V768" s="24"/>
      <c r="W768" s="24"/>
      <c r="X768" s="24"/>
      <c r="Y768" s="24"/>
      <c r="Z768" s="24"/>
      <c r="AA768" s="24"/>
      <c r="AB768" s="24"/>
      <c r="AC768" s="24"/>
      <c r="AD768" s="24"/>
    </row>
    <row r="769" spans="6:30" x14ac:dyDescent="0.25">
      <c r="F769" s="4"/>
      <c r="G769" s="4"/>
      <c r="I769" s="24"/>
      <c r="J769" s="24"/>
      <c r="K769" s="24"/>
      <c r="L769" s="24"/>
      <c r="M769" s="24"/>
      <c r="N769" s="24"/>
      <c r="O769" s="24"/>
      <c r="P769" s="24"/>
      <c r="Q769" s="24"/>
      <c r="R769" s="24"/>
      <c r="S769" s="24"/>
      <c r="T769" s="24"/>
      <c r="U769" s="24"/>
      <c r="V769" s="24"/>
      <c r="W769" s="24"/>
      <c r="X769" s="24"/>
      <c r="Y769" s="24"/>
      <c r="Z769" s="24"/>
      <c r="AA769" s="24"/>
      <c r="AB769" s="24"/>
      <c r="AC769" s="24"/>
      <c r="AD769" s="24"/>
    </row>
    <row r="770" spans="6:30" x14ac:dyDescent="0.25">
      <c r="F770" s="4"/>
      <c r="G770" s="4"/>
      <c r="I770" s="24"/>
      <c r="J770" s="24"/>
      <c r="K770" s="24"/>
      <c r="L770" s="24"/>
      <c r="M770" s="24"/>
      <c r="N770" s="24"/>
      <c r="O770" s="24"/>
      <c r="P770" s="24"/>
      <c r="Q770" s="24"/>
      <c r="R770" s="24"/>
      <c r="S770" s="24"/>
      <c r="T770" s="24"/>
      <c r="U770" s="24"/>
      <c r="V770" s="24"/>
      <c r="W770" s="24"/>
      <c r="X770" s="24"/>
      <c r="Y770" s="24"/>
      <c r="Z770" s="24"/>
      <c r="AA770" s="24"/>
      <c r="AB770" s="24"/>
      <c r="AC770" s="24"/>
      <c r="AD770" s="24"/>
    </row>
    <row r="771" spans="6:30" x14ac:dyDescent="0.25">
      <c r="F771" s="4"/>
      <c r="G771" s="4"/>
      <c r="I771" s="24"/>
      <c r="J771" s="24"/>
      <c r="K771" s="24"/>
      <c r="L771" s="24"/>
      <c r="M771" s="24"/>
      <c r="N771" s="24"/>
      <c r="O771" s="24"/>
      <c r="P771" s="24"/>
      <c r="Q771" s="24"/>
      <c r="R771" s="24"/>
      <c r="S771" s="24"/>
      <c r="T771" s="24"/>
      <c r="U771" s="24"/>
      <c r="V771" s="24"/>
      <c r="W771" s="24"/>
      <c r="X771" s="24"/>
      <c r="Y771" s="24"/>
      <c r="Z771" s="24"/>
      <c r="AA771" s="24"/>
      <c r="AB771" s="24"/>
      <c r="AC771" s="24"/>
      <c r="AD771" s="24"/>
    </row>
    <row r="772" spans="6:30" x14ac:dyDescent="0.25">
      <c r="F772" s="4"/>
      <c r="G772" s="4"/>
      <c r="I772" s="24"/>
      <c r="J772" s="24"/>
      <c r="K772" s="24"/>
      <c r="L772" s="24"/>
      <c r="M772" s="24"/>
      <c r="N772" s="24"/>
      <c r="O772" s="24"/>
      <c r="P772" s="24"/>
      <c r="Q772" s="24"/>
      <c r="R772" s="24"/>
      <c r="S772" s="24"/>
      <c r="T772" s="24"/>
      <c r="U772" s="24"/>
      <c r="V772" s="24"/>
      <c r="W772" s="24"/>
      <c r="X772" s="24"/>
      <c r="Y772" s="24"/>
      <c r="Z772" s="24"/>
      <c r="AA772" s="24"/>
      <c r="AB772" s="24"/>
      <c r="AC772" s="24"/>
      <c r="AD772" s="24"/>
    </row>
    <row r="773" spans="6:30" x14ac:dyDescent="0.25">
      <c r="F773" s="4"/>
      <c r="G773" s="4"/>
      <c r="I773" s="24"/>
      <c r="J773" s="24"/>
      <c r="K773" s="24"/>
      <c r="L773" s="24"/>
      <c r="M773" s="24"/>
      <c r="N773" s="24"/>
      <c r="O773" s="24"/>
      <c r="P773" s="24"/>
      <c r="Q773" s="24"/>
      <c r="R773" s="24"/>
      <c r="S773" s="24"/>
      <c r="T773" s="24"/>
      <c r="U773" s="24"/>
      <c r="V773" s="24"/>
      <c r="W773" s="24"/>
      <c r="X773" s="24"/>
      <c r="Y773" s="24"/>
      <c r="Z773" s="24"/>
      <c r="AA773" s="24"/>
      <c r="AB773" s="24"/>
      <c r="AC773" s="24"/>
      <c r="AD773" s="24"/>
    </row>
    <row r="774" spans="6:30" x14ac:dyDescent="0.25">
      <c r="F774" s="4"/>
      <c r="G774" s="4"/>
      <c r="I774" s="24"/>
      <c r="J774" s="24"/>
      <c r="K774" s="24"/>
      <c r="L774" s="24"/>
      <c r="M774" s="24"/>
      <c r="N774" s="24"/>
      <c r="O774" s="24"/>
      <c r="P774" s="24"/>
      <c r="Q774" s="24"/>
      <c r="R774" s="24"/>
      <c r="S774" s="24"/>
      <c r="T774" s="24"/>
      <c r="U774" s="24"/>
      <c r="V774" s="24"/>
      <c r="W774" s="24"/>
      <c r="X774" s="24"/>
      <c r="Y774" s="24"/>
      <c r="Z774" s="24"/>
      <c r="AA774" s="24"/>
      <c r="AB774" s="24"/>
      <c r="AC774" s="24"/>
      <c r="AD774" s="24"/>
    </row>
    <row r="775" spans="6:30" x14ac:dyDescent="0.25">
      <c r="F775" s="4"/>
      <c r="G775" s="4"/>
      <c r="I775" s="24"/>
      <c r="J775" s="24"/>
      <c r="K775" s="24"/>
      <c r="L775" s="24"/>
      <c r="M775" s="24"/>
      <c r="N775" s="24"/>
      <c r="O775" s="24"/>
      <c r="P775" s="24"/>
      <c r="Q775" s="24"/>
      <c r="R775" s="24"/>
      <c r="S775" s="24"/>
      <c r="T775" s="24"/>
      <c r="U775" s="24"/>
      <c r="V775" s="24"/>
      <c r="W775" s="24"/>
      <c r="X775" s="24"/>
      <c r="Y775" s="24"/>
      <c r="Z775" s="24"/>
      <c r="AA775" s="24"/>
      <c r="AB775" s="24"/>
      <c r="AC775" s="24"/>
      <c r="AD775" s="24"/>
    </row>
    <row r="776" spans="6:30" x14ac:dyDescent="0.25">
      <c r="F776" s="4"/>
      <c r="G776" s="4"/>
      <c r="I776" s="24"/>
      <c r="J776" s="24"/>
      <c r="K776" s="24"/>
      <c r="L776" s="24"/>
      <c r="M776" s="24"/>
      <c r="N776" s="24"/>
      <c r="O776" s="24"/>
      <c r="P776" s="24"/>
      <c r="Q776" s="24"/>
      <c r="R776" s="24"/>
      <c r="S776" s="24"/>
      <c r="T776" s="24"/>
      <c r="U776" s="24"/>
      <c r="V776" s="24"/>
      <c r="W776" s="24"/>
      <c r="X776" s="24"/>
      <c r="Y776" s="24"/>
      <c r="Z776" s="24"/>
      <c r="AA776" s="24"/>
      <c r="AB776" s="24"/>
      <c r="AC776" s="24"/>
      <c r="AD776" s="24"/>
    </row>
    <row r="777" spans="6:30" x14ac:dyDescent="0.25">
      <c r="F777" s="4"/>
      <c r="G777" s="4"/>
      <c r="I777" s="24"/>
      <c r="J777" s="24"/>
      <c r="K777" s="24"/>
      <c r="L777" s="24"/>
      <c r="M777" s="24"/>
      <c r="N777" s="24"/>
      <c r="O777" s="24"/>
      <c r="P777" s="24"/>
      <c r="Q777" s="24"/>
      <c r="R777" s="24"/>
      <c r="S777" s="24"/>
      <c r="T777" s="24"/>
      <c r="U777" s="24"/>
      <c r="V777" s="24"/>
      <c r="W777" s="24"/>
      <c r="X777" s="24"/>
      <c r="Y777" s="24"/>
      <c r="Z777" s="24"/>
      <c r="AA777" s="24"/>
      <c r="AB777" s="24"/>
      <c r="AC777" s="24"/>
      <c r="AD777" s="24"/>
    </row>
    <row r="778" spans="6:30" x14ac:dyDescent="0.25">
      <c r="F778" s="4"/>
      <c r="G778" s="4"/>
      <c r="I778" s="24"/>
      <c r="J778" s="24"/>
      <c r="K778" s="24"/>
      <c r="L778" s="24"/>
      <c r="M778" s="24"/>
      <c r="N778" s="24"/>
      <c r="O778" s="24"/>
      <c r="P778" s="24"/>
      <c r="Q778" s="24"/>
      <c r="R778" s="24"/>
      <c r="S778" s="24"/>
      <c r="T778" s="24"/>
      <c r="U778" s="24"/>
      <c r="V778" s="24"/>
      <c r="W778" s="24"/>
      <c r="X778" s="24"/>
      <c r="Y778" s="24"/>
      <c r="Z778" s="24"/>
      <c r="AA778" s="24"/>
      <c r="AB778" s="24"/>
      <c r="AC778" s="24"/>
      <c r="AD778" s="24"/>
    </row>
    <row r="779" spans="6:30" x14ac:dyDescent="0.25">
      <c r="F779" s="4"/>
      <c r="G779" s="4"/>
      <c r="I779" s="24"/>
      <c r="J779" s="24"/>
      <c r="K779" s="24"/>
      <c r="L779" s="24"/>
      <c r="M779" s="24"/>
      <c r="N779" s="24"/>
      <c r="O779" s="24"/>
      <c r="P779" s="24"/>
      <c r="Q779" s="24"/>
      <c r="R779" s="24"/>
      <c r="S779" s="24"/>
      <c r="T779" s="24"/>
      <c r="U779" s="24"/>
      <c r="V779" s="24"/>
      <c r="W779" s="24"/>
      <c r="X779" s="24"/>
      <c r="Y779" s="24"/>
      <c r="Z779" s="24"/>
      <c r="AA779" s="24"/>
      <c r="AB779" s="24"/>
      <c r="AC779" s="24"/>
      <c r="AD779" s="24"/>
    </row>
    <row r="780" spans="6:30" x14ac:dyDescent="0.25">
      <c r="F780" s="4"/>
      <c r="G780" s="4"/>
      <c r="I780" s="24"/>
      <c r="J780" s="24"/>
      <c r="K780" s="24"/>
      <c r="L780" s="24"/>
      <c r="M780" s="24"/>
      <c r="N780" s="24"/>
      <c r="O780" s="24"/>
      <c r="P780" s="24"/>
      <c r="Q780" s="24"/>
      <c r="R780" s="24"/>
      <c r="S780" s="24"/>
      <c r="T780" s="24"/>
      <c r="U780" s="24"/>
      <c r="V780" s="24"/>
      <c r="W780" s="24"/>
      <c r="X780" s="24"/>
      <c r="Y780" s="24"/>
      <c r="Z780" s="24"/>
      <c r="AA780" s="24"/>
      <c r="AB780" s="24"/>
      <c r="AC780" s="24"/>
      <c r="AD780" s="24"/>
    </row>
    <row r="781" spans="6:30" x14ac:dyDescent="0.25">
      <c r="F781" s="4"/>
      <c r="G781" s="4"/>
      <c r="I781" s="24"/>
      <c r="J781" s="24"/>
      <c r="K781" s="24"/>
      <c r="L781" s="24"/>
      <c r="M781" s="24"/>
      <c r="N781" s="24"/>
      <c r="O781" s="24"/>
      <c r="P781" s="24"/>
      <c r="Q781" s="24"/>
      <c r="R781" s="24"/>
      <c r="S781" s="24"/>
      <c r="T781" s="24"/>
      <c r="U781" s="24"/>
      <c r="V781" s="24"/>
      <c r="W781" s="24"/>
      <c r="X781" s="24"/>
      <c r="Y781" s="24"/>
      <c r="Z781" s="24"/>
      <c r="AA781" s="24"/>
      <c r="AB781" s="24"/>
      <c r="AC781" s="24"/>
      <c r="AD781" s="24"/>
    </row>
    <row r="782" spans="6:30" x14ac:dyDescent="0.25">
      <c r="F782" s="4"/>
      <c r="G782" s="4"/>
      <c r="I782" s="24"/>
      <c r="J782" s="24"/>
      <c r="K782" s="24"/>
      <c r="L782" s="24"/>
      <c r="M782" s="24"/>
      <c r="N782" s="24"/>
      <c r="O782" s="24"/>
      <c r="P782" s="24"/>
      <c r="Q782" s="24"/>
      <c r="R782" s="24"/>
      <c r="S782" s="24"/>
      <c r="T782" s="24"/>
      <c r="U782" s="24"/>
      <c r="V782" s="24"/>
      <c r="W782" s="24"/>
      <c r="X782" s="24"/>
      <c r="Y782" s="24"/>
      <c r="Z782" s="24"/>
      <c r="AA782" s="24"/>
      <c r="AB782" s="24"/>
      <c r="AC782" s="24"/>
      <c r="AD782" s="24"/>
    </row>
    <row r="783" spans="6:30" x14ac:dyDescent="0.25">
      <c r="F783" s="4"/>
      <c r="G783" s="4"/>
      <c r="I783" s="24"/>
      <c r="J783" s="24"/>
      <c r="K783" s="24"/>
      <c r="L783" s="24"/>
      <c r="M783" s="24"/>
      <c r="N783" s="24"/>
      <c r="O783" s="24"/>
      <c r="P783" s="24"/>
      <c r="Q783" s="24"/>
      <c r="R783" s="24"/>
      <c r="S783" s="24"/>
      <c r="T783" s="24"/>
      <c r="U783" s="24"/>
      <c r="V783" s="24"/>
      <c r="W783" s="24"/>
      <c r="X783" s="24"/>
      <c r="Y783" s="24"/>
      <c r="Z783" s="24"/>
      <c r="AA783" s="24"/>
      <c r="AB783" s="24"/>
      <c r="AC783" s="24"/>
      <c r="AD783" s="24"/>
    </row>
    <row r="784" spans="6:30" x14ac:dyDescent="0.25">
      <c r="F784" s="4"/>
      <c r="G784" s="4"/>
      <c r="I784" s="24"/>
      <c r="J784" s="24"/>
      <c r="K784" s="24"/>
      <c r="L784" s="24"/>
      <c r="M784" s="24"/>
      <c r="N784" s="24"/>
      <c r="O784" s="24"/>
      <c r="P784" s="24"/>
      <c r="Q784" s="24"/>
      <c r="R784" s="24"/>
      <c r="S784" s="24"/>
      <c r="T784" s="24"/>
      <c r="U784" s="24"/>
      <c r="V784" s="24"/>
      <c r="W784" s="24"/>
      <c r="X784" s="24"/>
      <c r="Y784" s="24"/>
      <c r="Z784" s="24"/>
      <c r="AA784" s="24"/>
      <c r="AB784" s="24"/>
      <c r="AC784" s="24"/>
      <c r="AD784" s="24"/>
    </row>
    <row r="785" spans="6:30" x14ac:dyDescent="0.25">
      <c r="F785" s="4"/>
      <c r="G785" s="4"/>
      <c r="I785" s="24"/>
      <c r="J785" s="24"/>
      <c r="K785" s="24"/>
      <c r="L785" s="24"/>
      <c r="M785" s="24"/>
      <c r="N785" s="24"/>
      <c r="O785" s="24"/>
      <c r="P785" s="24"/>
      <c r="Q785" s="24"/>
      <c r="R785" s="24"/>
      <c r="S785" s="24"/>
      <c r="T785" s="24"/>
      <c r="U785" s="24"/>
      <c r="V785" s="24"/>
      <c r="W785" s="24"/>
      <c r="X785" s="24"/>
      <c r="Y785" s="24"/>
      <c r="Z785" s="24"/>
      <c r="AA785" s="24"/>
      <c r="AB785" s="24"/>
      <c r="AC785" s="24"/>
      <c r="AD785" s="24"/>
    </row>
    <row r="786" spans="6:30" x14ac:dyDescent="0.25">
      <c r="F786" s="4"/>
      <c r="G786" s="4"/>
      <c r="I786" s="24"/>
      <c r="J786" s="24"/>
      <c r="K786" s="24"/>
      <c r="L786" s="24"/>
      <c r="M786" s="24"/>
      <c r="N786" s="24"/>
      <c r="O786" s="24"/>
      <c r="P786" s="24"/>
      <c r="Q786" s="24"/>
      <c r="R786" s="24"/>
      <c r="S786" s="24"/>
      <c r="T786" s="24"/>
      <c r="U786" s="24"/>
      <c r="V786" s="24"/>
      <c r="W786" s="24"/>
      <c r="X786" s="24"/>
      <c r="Y786" s="24"/>
      <c r="Z786" s="24"/>
      <c r="AA786" s="24"/>
      <c r="AB786" s="24"/>
      <c r="AC786" s="24"/>
      <c r="AD786" s="24"/>
    </row>
    <row r="787" spans="6:30" x14ac:dyDescent="0.25">
      <c r="F787" s="4"/>
      <c r="G787" s="4"/>
      <c r="I787" s="24"/>
      <c r="J787" s="24"/>
      <c r="K787" s="24"/>
      <c r="L787" s="24"/>
      <c r="M787" s="24"/>
      <c r="N787" s="24"/>
      <c r="O787" s="24"/>
      <c r="P787" s="24"/>
      <c r="Q787" s="24"/>
      <c r="R787" s="24"/>
      <c r="S787" s="24"/>
      <c r="T787" s="24"/>
      <c r="U787" s="24"/>
      <c r="V787" s="24"/>
      <c r="W787" s="24"/>
      <c r="X787" s="24"/>
      <c r="Y787" s="24"/>
      <c r="Z787" s="24"/>
      <c r="AA787" s="24"/>
      <c r="AB787" s="24"/>
      <c r="AC787" s="24"/>
      <c r="AD787" s="24"/>
    </row>
    <row r="788" spans="6:30" x14ac:dyDescent="0.25">
      <c r="F788" s="4"/>
      <c r="G788" s="4"/>
      <c r="I788" s="24"/>
      <c r="J788" s="24"/>
      <c r="K788" s="24"/>
      <c r="L788" s="24"/>
      <c r="M788" s="24"/>
      <c r="N788" s="24"/>
      <c r="O788" s="24"/>
      <c r="P788" s="24"/>
      <c r="Q788" s="24"/>
      <c r="R788" s="24"/>
      <c r="S788" s="24"/>
      <c r="T788" s="24"/>
      <c r="U788" s="24"/>
      <c r="V788" s="24"/>
      <c r="W788" s="24"/>
      <c r="X788" s="24"/>
      <c r="Y788" s="24"/>
      <c r="Z788" s="24"/>
      <c r="AA788" s="24"/>
      <c r="AB788" s="24"/>
      <c r="AC788" s="24"/>
      <c r="AD788" s="24"/>
    </row>
    <row r="789" spans="6:30" x14ac:dyDescent="0.25">
      <c r="F789" s="4"/>
      <c r="G789" s="4"/>
      <c r="I789" s="24"/>
      <c r="J789" s="24"/>
      <c r="K789" s="24"/>
      <c r="L789" s="24"/>
      <c r="M789" s="24"/>
      <c r="N789" s="24"/>
      <c r="O789" s="24"/>
      <c r="P789" s="24"/>
      <c r="Q789" s="24"/>
      <c r="R789" s="24"/>
      <c r="S789" s="24"/>
      <c r="T789" s="24"/>
      <c r="U789" s="24"/>
      <c r="V789" s="24"/>
      <c r="W789" s="24"/>
      <c r="X789" s="24"/>
      <c r="Y789" s="24"/>
      <c r="Z789" s="24"/>
      <c r="AA789" s="24"/>
      <c r="AB789" s="24"/>
      <c r="AC789" s="24"/>
      <c r="AD789" s="24"/>
    </row>
    <row r="790" spans="6:30" x14ac:dyDescent="0.25">
      <c r="F790" s="4"/>
      <c r="G790" s="4"/>
      <c r="I790" s="24"/>
      <c r="J790" s="24"/>
      <c r="K790" s="24"/>
      <c r="L790" s="24"/>
      <c r="M790" s="24"/>
      <c r="N790" s="24"/>
      <c r="O790" s="24"/>
      <c r="P790" s="24"/>
      <c r="Q790" s="24"/>
      <c r="R790" s="24"/>
      <c r="S790" s="24"/>
      <c r="T790" s="24"/>
      <c r="U790" s="24"/>
      <c r="V790" s="24"/>
      <c r="W790" s="24"/>
      <c r="X790" s="24"/>
      <c r="Y790" s="24"/>
      <c r="Z790" s="24"/>
      <c r="AA790" s="24"/>
      <c r="AB790" s="24"/>
      <c r="AC790" s="24"/>
      <c r="AD790" s="24"/>
    </row>
    <row r="791" spans="6:30" x14ac:dyDescent="0.25">
      <c r="F791" s="4"/>
      <c r="G791" s="4"/>
      <c r="I791" s="24"/>
      <c r="J791" s="24"/>
      <c r="K791" s="24"/>
      <c r="L791" s="24"/>
      <c r="M791" s="24"/>
      <c r="N791" s="24"/>
      <c r="O791" s="24"/>
      <c r="P791" s="24"/>
      <c r="Q791" s="24"/>
      <c r="R791" s="24"/>
      <c r="S791" s="24"/>
      <c r="T791" s="24"/>
      <c r="U791" s="24"/>
      <c r="V791" s="24"/>
      <c r="W791" s="24"/>
      <c r="X791" s="24"/>
      <c r="Y791" s="24"/>
      <c r="Z791" s="24"/>
      <c r="AA791" s="24"/>
      <c r="AB791" s="24"/>
      <c r="AC791" s="24"/>
      <c r="AD791" s="24"/>
    </row>
    <row r="792" spans="6:30" x14ac:dyDescent="0.25">
      <c r="F792" s="4"/>
      <c r="G792" s="4"/>
      <c r="I792" s="24"/>
      <c r="J792" s="24"/>
      <c r="K792" s="24"/>
      <c r="L792" s="24"/>
      <c r="M792" s="24"/>
      <c r="N792" s="24"/>
      <c r="O792" s="24"/>
      <c r="P792" s="24"/>
      <c r="Q792" s="24"/>
      <c r="R792" s="24"/>
      <c r="S792" s="24"/>
      <c r="T792" s="24"/>
      <c r="U792" s="24"/>
      <c r="V792" s="24"/>
      <c r="W792" s="24"/>
      <c r="X792" s="24"/>
      <c r="Y792" s="24"/>
      <c r="Z792" s="24"/>
      <c r="AA792" s="24"/>
      <c r="AB792" s="24"/>
      <c r="AC792" s="24"/>
      <c r="AD792" s="24"/>
    </row>
    <row r="793" spans="6:30" x14ac:dyDescent="0.25">
      <c r="F793" s="4"/>
      <c r="G793" s="4"/>
      <c r="I793" s="24"/>
      <c r="J793" s="24"/>
      <c r="K793" s="24"/>
      <c r="L793" s="24"/>
      <c r="M793" s="24"/>
      <c r="N793" s="24"/>
      <c r="O793" s="24"/>
      <c r="P793" s="24"/>
      <c r="Q793" s="24"/>
      <c r="R793" s="24"/>
      <c r="S793" s="24"/>
      <c r="T793" s="24"/>
      <c r="U793" s="24"/>
      <c r="V793" s="24"/>
      <c r="W793" s="24"/>
      <c r="X793" s="24"/>
      <c r="Y793" s="24"/>
      <c r="Z793" s="24"/>
      <c r="AA793" s="24"/>
      <c r="AB793" s="24"/>
      <c r="AC793" s="24"/>
      <c r="AD793" s="24"/>
    </row>
    <row r="794" spans="6:30" x14ac:dyDescent="0.25">
      <c r="F794" s="4"/>
      <c r="G794" s="4"/>
      <c r="I794" s="24"/>
      <c r="J794" s="24"/>
      <c r="K794" s="24"/>
      <c r="L794" s="24"/>
      <c r="M794" s="24"/>
      <c r="N794" s="24"/>
      <c r="O794" s="24"/>
      <c r="P794" s="24"/>
      <c r="Q794" s="24"/>
      <c r="R794" s="24"/>
      <c r="S794" s="24"/>
      <c r="T794" s="24"/>
      <c r="U794" s="24"/>
      <c r="V794" s="24"/>
      <c r="W794" s="24"/>
      <c r="X794" s="24"/>
      <c r="Y794" s="24"/>
      <c r="Z794" s="24"/>
      <c r="AA794" s="24"/>
      <c r="AB794" s="24"/>
      <c r="AC794" s="24"/>
      <c r="AD794" s="24"/>
    </row>
    <row r="795" spans="6:30" x14ac:dyDescent="0.25">
      <c r="F795" s="4"/>
      <c r="G795" s="4"/>
      <c r="I795" s="24"/>
      <c r="J795" s="24"/>
      <c r="K795" s="24"/>
      <c r="L795" s="24"/>
      <c r="M795" s="24"/>
      <c r="N795" s="24"/>
      <c r="O795" s="24"/>
      <c r="P795" s="24"/>
      <c r="Q795" s="24"/>
      <c r="R795" s="24"/>
      <c r="S795" s="24"/>
      <c r="T795" s="24"/>
      <c r="U795" s="24"/>
      <c r="V795" s="24"/>
      <c r="W795" s="24"/>
      <c r="X795" s="24"/>
      <c r="Y795" s="24"/>
      <c r="Z795" s="24"/>
      <c r="AA795" s="24"/>
      <c r="AB795" s="24"/>
      <c r="AC795" s="24"/>
      <c r="AD795" s="24"/>
    </row>
    <row r="796" spans="6:30" x14ac:dyDescent="0.25">
      <c r="F796" s="4"/>
      <c r="G796" s="4"/>
      <c r="I796" s="24"/>
      <c r="J796" s="24"/>
      <c r="K796" s="24"/>
      <c r="L796" s="24"/>
      <c r="M796" s="24"/>
      <c r="N796" s="24"/>
      <c r="O796" s="24"/>
      <c r="P796" s="24"/>
      <c r="Q796" s="24"/>
      <c r="R796" s="24"/>
      <c r="S796" s="24"/>
      <c r="T796" s="24"/>
      <c r="U796" s="24"/>
      <c r="V796" s="24"/>
      <c r="W796" s="24"/>
      <c r="X796" s="24"/>
      <c r="Y796" s="24"/>
      <c r="Z796" s="24"/>
      <c r="AA796" s="24"/>
      <c r="AB796" s="24"/>
      <c r="AC796" s="24"/>
      <c r="AD796" s="24"/>
    </row>
    <row r="797" spans="6:30" x14ac:dyDescent="0.25">
      <c r="F797" s="4"/>
      <c r="G797" s="4"/>
      <c r="I797" s="24"/>
      <c r="J797" s="24"/>
      <c r="K797" s="24"/>
      <c r="L797" s="24"/>
      <c r="M797" s="24"/>
      <c r="N797" s="24"/>
      <c r="O797" s="24"/>
      <c r="P797" s="24"/>
      <c r="Q797" s="24"/>
      <c r="R797" s="24"/>
      <c r="S797" s="24"/>
      <c r="T797" s="24"/>
      <c r="U797" s="24"/>
      <c r="V797" s="24"/>
      <c r="W797" s="24"/>
      <c r="X797" s="24"/>
      <c r="Y797" s="24"/>
      <c r="Z797" s="24"/>
      <c r="AA797" s="24"/>
      <c r="AB797" s="24"/>
      <c r="AC797" s="24"/>
      <c r="AD797" s="24"/>
    </row>
    <row r="798" spans="6:30" x14ac:dyDescent="0.25">
      <c r="F798" s="4"/>
      <c r="G798" s="4"/>
      <c r="I798" s="24"/>
      <c r="J798" s="24"/>
      <c r="K798" s="24"/>
      <c r="L798" s="24"/>
      <c r="M798" s="24"/>
      <c r="N798" s="24"/>
      <c r="O798" s="24"/>
      <c r="P798" s="24"/>
      <c r="Q798" s="24"/>
      <c r="R798" s="24"/>
      <c r="S798" s="24"/>
      <c r="T798" s="24"/>
      <c r="U798" s="24"/>
      <c r="V798" s="24"/>
      <c r="W798" s="24"/>
      <c r="X798" s="24"/>
      <c r="Y798" s="24"/>
      <c r="Z798" s="24"/>
      <c r="AA798" s="24"/>
      <c r="AB798" s="24"/>
      <c r="AC798" s="24"/>
      <c r="AD798" s="24"/>
    </row>
    <row r="799" spans="6:30" x14ac:dyDescent="0.25">
      <c r="F799" s="4"/>
      <c r="G799" s="4"/>
      <c r="I799" s="24"/>
      <c r="J799" s="24"/>
      <c r="K799" s="24"/>
      <c r="L799" s="24"/>
      <c r="M799" s="24"/>
      <c r="N799" s="24"/>
      <c r="O799" s="24"/>
      <c r="P799" s="24"/>
      <c r="Q799" s="24"/>
      <c r="R799" s="24"/>
      <c r="S799" s="24"/>
      <c r="T799" s="24"/>
      <c r="U799" s="24"/>
      <c r="V799" s="24"/>
      <c r="W799" s="24"/>
      <c r="X799" s="24"/>
      <c r="Y799" s="24"/>
      <c r="Z799" s="24"/>
      <c r="AA799" s="24"/>
      <c r="AB799" s="24"/>
      <c r="AC799" s="24"/>
      <c r="AD799" s="24"/>
    </row>
    <row r="800" spans="6:30" x14ac:dyDescent="0.25">
      <c r="F800" s="4"/>
      <c r="G800" s="4"/>
      <c r="I800" s="24"/>
      <c r="J800" s="24"/>
      <c r="K800" s="24"/>
      <c r="L800" s="24"/>
      <c r="M800" s="24"/>
      <c r="N800" s="24"/>
      <c r="O800" s="24"/>
      <c r="P800" s="24"/>
      <c r="Q800" s="24"/>
      <c r="R800" s="24"/>
      <c r="S800" s="24"/>
      <c r="T800" s="24"/>
      <c r="U800" s="24"/>
      <c r="V800" s="24"/>
      <c r="W800" s="24"/>
      <c r="X800" s="24"/>
      <c r="Y800" s="24"/>
      <c r="Z800" s="24"/>
      <c r="AA800" s="24"/>
      <c r="AB800" s="24"/>
      <c r="AC800" s="24"/>
      <c r="AD800" s="24"/>
    </row>
    <row r="801" spans="6:30" x14ac:dyDescent="0.25">
      <c r="F801" s="4"/>
      <c r="G801" s="4"/>
      <c r="I801" s="24"/>
      <c r="J801" s="24"/>
      <c r="K801" s="24"/>
      <c r="L801" s="24"/>
      <c r="M801" s="24"/>
      <c r="N801" s="24"/>
      <c r="O801" s="24"/>
      <c r="P801" s="24"/>
      <c r="Q801" s="24"/>
      <c r="R801" s="24"/>
      <c r="S801" s="24"/>
      <c r="T801" s="24"/>
      <c r="U801" s="24"/>
      <c r="V801" s="24"/>
      <c r="W801" s="24"/>
      <c r="X801" s="24"/>
      <c r="Y801" s="24"/>
      <c r="Z801" s="24"/>
      <c r="AA801" s="24"/>
      <c r="AB801" s="24"/>
      <c r="AC801" s="24"/>
      <c r="AD801" s="24"/>
    </row>
    <row r="802" spans="6:30" x14ac:dyDescent="0.25">
      <c r="F802" s="4"/>
      <c r="G802" s="4"/>
      <c r="I802" s="24"/>
      <c r="J802" s="24"/>
      <c r="K802" s="24"/>
      <c r="L802" s="24"/>
      <c r="M802" s="24"/>
      <c r="N802" s="24"/>
      <c r="O802" s="24"/>
      <c r="P802" s="24"/>
      <c r="Q802" s="24"/>
      <c r="R802" s="24"/>
      <c r="S802" s="24"/>
      <c r="T802" s="24"/>
      <c r="U802" s="24"/>
      <c r="V802" s="24"/>
      <c r="W802" s="24"/>
      <c r="X802" s="24"/>
      <c r="Y802" s="24"/>
      <c r="Z802" s="24"/>
      <c r="AA802" s="24"/>
      <c r="AB802" s="24"/>
      <c r="AC802" s="24"/>
      <c r="AD802" s="24"/>
    </row>
    <row r="803" spans="6:30" x14ac:dyDescent="0.25">
      <c r="F803" s="4"/>
      <c r="G803" s="4"/>
      <c r="I803" s="24"/>
      <c r="J803" s="24"/>
      <c r="K803" s="24"/>
      <c r="L803" s="24"/>
      <c r="M803" s="24"/>
      <c r="N803" s="24"/>
      <c r="O803" s="24"/>
      <c r="P803" s="24"/>
      <c r="Q803" s="24"/>
      <c r="R803" s="24"/>
      <c r="S803" s="24"/>
      <c r="T803" s="24"/>
      <c r="U803" s="24"/>
      <c r="V803" s="24"/>
      <c r="W803" s="24"/>
      <c r="X803" s="24"/>
      <c r="Y803" s="24"/>
      <c r="Z803" s="24"/>
      <c r="AA803" s="24"/>
      <c r="AB803" s="24"/>
      <c r="AC803" s="24"/>
      <c r="AD803" s="24"/>
    </row>
    <row r="804" spans="6:30" x14ac:dyDescent="0.25">
      <c r="F804" s="4"/>
      <c r="G804" s="4"/>
      <c r="I804" s="24"/>
      <c r="J804" s="24"/>
      <c r="K804" s="24"/>
      <c r="L804" s="24"/>
      <c r="M804" s="24"/>
      <c r="N804" s="24"/>
      <c r="O804" s="24"/>
      <c r="P804" s="24"/>
      <c r="Q804" s="24"/>
      <c r="R804" s="24"/>
      <c r="S804" s="24"/>
      <c r="T804" s="24"/>
      <c r="U804" s="24"/>
      <c r="V804" s="24"/>
      <c r="W804" s="24"/>
      <c r="X804" s="24"/>
      <c r="Y804" s="24"/>
      <c r="Z804" s="24"/>
      <c r="AA804" s="24"/>
      <c r="AB804" s="24"/>
      <c r="AC804" s="24"/>
      <c r="AD804" s="24"/>
    </row>
    <row r="805" spans="6:30" x14ac:dyDescent="0.25">
      <c r="F805" s="4"/>
      <c r="G805" s="4"/>
      <c r="I805" s="24"/>
      <c r="J805" s="24"/>
      <c r="K805" s="24"/>
      <c r="L805" s="24"/>
      <c r="M805" s="24"/>
      <c r="N805" s="24"/>
      <c r="O805" s="24"/>
      <c r="P805" s="24"/>
      <c r="Q805" s="24"/>
      <c r="R805" s="24"/>
      <c r="S805" s="24"/>
      <c r="T805" s="24"/>
      <c r="U805" s="24"/>
      <c r="V805" s="24"/>
      <c r="W805" s="24"/>
      <c r="X805" s="24"/>
      <c r="Y805" s="24"/>
      <c r="Z805" s="24"/>
      <c r="AA805" s="24"/>
      <c r="AB805" s="24"/>
      <c r="AC805" s="24"/>
      <c r="AD805" s="24"/>
    </row>
    <row r="806" spans="6:30" x14ac:dyDescent="0.25">
      <c r="F806" s="4"/>
      <c r="G806" s="4"/>
      <c r="I806" s="24"/>
      <c r="J806" s="24"/>
      <c r="K806" s="24"/>
      <c r="L806" s="24"/>
      <c r="M806" s="24"/>
      <c r="N806" s="24"/>
      <c r="O806" s="24"/>
      <c r="P806" s="24"/>
      <c r="Q806" s="24"/>
      <c r="R806" s="24"/>
      <c r="S806" s="24"/>
      <c r="T806" s="24"/>
      <c r="U806" s="24"/>
      <c r="V806" s="24"/>
      <c r="W806" s="24"/>
      <c r="X806" s="24"/>
      <c r="Y806" s="24"/>
      <c r="Z806" s="24"/>
      <c r="AA806" s="24"/>
      <c r="AB806" s="24"/>
      <c r="AC806" s="24"/>
      <c r="AD806" s="24"/>
    </row>
    <row r="807" spans="6:30" x14ac:dyDescent="0.25">
      <c r="F807" s="4"/>
      <c r="G807" s="4"/>
      <c r="I807" s="24"/>
      <c r="J807" s="24"/>
      <c r="K807" s="24"/>
      <c r="L807" s="24"/>
      <c r="M807" s="24"/>
      <c r="N807" s="24"/>
      <c r="O807" s="24"/>
      <c r="P807" s="24"/>
      <c r="Q807" s="24"/>
      <c r="R807" s="24"/>
      <c r="S807" s="24"/>
      <c r="T807" s="24"/>
      <c r="U807" s="24"/>
      <c r="V807" s="24"/>
      <c r="W807" s="24"/>
      <c r="X807" s="24"/>
      <c r="Y807" s="24"/>
      <c r="Z807" s="24"/>
      <c r="AA807" s="24"/>
      <c r="AB807" s="24"/>
      <c r="AC807" s="24"/>
      <c r="AD807" s="24"/>
    </row>
    <row r="808" spans="6:30" x14ac:dyDescent="0.25">
      <c r="F808" s="4"/>
      <c r="G808" s="4"/>
      <c r="I808" s="24"/>
      <c r="J808" s="24"/>
      <c r="K808" s="24"/>
      <c r="L808" s="24"/>
      <c r="M808" s="24"/>
      <c r="N808" s="24"/>
      <c r="O808" s="24"/>
      <c r="P808" s="24"/>
      <c r="Q808" s="24"/>
      <c r="R808" s="24"/>
      <c r="S808" s="24"/>
      <c r="T808" s="24"/>
      <c r="U808" s="24"/>
      <c r="V808" s="24"/>
      <c r="W808" s="24"/>
      <c r="X808" s="24"/>
      <c r="Y808" s="24"/>
      <c r="Z808" s="24"/>
      <c r="AA808" s="24"/>
      <c r="AB808" s="24"/>
      <c r="AC808" s="24"/>
      <c r="AD808" s="24"/>
    </row>
    <row r="809" spans="6:30" x14ac:dyDescent="0.25">
      <c r="F809" s="4"/>
      <c r="G809" s="4"/>
      <c r="I809" s="24"/>
      <c r="J809" s="24"/>
      <c r="K809" s="24"/>
      <c r="L809" s="24"/>
      <c r="M809" s="24"/>
      <c r="N809" s="24"/>
      <c r="O809" s="24"/>
      <c r="P809" s="24"/>
      <c r="Q809" s="24"/>
      <c r="R809" s="24"/>
      <c r="S809" s="24"/>
      <c r="T809" s="24"/>
      <c r="U809" s="24"/>
      <c r="V809" s="24"/>
      <c r="W809" s="24"/>
      <c r="X809" s="24"/>
      <c r="Y809" s="24"/>
      <c r="Z809" s="24"/>
      <c r="AA809" s="24"/>
      <c r="AB809" s="24"/>
      <c r="AC809" s="24"/>
      <c r="AD809" s="24"/>
    </row>
    <row r="810" spans="6:30" x14ac:dyDescent="0.25">
      <c r="F810" s="4"/>
      <c r="G810" s="4"/>
      <c r="I810" s="24"/>
      <c r="J810" s="24"/>
      <c r="K810" s="24"/>
      <c r="L810" s="24"/>
      <c r="M810" s="24"/>
      <c r="N810" s="24"/>
      <c r="O810" s="24"/>
      <c r="P810" s="24"/>
      <c r="Q810" s="24"/>
      <c r="R810" s="24"/>
      <c r="S810" s="24"/>
      <c r="T810" s="24"/>
      <c r="U810" s="24"/>
      <c r="V810" s="24"/>
      <c r="W810" s="24"/>
      <c r="X810" s="24"/>
      <c r="Y810" s="24"/>
      <c r="Z810" s="24"/>
      <c r="AA810" s="24"/>
      <c r="AB810" s="24"/>
      <c r="AC810" s="24"/>
      <c r="AD810" s="24"/>
    </row>
    <row r="811" spans="6:30" x14ac:dyDescent="0.25">
      <c r="F811" s="4"/>
      <c r="G811" s="4"/>
      <c r="I811" s="24"/>
      <c r="J811" s="24"/>
      <c r="K811" s="24"/>
      <c r="L811" s="24"/>
      <c r="M811" s="24"/>
      <c r="N811" s="24"/>
      <c r="O811" s="24"/>
      <c r="P811" s="24"/>
      <c r="Q811" s="24"/>
      <c r="R811" s="24"/>
      <c r="S811" s="24"/>
      <c r="T811" s="24"/>
      <c r="U811" s="24"/>
      <c r="V811" s="24"/>
      <c r="W811" s="24"/>
      <c r="X811" s="24"/>
      <c r="Y811" s="24"/>
      <c r="Z811" s="24"/>
      <c r="AA811" s="24"/>
      <c r="AB811" s="24"/>
      <c r="AC811" s="24"/>
      <c r="AD811" s="24"/>
    </row>
    <row r="812" spans="6:30" x14ac:dyDescent="0.25">
      <c r="F812" s="4"/>
      <c r="G812" s="4"/>
      <c r="I812" s="24"/>
      <c r="J812" s="24"/>
      <c r="K812" s="24"/>
      <c r="L812" s="24"/>
      <c r="M812" s="24"/>
      <c r="N812" s="24"/>
      <c r="O812" s="24"/>
      <c r="P812" s="24"/>
      <c r="Q812" s="24"/>
      <c r="R812" s="24"/>
      <c r="S812" s="24"/>
      <c r="T812" s="24"/>
      <c r="U812" s="24"/>
      <c r="V812" s="24"/>
      <c r="W812" s="24"/>
      <c r="X812" s="24"/>
      <c r="Y812" s="24"/>
      <c r="Z812" s="24"/>
      <c r="AA812" s="24"/>
      <c r="AB812" s="24"/>
      <c r="AC812" s="24"/>
      <c r="AD812" s="24"/>
    </row>
    <row r="813" spans="6:30" x14ac:dyDescent="0.25">
      <c r="F813" s="4"/>
      <c r="G813" s="4"/>
      <c r="I813" s="24"/>
      <c r="J813" s="24"/>
      <c r="K813" s="24"/>
      <c r="L813" s="24"/>
      <c r="M813" s="24"/>
      <c r="N813" s="24"/>
      <c r="O813" s="24"/>
      <c r="P813" s="24"/>
      <c r="Q813" s="24"/>
      <c r="R813" s="24"/>
      <c r="S813" s="24"/>
      <c r="T813" s="24"/>
      <c r="U813" s="24"/>
      <c r="V813" s="24"/>
      <c r="W813" s="24"/>
      <c r="X813" s="24"/>
      <c r="Y813" s="24"/>
      <c r="Z813" s="24"/>
      <c r="AA813" s="24"/>
      <c r="AB813" s="24"/>
      <c r="AC813" s="24"/>
      <c r="AD813" s="24"/>
    </row>
    <row r="814" spans="6:30" x14ac:dyDescent="0.25">
      <c r="F814" s="4"/>
      <c r="G814" s="4"/>
      <c r="I814" s="24"/>
      <c r="J814" s="24"/>
      <c r="K814" s="24"/>
      <c r="L814" s="24"/>
      <c r="M814" s="24"/>
      <c r="N814" s="24"/>
      <c r="O814" s="24"/>
      <c r="P814" s="24"/>
      <c r="Q814" s="24"/>
      <c r="R814" s="24"/>
      <c r="S814" s="24"/>
      <c r="T814" s="24"/>
      <c r="U814" s="24"/>
      <c r="V814" s="24"/>
      <c r="W814" s="24"/>
      <c r="X814" s="24"/>
      <c r="Y814" s="24"/>
      <c r="Z814" s="24"/>
      <c r="AA814" s="24"/>
      <c r="AB814" s="24"/>
      <c r="AC814" s="24"/>
      <c r="AD814" s="24"/>
    </row>
    <row r="815" spans="6:30" x14ac:dyDescent="0.25">
      <c r="F815" s="4"/>
      <c r="G815" s="4"/>
      <c r="I815" s="24"/>
      <c r="J815" s="24"/>
      <c r="K815" s="24"/>
      <c r="L815" s="24"/>
      <c r="M815" s="24"/>
      <c r="N815" s="24"/>
      <c r="O815" s="24"/>
      <c r="P815" s="24"/>
      <c r="Q815" s="24"/>
      <c r="R815" s="24"/>
      <c r="S815" s="24"/>
      <c r="T815" s="24"/>
      <c r="U815" s="24"/>
      <c r="V815" s="24"/>
      <c r="W815" s="24"/>
      <c r="X815" s="24"/>
      <c r="Y815" s="24"/>
      <c r="Z815" s="24"/>
      <c r="AA815" s="24"/>
      <c r="AB815" s="24"/>
      <c r="AC815" s="24"/>
      <c r="AD815" s="24"/>
    </row>
    <row r="816" spans="6:30" x14ac:dyDescent="0.25">
      <c r="F816" s="4"/>
      <c r="G816" s="4"/>
      <c r="I816" s="24"/>
      <c r="J816" s="24"/>
      <c r="K816" s="24"/>
      <c r="L816" s="24"/>
      <c r="M816" s="24"/>
      <c r="N816" s="24"/>
      <c r="O816" s="24"/>
      <c r="P816" s="24"/>
      <c r="Q816" s="24"/>
      <c r="R816" s="24"/>
      <c r="S816" s="24"/>
      <c r="T816" s="24"/>
      <c r="U816" s="24"/>
      <c r="V816" s="24"/>
      <c r="W816" s="24"/>
      <c r="X816" s="24"/>
      <c r="Y816" s="24"/>
      <c r="Z816" s="24"/>
      <c r="AA816" s="24"/>
      <c r="AB816" s="24"/>
      <c r="AC816" s="24"/>
      <c r="AD816" s="24"/>
    </row>
    <row r="817" spans="6:30" x14ac:dyDescent="0.25">
      <c r="F817" s="4"/>
      <c r="G817" s="4"/>
      <c r="I817" s="24"/>
      <c r="J817" s="24"/>
      <c r="K817" s="24"/>
      <c r="L817" s="24"/>
      <c r="M817" s="24"/>
      <c r="N817" s="24"/>
      <c r="O817" s="24"/>
      <c r="P817" s="24"/>
      <c r="Q817" s="24"/>
      <c r="R817" s="24"/>
      <c r="S817" s="24"/>
      <c r="T817" s="24"/>
      <c r="U817" s="24"/>
      <c r="V817" s="24"/>
      <c r="W817" s="24"/>
      <c r="X817" s="24"/>
      <c r="Y817" s="24"/>
      <c r="Z817" s="24"/>
      <c r="AA817" s="24"/>
      <c r="AB817" s="24"/>
      <c r="AC817" s="24"/>
      <c r="AD817" s="24"/>
    </row>
    <row r="818" spans="6:30" x14ac:dyDescent="0.25">
      <c r="F818" s="4"/>
      <c r="G818" s="4"/>
      <c r="I818" s="24"/>
      <c r="J818" s="24"/>
      <c r="K818" s="24"/>
      <c r="L818" s="24"/>
      <c r="M818" s="24"/>
      <c r="N818" s="24"/>
      <c r="O818" s="24"/>
      <c r="P818" s="24"/>
      <c r="Q818" s="24"/>
      <c r="R818" s="24"/>
      <c r="S818" s="24"/>
      <c r="T818" s="24"/>
      <c r="U818" s="24"/>
      <c r="V818" s="24"/>
      <c r="W818" s="24"/>
      <c r="X818" s="24"/>
      <c r="Y818" s="24"/>
      <c r="Z818" s="24"/>
      <c r="AA818" s="24"/>
      <c r="AB818" s="24"/>
      <c r="AC818" s="24"/>
      <c r="AD818" s="24"/>
    </row>
    <row r="819" spans="6:30" x14ac:dyDescent="0.25">
      <c r="F819" s="4"/>
      <c r="G819" s="4"/>
      <c r="I819" s="24"/>
      <c r="J819" s="24"/>
      <c r="K819" s="24"/>
      <c r="L819" s="24"/>
      <c r="M819" s="24"/>
      <c r="N819" s="24"/>
      <c r="O819" s="24"/>
      <c r="P819" s="24"/>
      <c r="Q819" s="24"/>
      <c r="R819" s="24"/>
      <c r="S819" s="24"/>
      <c r="T819" s="24"/>
      <c r="U819" s="24"/>
      <c r="V819" s="24"/>
      <c r="W819" s="24"/>
      <c r="X819" s="24"/>
      <c r="Y819" s="24"/>
      <c r="Z819" s="24"/>
      <c r="AA819" s="24"/>
      <c r="AB819" s="24"/>
      <c r="AC819" s="24"/>
      <c r="AD819" s="24"/>
    </row>
    <row r="820" spans="6:30" x14ac:dyDescent="0.25">
      <c r="F820" s="4"/>
      <c r="G820" s="4"/>
      <c r="I820" s="24"/>
      <c r="J820" s="24"/>
      <c r="K820" s="24"/>
      <c r="L820" s="24"/>
      <c r="M820" s="24"/>
      <c r="N820" s="24"/>
      <c r="O820" s="24"/>
      <c r="P820" s="24"/>
      <c r="Q820" s="24"/>
      <c r="R820" s="24"/>
      <c r="S820" s="24"/>
      <c r="T820" s="24"/>
      <c r="U820" s="24"/>
      <c r="V820" s="24"/>
      <c r="W820" s="24"/>
      <c r="X820" s="24"/>
      <c r="Y820" s="24"/>
      <c r="Z820" s="24"/>
      <c r="AA820" s="24"/>
      <c r="AB820" s="24"/>
      <c r="AC820" s="24"/>
      <c r="AD820" s="24"/>
    </row>
    <row r="821" spans="6:30" x14ac:dyDescent="0.25">
      <c r="F821" s="4"/>
      <c r="G821" s="4"/>
      <c r="I821" s="24"/>
      <c r="J821" s="24"/>
      <c r="K821" s="24"/>
      <c r="L821" s="24"/>
      <c r="M821" s="24"/>
      <c r="N821" s="24"/>
      <c r="O821" s="24"/>
      <c r="P821" s="24"/>
      <c r="Q821" s="24"/>
      <c r="R821" s="24"/>
      <c r="S821" s="24"/>
      <c r="T821" s="24"/>
      <c r="U821" s="24"/>
      <c r="V821" s="24"/>
      <c r="W821" s="24"/>
      <c r="X821" s="24"/>
      <c r="Y821" s="24"/>
      <c r="Z821" s="24"/>
      <c r="AA821" s="24"/>
      <c r="AB821" s="24"/>
      <c r="AC821" s="24"/>
      <c r="AD821" s="24"/>
    </row>
    <row r="822" spans="6:30" x14ac:dyDescent="0.25">
      <c r="F822" s="4"/>
      <c r="G822" s="4"/>
      <c r="I822" s="24"/>
      <c r="J822" s="24"/>
      <c r="K822" s="24"/>
      <c r="L822" s="24"/>
      <c r="M822" s="24"/>
      <c r="N822" s="24"/>
      <c r="O822" s="24"/>
      <c r="P822" s="24"/>
      <c r="Q822" s="24"/>
      <c r="R822" s="24"/>
      <c r="S822" s="24"/>
      <c r="T822" s="24"/>
      <c r="U822" s="24"/>
      <c r="V822" s="24"/>
      <c r="W822" s="24"/>
      <c r="X822" s="24"/>
      <c r="Y822" s="24"/>
      <c r="Z822" s="24"/>
      <c r="AA822" s="24"/>
      <c r="AB822" s="24"/>
      <c r="AC822" s="24"/>
      <c r="AD822" s="24"/>
    </row>
    <row r="823" spans="6:30" x14ac:dyDescent="0.25">
      <c r="F823" s="4"/>
      <c r="G823" s="4"/>
      <c r="I823" s="24"/>
      <c r="J823" s="24"/>
      <c r="K823" s="24"/>
      <c r="L823" s="24"/>
      <c r="M823" s="24"/>
      <c r="N823" s="24"/>
      <c r="O823" s="24"/>
      <c r="P823" s="24"/>
      <c r="Q823" s="24"/>
      <c r="R823" s="24"/>
      <c r="S823" s="24"/>
      <c r="T823" s="24"/>
      <c r="U823" s="24"/>
      <c r="V823" s="24"/>
      <c r="W823" s="24"/>
      <c r="X823" s="24"/>
      <c r="Y823" s="24"/>
      <c r="Z823" s="24"/>
      <c r="AA823" s="24"/>
      <c r="AB823" s="24"/>
      <c r="AC823" s="24"/>
      <c r="AD823" s="24"/>
    </row>
    <row r="824" spans="6:30" x14ac:dyDescent="0.25">
      <c r="F824" s="4"/>
      <c r="G824" s="4"/>
      <c r="I824" s="24"/>
      <c r="J824" s="24"/>
      <c r="K824" s="24"/>
      <c r="L824" s="24"/>
      <c r="M824" s="24"/>
      <c r="N824" s="24"/>
      <c r="O824" s="24"/>
      <c r="P824" s="24"/>
      <c r="Q824" s="24"/>
      <c r="R824" s="24"/>
      <c r="S824" s="24"/>
      <c r="T824" s="24"/>
      <c r="U824" s="24"/>
      <c r="V824" s="24"/>
      <c r="W824" s="24"/>
      <c r="X824" s="24"/>
      <c r="Y824" s="24"/>
      <c r="Z824" s="24"/>
      <c r="AA824" s="24"/>
      <c r="AB824" s="24"/>
      <c r="AC824" s="24"/>
      <c r="AD824" s="24"/>
    </row>
    <row r="825" spans="6:30" x14ac:dyDescent="0.25">
      <c r="F825" s="4"/>
      <c r="G825" s="4"/>
      <c r="I825" s="24"/>
      <c r="J825" s="24"/>
      <c r="K825" s="24"/>
      <c r="L825" s="24"/>
      <c r="M825" s="24"/>
      <c r="N825" s="24"/>
      <c r="O825" s="24"/>
      <c r="P825" s="24"/>
      <c r="Q825" s="24"/>
      <c r="R825" s="24"/>
      <c r="S825" s="24"/>
      <c r="T825" s="24"/>
      <c r="U825" s="24"/>
      <c r="V825" s="24"/>
      <c r="W825" s="24"/>
      <c r="X825" s="24"/>
      <c r="Y825" s="24"/>
      <c r="Z825" s="24"/>
      <c r="AA825" s="24"/>
      <c r="AB825" s="24"/>
      <c r="AC825" s="24"/>
      <c r="AD825" s="24"/>
    </row>
    <row r="826" spans="6:30" x14ac:dyDescent="0.25">
      <c r="F826" s="4"/>
      <c r="G826" s="4"/>
      <c r="I826" s="24"/>
      <c r="J826" s="24"/>
      <c r="K826" s="24"/>
      <c r="L826" s="24"/>
      <c r="M826" s="24"/>
      <c r="N826" s="24"/>
      <c r="O826" s="24"/>
      <c r="P826" s="24"/>
      <c r="Q826" s="24"/>
      <c r="R826" s="24"/>
      <c r="S826" s="24"/>
      <c r="T826" s="24"/>
      <c r="U826" s="24"/>
      <c r="V826" s="24"/>
      <c r="W826" s="24"/>
      <c r="X826" s="24"/>
      <c r="Y826" s="24"/>
      <c r="Z826" s="24"/>
      <c r="AA826" s="24"/>
      <c r="AB826" s="24"/>
      <c r="AC826" s="24"/>
      <c r="AD826" s="24"/>
    </row>
    <row r="827" spans="6:30" x14ac:dyDescent="0.25">
      <c r="F827" s="4"/>
      <c r="G827" s="4"/>
      <c r="I827" s="24"/>
      <c r="J827" s="24"/>
      <c r="K827" s="24"/>
      <c r="L827" s="24"/>
      <c r="M827" s="24"/>
      <c r="N827" s="24"/>
      <c r="O827" s="24"/>
      <c r="P827" s="24"/>
      <c r="Q827" s="24"/>
      <c r="R827" s="24"/>
      <c r="S827" s="24"/>
      <c r="T827" s="24"/>
      <c r="U827" s="24"/>
      <c r="V827" s="24"/>
      <c r="W827" s="24"/>
      <c r="X827" s="24"/>
      <c r="Y827" s="24"/>
      <c r="Z827" s="24"/>
      <c r="AA827" s="24"/>
      <c r="AB827" s="24"/>
      <c r="AC827" s="24"/>
      <c r="AD827" s="24"/>
    </row>
    <row r="828" spans="6:30" x14ac:dyDescent="0.25">
      <c r="F828" s="4"/>
      <c r="G828" s="4"/>
      <c r="I828" s="24"/>
      <c r="J828" s="24"/>
      <c r="K828" s="24"/>
      <c r="L828" s="24"/>
      <c r="M828" s="24"/>
      <c r="N828" s="24"/>
      <c r="O828" s="24"/>
      <c r="P828" s="24"/>
      <c r="Q828" s="24"/>
      <c r="R828" s="24"/>
      <c r="S828" s="24"/>
      <c r="T828" s="24"/>
      <c r="U828" s="24"/>
      <c r="V828" s="24"/>
      <c r="W828" s="24"/>
      <c r="X828" s="24"/>
      <c r="Y828" s="24"/>
      <c r="Z828" s="24"/>
      <c r="AA828" s="24"/>
      <c r="AB828" s="24"/>
      <c r="AC828" s="24"/>
      <c r="AD828" s="24"/>
    </row>
    <row r="829" spans="6:30" x14ac:dyDescent="0.25">
      <c r="F829" s="4"/>
      <c r="G829" s="4"/>
      <c r="I829" s="24"/>
      <c r="J829" s="24"/>
      <c r="K829" s="24"/>
      <c r="L829" s="24"/>
      <c r="M829" s="24"/>
      <c r="N829" s="24"/>
      <c r="O829" s="24"/>
      <c r="P829" s="24"/>
      <c r="Q829" s="24"/>
      <c r="R829" s="24"/>
      <c r="S829" s="24"/>
      <c r="T829" s="24"/>
      <c r="U829" s="24"/>
      <c r="V829" s="24"/>
      <c r="W829" s="24"/>
      <c r="X829" s="24"/>
      <c r="Y829" s="24"/>
      <c r="Z829" s="24"/>
      <c r="AA829" s="24"/>
      <c r="AB829" s="24"/>
      <c r="AC829" s="24"/>
      <c r="AD829" s="24"/>
    </row>
    <row r="830" spans="6:30" x14ac:dyDescent="0.25">
      <c r="F830" s="4"/>
      <c r="G830" s="4"/>
      <c r="I830" s="24"/>
      <c r="J830" s="24"/>
      <c r="K830" s="24"/>
      <c r="L830" s="24"/>
      <c r="M830" s="24"/>
      <c r="N830" s="24"/>
      <c r="O830" s="24"/>
      <c r="P830" s="24"/>
      <c r="Q830" s="24"/>
      <c r="R830" s="24"/>
      <c r="S830" s="24"/>
      <c r="T830" s="24"/>
      <c r="U830" s="24"/>
      <c r="V830" s="24"/>
      <c r="W830" s="24"/>
      <c r="X830" s="24"/>
      <c r="Y830" s="24"/>
      <c r="Z830" s="24"/>
      <c r="AA830" s="24"/>
      <c r="AB830" s="24"/>
      <c r="AC830" s="24"/>
      <c r="AD830" s="24"/>
    </row>
    <row r="831" spans="6:30" x14ac:dyDescent="0.25">
      <c r="F831" s="4"/>
      <c r="G831" s="4"/>
      <c r="I831" s="24"/>
      <c r="J831" s="24"/>
      <c r="K831" s="24"/>
      <c r="L831" s="24"/>
      <c r="M831" s="24"/>
      <c r="N831" s="24"/>
      <c r="O831" s="24"/>
      <c r="P831" s="24"/>
      <c r="Q831" s="24"/>
      <c r="R831" s="24"/>
      <c r="S831" s="24"/>
      <c r="T831" s="24"/>
      <c r="U831" s="24"/>
      <c r="V831" s="24"/>
      <c r="W831" s="24"/>
      <c r="X831" s="24"/>
      <c r="Y831" s="24"/>
      <c r="Z831" s="24"/>
      <c r="AA831" s="24"/>
      <c r="AB831" s="24"/>
      <c r="AC831" s="24"/>
      <c r="AD831" s="24"/>
    </row>
    <row r="832" spans="6:30" x14ac:dyDescent="0.25">
      <c r="F832" s="4"/>
      <c r="G832" s="4"/>
      <c r="I832" s="24"/>
      <c r="J832" s="24"/>
      <c r="K832" s="24"/>
      <c r="L832" s="24"/>
      <c r="M832" s="24"/>
      <c r="N832" s="24"/>
      <c r="O832" s="24"/>
      <c r="P832" s="24"/>
      <c r="Q832" s="24"/>
      <c r="R832" s="24"/>
      <c r="S832" s="24"/>
      <c r="T832" s="24"/>
      <c r="U832" s="24"/>
      <c r="V832" s="24"/>
      <c r="W832" s="24"/>
      <c r="X832" s="24"/>
      <c r="Y832" s="24"/>
      <c r="Z832" s="24"/>
      <c r="AA832" s="24"/>
      <c r="AB832" s="24"/>
      <c r="AC832" s="24"/>
      <c r="AD832" s="24"/>
    </row>
    <row r="833" spans="6:30" x14ac:dyDescent="0.25">
      <c r="F833" s="4"/>
      <c r="G833" s="4"/>
      <c r="I833" s="24"/>
      <c r="J833" s="24"/>
      <c r="K833" s="24"/>
      <c r="L833" s="24"/>
      <c r="M833" s="24"/>
      <c r="N833" s="24"/>
      <c r="O833" s="24"/>
      <c r="P833" s="24"/>
      <c r="Q833" s="24"/>
      <c r="R833" s="24"/>
      <c r="S833" s="24"/>
      <c r="T833" s="24"/>
      <c r="U833" s="24"/>
      <c r="V833" s="24"/>
      <c r="W833" s="24"/>
      <c r="X833" s="24"/>
      <c r="Y833" s="24"/>
      <c r="Z833" s="24"/>
      <c r="AA833" s="24"/>
      <c r="AB833" s="24"/>
      <c r="AC833" s="24"/>
      <c r="AD833" s="24"/>
    </row>
    <row r="834" spans="6:30" x14ac:dyDescent="0.25">
      <c r="F834" s="4"/>
      <c r="G834" s="4"/>
      <c r="I834" s="24"/>
      <c r="J834" s="24"/>
      <c r="K834" s="24"/>
      <c r="L834" s="24"/>
      <c r="M834" s="24"/>
      <c r="N834" s="24"/>
      <c r="O834" s="24"/>
      <c r="P834" s="24"/>
      <c r="Q834" s="24"/>
      <c r="R834" s="24"/>
      <c r="S834" s="24"/>
      <c r="T834" s="24"/>
      <c r="U834" s="24"/>
      <c r="V834" s="24"/>
      <c r="W834" s="24"/>
      <c r="X834" s="24"/>
      <c r="Y834" s="24"/>
      <c r="Z834" s="24"/>
      <c r="AA834" s="24"/>
      <c r="AB834" s="24"/>
      <c r="AC834" s="24"/>
      <c r="AD834" s="24"/>
    </row>
    <row r="835" spans="6:30" x14ac:dyDescent="0.25">
      <c r="F835" s="4"/>
      <c r="G835" s="4"/>
      <c r="I835" s="24"/>
      <c r="J835" s="24"/>
      <c r="K835" s="24"/>
      <c r="L835" s="24"/>
      <c r="M835" s="24"/>
      <c r="N835" s="24"/>
      <c r="O835" s="24"/>
      <c r="P835" s="24"/>
      <c r="Q835" s="24"/>
      <c r="R835" s="24"/>
      <c r="S835" s="24"/>
      <c r="T835" s="24"/>
      <c r="U835" s="24"/>
      <c r="V835" s="24"/>
      <c r="W835" s="24"/>
      <c r="X835" s="24"/>
      <c r="Y835" s="24"/>
      <c r="Z835" s="24"/>
      <c r="AA835" s="24"/>
      <c r="AB835" s="24"/>
      <c r="AC835" s="24"/>
      <c r="AD835" s="24"/>
    </row>
    <row r="836" spans="6:30" x14ac:dyDescent="0.25">
      <c r="F836" s="4"/>
      <c r="G836" s="4"/>
      <c r="I836" s="24"/>
      <c r="J836" s="24"/>
      <c r="K836" s="24"/>
      <c r="L836" s="24"/>
      <c r="M836" s="24"/>
      <c r="N836" s="24"/>
      <c r="O836" s="24"/>
      <c r="P836" s="24"/>
      <c r="Q836" s="24"/>
      <c r="R836" s="24"/>
      <c r="S836" s="24"/>
      <c r="T836" s="24"/>
      <c r="U836" s="24"/>
      <c r="V836" s="24"/>
      <c r="W836" s="24"/>
      <c r="X836" s="24"/>
      <c r="Y836" s="24"/>
      <c r="Z836" s="24"/>
      <c r="AA836" s="24"/>
      <c r="AB836" s="24"/>
      <c r="AC836" s="24"/>
      <c r="AD836" s="24"/>
    </row>
    <row r="837" spans="6:30" x14ac:dyDescent="0.25">
      <c r="F837" s="4"/>
      <c r="G837" s="4"/>
      <c r="I837" s="24"/>
      <c r="J837" s="24"/>
      <c r="K837" s="24"/>
      <c r="L837" s="24"/>
      <c r="M837" s="24"/>
      <c r="N837" s="24"/>
      <c r="O837" s="24"/>
      <c r="P837" s="24"/>
      <c r="Q837" s="24"/>
      <c r="R837" s="24"/>
      <c r="S837" s="24"/>
      <c r="T837" s="24"/>
      <c r="U837" s="24"/>
      <c r="V837" s="24"/>
      <c r="W837" s="24"/>
      <c r="X837" s="24"/>
      <c r="Y837" s="24"/>
      <c r="Z837" s="24"/>
      <c r="AA837" s="24"/>
      <c r="AB837" s="24"/>
      <c r="AC837" s="24"/>
      <c r="AD837" s="24"/>
    </row>
    <row r="838" spans="6:30" x14ac:dyDescent="0.25">
      <c r="F838" s="4"/>
      <c r="G838" s="4"/>
      <c r="I838" s="24"/>
      <c r="J838" s="24"/>
      <c r="K838" s="24"/>
      <c r="L838" s="24"/>
      <c r="M838" s="24"/>
      <c r="N838" s="24"/>
      <c r="O838" s="24"/>
      <c r="P838" s="24"/>
      <c r="Q838" s="24"/>
      <c r="R838" s="24"/>
      <c r="S838" s="24"/>
      <c r="T838" s="24"/>
      <c r="U838" s="24"/>
      <c r="V838" s="24"/>
      <c r="W838" s="24"/>
      <c r="X838" s="24"/>
      <c r="Y838" s="24"/>
      <c r="Z838" s="24"/>
      <c r="AA838" s="24"/>
      <c r="AB838" s="24"/>
      <c r="AC838" s="24"/>
      <c r="AD838" s="24"/>
    </row>
    <row r="839" spans="6:30" x14ac:dyDescent="0.25">
      <c r="F839" s="4"/>
      <c r="G839" s="4"/>
      <c r="I839" s="24"/>
      <c r="J839" s="24"/>
      <c r="K839" s="24"/>
      <c r="L839" s="24"/>
      <c r="M839" s="24"/>
      <c r="N839" s="24"/>
      <c r="O839" s="24"/>
      <c r="P839" s="24"/>
      <c r="Q839" s="24"/>
      <c r="R839" s="24"/>
      <c r="S839" s="24"/>
      <c r="T839" s="24"/>
      <c r="U839" s="24"/>
      <c r="V839" s="24"/>
      <c r="W839" s="24"/>
      <c r="X839" s="24"/>
      <c r="Y839" s="24"/>
      <c r="Z839" s="24"/>
      <c r="AA839" s="24"/>
      <c r="AB839" s="24"/>
      <c r="AC839" s="24"/>
      <c r="AD839" s="24"/>
    </row>
    <row r="840" spans="6:30" x14ac:dyDescent="0.25">
      <c r="F840" s="4"/>
      <c r="G840" s="4"/>
      <c r="I840" s="24"/>
      <c r="J840" s="24"/>
      <c r="K840" s="24"/>
      <c r="L840" s="24"/>
      <c r="M840" s="24"/>
      <c r="N840" s="24"/>
      <c r="O840" s="24"/>
      <c r="P840" s="24"/>
      <c r="Q840" s="24"/>
      <c r="R840" s="24"/>
      <c r="S840" s="24"/>
      <c r="T840" s="24"/>
      <c r="U840" s="24"/>
      <c r="V840" s="24"/>
      <c r="W840" s="24"/>
      <c r="X840" s="24"/>
      <c r="Y840" s="24"/>
      <c r="Z840" s="24"/>
      <c r="AA840" s="24"/>
      <c r="AB840" s="24"/>
      <c r="AC840" s="24"/>
      <c r="AD840" s="24"/>
    </row>
    <row r="841" spans="6:30" x14ac:dyDescent="0.25">
      <c r="F841" s="4"/>
      <c r="G841" s="4"/>
      <c r="I841" s="24"/>
      <c r="J841" s="24"/>
      <c r="K841" s="24"/>
      <c r="L841" s="24"/>
      <c r="M841" s="24"/>
      <c r="N841" s="24"/>
      <c r="O841" s="24"/>
      <c r="P841" s="24"/>
      <c r="Q841" s="24"/>
      <c r="R841" s="24"/>
      <c r="S841" s="24"/>
      <c r="T841" s="24"/>
      <c r="U841" s="24"/>
      <c r="V841" s="24"/>
      <c r="W841" s="24"/>
      <c r="X841" s="24"/>
      <c r="Y841" s="24"/>
      <c r="Z841" s="24"/>
      <c r="AA841" s="24"/>
      <c r="AB841" s="24"/>
      <c r="AC841" s="24"/>
      <c r="AD841" s="24"/>
    </row>
    <row r="842" spans="6:30" x14ac:dyDescent="0.25">
      <c r="F842" s="4"/>
      <c r="G842" s="4"/>
      <c r="I842" s="24"/>
      <c r="J842" s="24"/>
      <c r="K842" s="24"/>
      <c r="L842" s="24"/>
      <c r="M842" s="24"/>
      <c r="N842" s="24"/>
      <c r="O842" s="24"/>
      <c r="P842" s="24"/>
      <c r="Q842" s="24"/>
      <c r="R842" s="24"/>
      <c r="S842" s="24"/>
      <c r="T842" s="24"/>
      <c r="U842" s="24"/>
      <c r="V842" s="24"/>
      <c r="W842" s="24"/>
      <c r="X842" s="24"/>
      <c r="Y842" s="24"/>
      <c r="Z842" s="24"/>
      <c r="AA842" s="24"/>
      <c r="AB842" s="24"/>
      <c r="AC842" s="24"/>
      <c r="AD842" s="24"/>
    </row>
    <row r="843" spans="6:30" x14ac:dyDescent="0.25">
      <c r="F843" s="4"/>
      <c r="G843" s="4"/>
      <c r="I843" s="24"/>
      <c r="J843" s="24"/>
      <c r="K843" s="24"/>
      <c r="L843" s="24"/>
      <c r="M843" s="24"/>
      <c r="N843" s="24"/>
      <c r="O843" s="24"/>
      <c r="P843" s="24"/>
      <c r="Q843" s="24"/>
      <c r="R843" s="24"/>
      <c r="S843" s="24"/>
      <c r="T843" s="24"/>
      <c r="U843" s="24"/>
      <c r="V843" s="24"/>
      <c r="W843" s="24"/>
      <c r="X843" s="24"/>
      <c r="Y843" s="24"/>
      <c r="Z843" s="24"/>
      <c r="AA843" s="24"/>
      <c r="AB843" s="24"/>
      <c r="AC843" s="24"/>
      <c r="AD843" s="24"/>
    </row>
    <row r="844" spans="6:30" x14ac:dyDescent="0.25">
      <c r="F844" s="4"/>
      <c r="G844" s="4"/>
      <c r="I844" s="24"/>
      <c r="J844" s="24"/>
      <c r="K844" s="24"/>
      <c r="L844" s="24"/>
      <c r="M844" s="24"/>
      <c r="N844" s="24"/>
      <c r="O844" s="24"/>
      <c r="P844" s="24"/>
      <c r="Q844" s="24"/>
      <c r="R844" s="24"/>
      <c r="S844" s="24"/>
      <c r="T844" s="24"/>
      <c r="U844" s="24"/>
      <c r="V844" s="24"/>
      <c r="W844" s="24"/>
      <c r="X844" s="24"/>
      <c r="Y844" s="24"/>
      <c r="Z844" s="24"/>
      <c r="AA844" s="24"/>
      <c r="AB844" s="24"/>
      <c r="AC844" s="24"/>
      <c r="AD844" s="24"/>
    </row>
    <row r="845" spans="6:30" x14ac:dyDescent="0.25">
      <c r="F845" s="4"/>
      <c r="G845" s="4"/>
      <c r="I845" s="24"/>
      <c r="J845" s="24"/>
      <c r="K845" s="24"/>
      <c r="L845" s="24"/>
      <c r="M845" s="24"/>
      <c r="N845" s="24"/>
      <c r="O845" s="24"/>
      <c r="P845" s="24"/>
      <c r="Q845" s="24"/>
      <c r="R845" s="24"/>
      <c r="S845" s="24"/>
      <c r="T845" s="24"/>
      <c r="U845" s="24"/>
      <c r="V845" s="24"/>
      <c r="W845" s="24"/>
      <c r="X845" s="24"/>
      <c r="Y845" s="24"/>
      <c r="Z845" s="24"/>
      <c r="AA845" s="24"/>
      <c r="AB845" s="24"/>
      <c r="AC845" s="24"/>
      <c r="AD845" s="24"/>
    </row>
    <row r="846" spans="6:30" x14ac:dyDescent="0.25">
      <c r="F846" s="4"/>
      <c r="G846" s="4"/>
      <c r="I846" s="24"/>
      <c r="J846" s="24"/>
      <c r="K846" s="24"/>
      <c r="L846" s="24"/>
      <c r="M846" s="24"/>
      <c r="N846" s="24"/>
      <c r="O846" s="24"/>
      <c r="P846" s="24"/>
      <c r="Q846" s="24"/>
      <c r="R846" s="24"/>
      <c r="S846" s="24"/>
      <c r="T846" s="24"/>
      <c r="U846" s="24"/>
      <c r="V846" s="24"/>
      <c r="W846" s="24"/>
      <c r="X846" s="24"/>
      <c r="Y846" s="24"/>
      <c r="Z846" s="24"/>
      <c r="AA846" s="24"/>
      <c r="AB846" s="24"/>
      <c r="AC846" s="24"/>
      <c r="AD846" s="24"/>
    </row>
    <row r="847" spans="6:30" x14ac:dyDescent="0.25">
      <c r="F847" s="4"/>
      <c r="G847" s="4"/>
      <c r="I847" s="24"/>
      <c r="J847" s="24"/>
      <c r="K847" s="24"/>
      <c r="L847" s="24"/>
      <c r="M847" s="24"/>
      <c r="N847" s="24"/>
      <c r="O847" s="24"/>
      <c r="P847" s="24"/>
      <c r="Q847" s="24"/>
      <c r="R847" s="24"/>
      <c r="S847" s="24"/>
      <c r="T847" s="24"/>
      <c r="U847" s="24"/>
      <c r="V847" s="24"/>
      <c r="W847" s="24"/>
      <c r="X847" s="24"/>
      <c r="Y847" s="24"/>
      <c r="Z847" s="24"/>
      <c r="AA847" s="24"/>
      <c r="AB847" s="24"/>
      <c r="AC847" s="24"/>
      <c r="AD847" s="24"/>
    </row>
    <row r="848" spans="6:30" x14ac:dyDescent="0.25">
      <c r="F848" s="4"/>
      <c r="G848" s="4"/>
      <c r="I848" s="24"/>
      <c r="J848" s="24"/>
      <c r="K848" s="24"/>
      <c r="L848" s="24"/>
      <c r="M848" s="24"/>
      <c r="N848" s="24"/>
      <c r="O848" s="24"/>
      <c r="P848" s="24"/>
      <c r="Q848" s="24"/>
      <c r="R848" s="24"/>
      <c r="S848" s="24"/>
      <c r="T848" s="24"/>
      <c r="U848" s="24"/>
      <c r="V848" s="24"/>
      <c r="W848" s="24"/>
      <c r="X848" s="24"/>
      <c r="Y848" s="24"/>
      <c r="Z848" s="24"/>
      <c r="AA848" s="24"/>
      <c r="AB848" s="24"/>
      <c r="AC848" s="24"/>
      <c r="AD848" s="24"/>
    </row>
    <row r="849" spans="6:30" x14ac:dyDescent="0.25">
      <c r="F849" s="4"/>
      <c r="G849" s="4"/>
      <c r="I849" s="24"/>
      <c r="J849" s="24"/>
      <c r="K849" s="24"/>
      <c r="L849" s="24"/>
      <c r="M849" s="24"/>
      <c r="N849" s="24"/>
      <c r="O849" s="24"/>
      <c r="P849" s="24"/>
      <c r="Q849" s="24"/>
      <c r="R849" s="24"/>
      <c r="S849" s="24"/>
      <c r="T849" s="24"/>
      <c r="U849" s="24"/>
      <c r="V849" s="24"/>
      <c r="W849" s="24"/>
      <c r="X849" s="24"/>
      <c r="Y849" s="24"/>
      <c r="Z849" s="24"/>
      <c r="AA849" s="24"/>
      <c r="AB849" s="24"/>
      <c r="AC849" s="24"/>
      <c r="AD849" s="24"/>
    </row>
    <row r="850" spans="6:30" x14ac:dyDescent="0.25">
      <c r="F850" s="4"/>
      <c r="G850" s="4"/>
      <c r="I850" s="24"/>
      <c r="J850" s="24"/>
      <c r="K850" s="24"/>
      <c r="L850" s="24"/>
      <c r="M850" s="24"/>
      <c r="N850" s="24"/>
      <c r="O850" s="24"/>
      <c r="P850" s="24"/>
      <c r="Q850" s="24"/>
      <c r="R850" s="24"/>
      <c r="S850" s="24"/>
      <c r="T850" s="24"/>
      <c r="U850" s="24"/>
      <c r="V850" s="24"/>
      <c r="W850" s="24"/>
      <c r="X850" s="24"/>
      <c r="Y850" s="24"/>
      <c r="Z850" s="24"/>
      <c r="AA850" s="24"/>
      <c r="AB850" s="24"/>
      <c r="AC850" s="24"/>
      <c r="AD850" s="24"/>
    </row>
    <row r="851" spans="6:30" x14ac:dyDescent="0.25">
      <c r="F851" s="4"/>
      <c r="G851" s="4"/>
      <c r="I851" s="24"/>
      <c r="J851" s="24"/>
      <c r="K851" s="24"/>
      <c r="L851" s="24"/>
      <c r="M851" s="24"/>
      <c r="N851" s="24"/>
      <c r="O851" s="24"/>
      <c r="P851" s="24"/>
      <c r="Q851" s="24"/>
      <c r="R851" s="24"/>
      <c r="S851" s="24"/>
      <c r="T851" s="24"/>
      <c r="U851" s="24"/>
      <c r="V851" s="24"/>
      <c r="W851" s="24"/>
      <c r="X851" s="24"/>
      <c r="Y851" s="24"/>
      <c r="Z851" s="24"/>
      <c r="AA851" s="24"/>
      <c r="AB851" s="24"/>
      <c r="AC851" s="24"/>
      <c r="AD851" s="24"/>
    </row>
    <row r="852" spans="6:30" x14ac:dyDescent="0.25">
      <c r="F852" s="4"/>
      <c r="G852" s="4"/>
      <c r="I852" s="24"/>
      <c r="J852" s="24"/>
      <c r="K852" s="24"/>
      <c r="L852" s="24"/>
      <c r="M852" s="24"/>
      <c r="N852" s="24"/>
      <c r="O852" s="24"/>
      <c r="P852" s="24"/>
      <c r="Q852" s="24"/>
      <c r="R852" s="24"/>
      <c r="S852" s="24"/>
      <c r="T852" s="24"/>
      <c r="U852" s="24"/>
      <c r="V852" s="24"/>
      <c r="W852" s="24"/>
      <c r="X852" s="24"/>
      <c r="Y852" s="24"/>
      <c r="Z852" s="24"/>
      <c r="AA852" s="24"/>
      <c r="AB852" s="24"/>
      <c r="AC852" s="24"/>
      <c r="AD852" s="24"/>
    </row>
    <row r="853" spans="6:30" x14ac:dyDescent="0.25">
      <c r="F853" s="4"/>
      <c r="G853" s="4"/>
      <c r="I853" s="24"/>
      <c r="J853" s="24"/>
      <c r="K853" s="24"/>
      <c r="L853" s="24"/>
      <c r="M853" s="24"/>
      <c r="N853" s="24"/>
      <c r="O853" s="24"/>
      <c r="P853" s="24"/>
      <c r="Q853" s="24"/>
      <c r="R853" s="24"/>
      <c r="S853" s="24"/>
      <c r="T853" s="24"/>
      <c r="U853" s="24"/>
      <c r="V853" s="24"/>
      <c r="W853" s="24"/>
      <c r="X853" s="24"/>
      <c r="Y853" s="24"/>
      <c r="Z853" s="24"/>
      <c r="AA853" s="24"/>
      <c r="AB853" s="24"/>
      <c r="AC853" s="24"/>
      <c r="AD853" s="24"/>
    </row>
    <row r="854" spans="6:30" x14ac:dyDescent="0.25">
      <c r="F854" s="4"/>
      <c r="G854" s="4"/>
      <c r="I854" s="24"/>
      <c r="J854" s="24"/>
      <c r="K854" s="24"/>
      <c r="L854" s="24"/>
      <c r="M854" s="24"/>
      <c r="N854" s="24"/>
      <c r="O854" s="24"/>
      <c r="P854" s="24"/>
      <c r="Q854" s="24"/>
      <c r="R854" s="24"/>
      <c r="S854" s="24"/>
      <c r="T854" s="24"/>
      <c r="U854" s="24"/>
      <c r="V854" s="24"/>
      <c r="W854" s="24"/>
      <c r="X854" s="24"/>
      <c r="Y854" s="24"/>
      <c r="Z854" s="24"/>
      <c r="AA854" s="24"/>
      <c r="AB854" s="24"/>
      <c r="AC854" s="24"/>
      <c r="AD854" s="24"/>
    </row>
    <row r="855" spans="6:30" x14ac:dyDescent="0.25">
      <c r="F855" s="4"/>
      <c r="G855" s="4"/>
      <c r="I855" s="24"/>
      <c r="J855" s="24"/>
      <c r="K855" s="24"/>
      <c r="L855" s="24"/>
      <c r="M855" s="24"/>
      <c r="N855" s="24"/>
      <c r="O855" s="24"/>
      <c r="P855" s="24"/>
      <c r="Q855" s="24"/>
      <c r="R855" s="24"/>
      <c r="S855" s="24"/>
      <c r="T855" s="24"/>
      <c r="U855" s="24"/>
      <c r="V855" s="24"/>
      <c r="W855" s="24"/>
      <c r="X855" s="24"/>
      <c r="Y855" s="24"/>
      <c r="Z855" s="24"/>
      <c r="AA855" s="24"/>
      <c r="AB855" s="24"/>
      <c r="AC855" s="24"/>
      <c r="AD855" s="24"/>
    </row>
    <row r="856" spans="6:30" x14ac:dyDescent="0.25">
      <c r="F856" s="4"/>
      <c r="G856" s="4"/>
      <c r="I856" s="24"/>
      <c r="J856" s="24"/>
      <c r="K856" s="24"/>
      <c r="L856" s="24"/>
      <c r="M856" s="24"/>
      <c r="N856" s="24"/>
      <c r="O856" s="24"/>
      <c r="P856" s="24"/>
      <c r="Q856" s="24"/>
      <c r="R856" s="24"/>
      <c r="S856" s="24"/>
      <c r="T856" s="24"/>
      <c r="U856" s="24"/>
      <c r="V856" s="24"/>
      <c r="W856" s="24"/>
      <c r="X856" s="24"/>
      <c r="Y856" s="24"/>
      <c r="Z856" s="24"/>
      <c r="AA856" s="24"/>
      <c r="AB856" s="24"/>
      <c r="AC856" s="24"/>
      <c r="AD856" s="24"/>
    </row>
    <row r="857" spans="6:30" x14ac:dyDescent="0.25">
      <c r="F857" s="4"/>
      <c r="G857" s="4"/>
      <c r="I857" s="24"/>
      <c r="J857" s="24"/>
      <c r="K857" s="24"/>
      <c r="L857" s="24"/>
      <c r="M857" s="24"/>
      <c r="N857" s="24"/>
      <c r="O857" s="24"/>
      <c r="P857" s="24"/>
      <c r="Q857" s="24"/>
      <c r="R857" s="24"/>
      <c r="S857" s="24"/>
      <c r="T857" s="24"/>
      <c r="U857" s="24"/>
      <c r="V857" s="24"/>
      <c r="W857" s="24"/>
      <c r="X857" s="24"/>
      <c r="Y857" s="24"/>
      <c r="Z857" s="24"/>
      <c r="AA857" s="24"/>
      <c r="AB857" s="24"/>
      <c r="AC857" s="24"/>
      <c r="AD857" s="24"/>
    </row>
    <row r="858" spans="6:30" x14ac:dyDescent="0.25">
      <c r="F858" s="4"/>
      <c r="G858" s="4"/>
      <c r="I858" s="24"/>
      <c r="J858" s="24"/>
      <c r="K858" s="24"/>
      <c r="L858" s="24"/>
      <c r="M858" s="24"/>
      <c r="N858" s="24"/>
      <c r="O858" s="24"/>
      <c r="P858" s="24"/>
      <c r="Q858" s="24"/>
      <c r="R858" s="24"/>
      <c r="S858" s="24"/>
      <c r="T858" s="24"/>
      <c r="U858" s="24"/>
      <c r="V858" s="24"/>
      <c r="W858" s="24"/>
      <c r="X858" s="24"/>
      <c r="Y858" s="24"/>
      <c r="Z858" s="24"/>
      <c r="AA858" s="24"/>
      <c r="AB858" s="24"/>
      <c r="AC858" s="24"/>
      <c r="AD858" s="24"/>
    </row>
    <row r="859" spans="6:30" x14ac:dyDescent="0.25">
      <c r="F859" s="4"/>
      <c r="G859" s="4"/>
      <c r="I859" s="24"/>
      <c r="J859" s="24"/>
      <c r="K859" s="24"/>
      <c r="L859" s="24"/>
      <c r="M859" s="24"/>
      <c r="N859" s="24"/>
      <c r="O859" s="24"/>
      <c r="P859" s="24"/>
      <c r="Q859" s="24"/>
      <c r="R859" s="24"/>
      <c r="S859" s="24"/>
      <c r="T859" s="24"/>
      <c r="U859" s="24"/>
      <c r="V859" s="24"/>
      <c r="W859" s="24"/>
      <c r="X859" s="24"/>
      <c r="Y859" s="24"/>
      <c r="Z859" s="24"/>
      <c r="AA859" s="24"/>
      <c r="AB859" s="24"/>
      <c r="AC859" s="24"/>
      <c r="AD859" s="24"/>
    </row>
    <row r="860" spans="6:30" x14ac:dyDescent="0.25">
      <c r="F860" s="4"/>
      <c r="G860" s="4"/>
      <c r="I860" s="24"/>
      <c r="J860" s="24"/>
      <c r="K860" s="24"/>
      <c r="L860" s="24"/>
      <c r="M860" s="24"/>
      <c r="N860" s="24"/>
      <c r="O860" s="24"/>
      <c r="P860" s="24"/>
      <c r="Q860" s="24"/>
      <c r="R860" s="24"/>
      <c r="S860" s="24"/>
      <c r="T860" s="24"/>
      <c r="U860" s="24"/>
      <c r="V860" s="24"/>
      <c r="W860" s="24"/>
      <c r="X860" s="24"/>
      <c r="Y860" s="24"/>
      <c r="Z860" s="24"/>
      <c r="AA860" s="24"/>
      <c r="AB860" s="24"/>
      <c r="AC860" s="24"/>
      <c r="AD860" s="24"/>
    </row>
    <row r="861" spans="6:30" x14ac:dyDescent="0.25">
      <c r="F861" s="4"/>
      <c r="G861" s="4"/>
      <c r="I861" s="24"/>
      <c r="J861" s="24"/>
      <c r="K861" s="24"/>
      <c r="L861" s="24"/>
      <c r="M861" s="24"/>
      <c r="N861" s="24"/>
      <c r="O861" s="24"/>
      <c r="P861" s="24"/>
      <c r="Q861" s="24"/>
      <c r="R861" s="24"/>
      <c r="S861" s="24"/>
      <c r="T861" s="24"/>
      <c r="U861" s="24"/>
      <c r="V861" s="24"/>
      <c r="W861" s="24"/>
      <c r="X861" s="24"/>
      <c r="Y861" s="24"/>
      <c r="Z861" s="24"/>
      <c r="AA861" s="24"/>
      <c r="AB861" s="24"/>
      <c r="AC861" s="24"/>
      <c r="AD861" s="24"/>
    </row>
    <row r="862" spans="6:30" x14ac:dyDescent="0.25">
      <c r="F862" s="4"/>
      <c r="G862" s="4"/>
      <c r="I862" s="24"/>
      <c r="J862" s="24"/>
      <c r="K862" s="24"/>
      <c r="L862" s="24"/>
      <c r="M862" s="24"/>
      <c r="N862" s="24"/>
      <c r="O862" s="24"/>
      <c r="P862" s="24"/>
      <c r="Q862" s="24"/>
      <c r="R862" s="24"/>
      <c r="S862" s="24"/>
      <c r="T862" s="24"/>
      <c r="U862" s="24"/>
      <c r="V862" s="24"/>
      <c r="W862" s="24"/>
      <c r="X862" s="24"/>
      <c r="Y862" s="24"/>
      <c r="Z862" s="24"/>
      <c r="AA862" s="24"/>
      <c r="AB862" s="24"/>
      <c r="AC862" s="24"/>
      <c r="AD862" s="24"/>
    </row>
    <row r="863" spans="6:30" x14ac:dyDescent="0.25">
      <c r="F863" s="4"/>
      <c r="G863" s="4"/>
      <c r="I863" s="24"/>
      <c r="J863" s="24"/>
      <c r="K863" s="24"/>
      <c r="L863" s="24"/>
      <c r="M863" s="24"/>
      <c r="N863" s="24"/>
      <c r="O863" s="24"/>
      <c r="P863" s="24"/>
      <c r="Q863" s="24"/>
      <c r="R863" s="24"/>
      <c r="S863" s="24"/>
      <c r="T863" s="24"/>
      <c r="U863" s="24"/>
      <c r="V863" s="24"/>
      <c r="W863" s="24"/>
      <c r="X863" s="24"/>
      <c r="Y863" s="24"/>
      <c r="Z863" s="24"/>
      <c r="AA863" s="24"/>
      <c r="AB863" s="24"/>
      <c r="AC863" s="24"/>
      <c r="AD863" s="24"/>
    </row>
    <row r="864" spans="6:30" x14ac:dyDescent="0.25">
      <c r="F864" s="4"/>
      <c r="G864" s="4"/>
      <c r="I864" s="24"/>
      <c r="J864" s="24"/>
      <c r="K864" s="24"/>
      <c r="L864" s="24"/>
      <c r="M864" s="24"/>
      <c r="N864" s="24"/>
      <c r="O864" s="24"/>
      <c r="P864" s="24"/>
      <c r="Q864" s="24"/>
      <c r="R864" s="24"/>
      <c r="S864" s="24"/>
      <c r="T864" s="24"/>
      <c r="U864" s="24"/>
      <c r="V864" s="24"/>
      <c r="W864" s="24"/>
      <c r="X864" s="24"/>
      <c r="Y864" s="24"/>
      <c r="Z864" s="24"/>
      <c r="AA864" s="24"/>
      <c r="AB864" s="24"/>
      <c r="AC864" s="24"/>
      <c r="AD864" s="24"/>
    </row>
    <row r="865" spans="6:30" x14ac:dyDescent="0.25">
      <c r="F865" s="4"/>
      <c r="G865" s="4"/>
      <c r="I865" s="24"/>
      <c r="J865" s="24"/>
      <c r="K865" s="24"/>
      <c r="L865" s="24"/>
      <c r="M865" s="24"/>
      <c r="N865" s="24"/>
      <c r="O865" s="24"/>
      <c r="P865" s="24"/>
      <c r="Q865" s="24"/>
      <c r="R865" s="24"/>
      <c r="S865" s="24"/>
      <c r="T865" s="24"/>
      <c r="U865" s="24"/>
      <c r="V865" s="24"/>
      <c r="W865" s="24"/>
      <c r="X865" s="24"/>
      <c r="Y865" s="24"/>
      <c r="Z865" s="24"/>
      <c r="AA865" s="24"/>
      <c r="AB865" s="24"/>
      <c r="AC865" s="24"/>
      <c r="AD865" s="24"/>
    </row>
    <row r="866" spans="6:30" x14ac:dyDescent="0.25">
      <c r="F866" s="4"/>
      <c r="G866" s="4"/>
      <c r="I866" s="24"/>
      <c r="J866" s="24"/>
      <c r="K866" s="24"/>
      <c r="L866" s="24"/>
      <c r="M866" s="24"/>
      <c r="N866" s="24"/>
      <c r="O866" s="24"/>
      <c r="P866" s="24"/>
      <c r="Q866" s="24"/>
      <c r="R866" s="24"/>
      <c r="S866" s="24"/>
      <c r="T866" s="24"/>
      <c r="U866" s="24"/>
      <c r="V866" s="24"/>
      <c r="W866" s="24"/>
      <c r="X866" s="24"/>
      <c r="Y866" s="24"/>
      <c r="Z866" s="24"/>
      <c r="AA866" s="24"/>
      <c r="AB866" s="24"/>
      <c r="AC866" s="24"/>
      <c r="AD866" s="24"/>
    </row>
    <row r="867" spans="6:30" x14ac:dyDescent="0.25">
      <c r="F867" s="4"/>
      <c r="G867" s="4"/>
      <c r="I867" s="24"/>
      <c r="J867" s="24"/>
      <c r="K867" s="24"/>
      <c r="L867" s="24"/>
      <c r="M867" s="24"/>
      <c r="N867" s="24"/>
      <c r="O867" s="24"/>
      <c r="P867" s="24"/>
      <c r="Q867" s="24"/>
      <c r="R867" s="24"/>
      <c r="S867" s="24"/>
      <c r="T867" s="24"/>
      <c r="U867" s="24"/>
      <c r="V867" s="24"/>
      <c r="W867" s="24"/>
      <c r="X867" s="24"/>
      <c r="Y867" s="24"/>
      <c r="Z867" s="24"/>
      <c r="AA867" s="24"/>
      <c r="AB867" s="24"/>
      <c r="AC867" s="24"/>
      <c r="AD867" s="24"/>
    </row>
    <row r="868" spans="6:30" x14ac:dyDescent="0.25">
      <c r="F868" s="4"/>
      <c r="G868" s="4"/>
      <c r="I868" s="24"/>
      <c r="J868" s="24"/>
      <c r="K868" s="24"/>
      <c r="L868" s="24"/>
      <c r="M868" s="24"/>
      <c r="N868" s="24"/>
      <c r="O868" s="24"/>
      <c r="P868" s="24"/>
      <c r="Q868" s="24"/>
      <c r="R868" s="24"/>
      <c r="S868" s="24"/>
      <c r="T868" s="24"/>
      <c r="U868" s="24"/>
      <c r="V868" s="24"/>
      <c r="W868" s="24"/>
      <c r="X868" s="24"/>
      <c r="Y868" s="24"/>
      <c r="Z868" s="24"/>
      <c r="AA868" s="24"/>
      <c r="AB868" s="24"/>
      <c r="AC868" s="24"/>
      <c r="AD868" s="24"/>
    </row>
    <row r="869" spans="6:30" x14ac:dyDescent="0.25">
      <c r="F869" s="4"/>
      <c r="G869" s="4"/>
      <c r="I869" s="24"/>
      <c r="J869" s="24"/>
      <c r="K869" s="24"/>
      <c r="L869" s="24"/>
      <c r="M869" s="24"/>
      <c r="N869" s="24"/>
      <c r="O869" s="24"/>
      <c r="P869" s="24"/>
      <c r="Q869" s="24"/>
      <c r="R869" s="24"/>
      <c r="S869" s="24"/>
      <c r="T869" s="24"/>
      <c r="U869" s="24"/>
      <c r="V869" s="24"/>
      <c r="W869" s="24"/>
      <c r="X869" s="24"/>
      <c r="Y869" s="24"/>
      <c r="Z869" s="24"/>
      <c r="AA869" s="24"/>
      <c r="AB869" s="24"/>
      <c r="AC869" s="24"/>
      <c r="AD869" s="24"/>
    </row>
    <row r="870" spans="6:30" x14ac:dyDescent="0.25">
      <c r="F870" s="4"/>
      <c r="G870" s="4"/>
      <c r="I870" s="24"/>
      <c r="J870" s="24"/>
      <c r="K870" s="24"/>
      <c r="L870" s="24"/>
      <c r="M870" s="24"/>
      <c r="N870" s="24"/>
      <c r="O870" s="24"/>
      <c r="P870" s="24"/>
      <c r="Q870" s="24"/>
      <c r="R870" s="24"/>
      <c r="S870" s="24"/>
      <c r="T870" s="24"/>
      <c r="U870" s="24"/>
      <c r="V870" s="24"/>
      <c r="W870" s="24"/>
      <c r="X870" s="24"/>
      <c r="Y870" s="24"/>
      <c r="Z870" s="24"/>
      <c r="AA870" s="24"/>
      <c r="AB870" s="24"/>
      <c r="AC870" s="24"/>
      <c r="AD870" s="24"/>
    </row>
    <row r="871" spans="6:30" x14ac:dyDescent="0.25">
      <c r="F871" s="4"/>
      <c r="G871" s="4"/>
      <c r="I871" s="24"/>
      <c r="J871" s="24"/>
      <c r="K871" s="24"/>
      <c r="L871" s="24"/>
      <c r="M871" s="24"/>
      <c r="N871" s="24"/>
      <c r="O871" s="24"/>
      <c r="P871" s="24"/>
      <c r="Q871" s="24"/>
      <c r="R871" s="24"/>
      <c r="S871" s="24"/>
      <c r="T871" s="24"/>
      <c r="U871" s="24"/>
      <c r="V871" s="24"/>
      <c r="W871" s="24"/>
      <c r="X871" s="24"/>
      <c r="Y871" s="24"/>
      <c r="Z871" s="24"/>
      <c r="AA871" s="24"/>
      <c r="AB871" s="24"/>
      <c r="AC871" s="24"/>
      <c r="AD871" s="24"/>
    </row>
    <row r="872" spans="6:30" x14ac:dyDescent="0.25">
      <c r="F872" s="4"/>
      <c r="G872" s="4"/>
      <c r="I872" s="24"/>
      <c r="J872" s="24"/>
      <c r="K872" s="24"/>
      <c r="L872" s="24"/>
      <c r="M872" s="24"/>
      <c r="N872" s="24"/>
      <c r="O872" s="24"/>
      <c r="P872" s="24"/>
      <c r="Q872" s="24"/>
      <c r="R872" s="24"/>
      <c r="S872" s="24"/>
      <c r="T872" s="24"/>
      <c r="U872" s="24"/>
      <c r="V872" s="24"/>
      <c r="W872" s="24"/>
      <c r="X872" s="24"/>
      <c r="Y872" s="24"/>
      <c r="Z872" s="24"/>
      <c r="AA872" s="24"/>
      <c r="AB872" s="24"/>
      <c r="AC872" s="24"/>
      <c r="AD872" s="24"/>
    </row>
    <row r="873" spans="6:30" x14ac:dyDescent="0.25">
      <c r="F873" s="4"/>
      <c r="G873" s="4"/>
      <c r="I873" s="24"/>
      <c r="J873" s="24"/>
      <c r="K873" s="24"/>
      <c r="L873" s="24"/>
      <c r="M873" s="24"/>
      <c r="N873" s="24"/>
      <c r="O873" s="24"/>
      <c r="P873" s="24"/>
      <c r="Q873" s="24"/>
      <c r="R873" s="24"/>
      <c r="S873" s="24"/>
      <c r="T873" s="24"/>
      <c r="U873" s="24"/>
      <c r="V873" s="24"/>
      <c r="W873" s="24"/>
      <c r="X873" s="24"/>
      <c r="Y873" s="24"/>
      <c r="Z873" s="24"/>
      <c r="AA873" s="24"/>
      <c r="AB873" s="24"/>
      <c r="AC873" s="24"/>
      <c r="AD873" s="24"/>
    </row>
    <row r="874" spans="6:30" x14ac:dyDescent="0.25">
      <c r="F874" s="4"/>
      <c r="G874" s="4"/>
      <c r="I874" s="24"/>
      <c r="J874" s="24"/>
      <c r="K874" s="24"/>
      <c r="L874" s="24"/>
      <c r="M874" s="24"/>
      <c r="N874" s="24"/>
      <c r="O874" s="24"/>
      <c r="P874" s="24"/>
      <c r="Q874" s="24"/>
      <c r="R874" s="24"/>
      <c r="S874" s="24"/>
      <c r="T874" s="24"/>
      <c r="U874" s="24"/>
      <c r="V874" s="24"/>
      <c r="W874" s="24"/>
      <c r="X874" s="24"/>
      <c r="Y874" s="24"/>
      <c r="Z874" s="24"/>
      <c r="AA874" s="24"/>
      <c r="AB874" s="24"/>
      <c r="AC874" s="24"/>
      <c r="AD874" s="24"/>
    </row>
    <row r="875" spans="6:30" x14ac:dyDescent="0.25">
      <c r="F875" s="4"/>
      <c r="G875" s="4"/>
      <c r="I875" s="24"/>
      <c r="J875" s="24"/>
      <c r="K875" s="24"/>
      <c r="L875" s="24"/>
      <c r="M875" s="24"/>
      <c r="N875" s="24"/>
      <c r="O875" s="24"/>
      <c r="P875" s="24"/>
      <c r="Q875" s="24"/>
      <c r="R875" s="24"/>
      <c r="S875" s="24"/>
      <c r="T875" s="24"/>
      <c r="U875" s="24"/>
      <c r="V875" s="24"/>
      <c r="W875" s="24"/>
      <c r="X875" s="24"/>
      <c r="Y875" s="24"/>
      <c r="Z875" s="24"/>
      <c r="AA875" s="24"/>
      <c r="AB875" s="24"/>
      <c r="AC875" s="24"/>
      <c r="AD875" s="24"/>
    </row>
    <row r="876" spans="6:30" x14ac:dyDescent="0.25">
      <c r="F876" s="4"/>
      <c r="G876" s="4"/>
      <c r="I876" s="24"/>
      <c r="J876" s="24"/>
      <c r="K876" s="24"/>
      <c r="L876" s="24"/>
      <c r="M876" s="24"/>
      <c r="N876" s="24"/>
      <c r="O876" s="24"/>
      <c r="P876" s="24"/>
      <c r="Q876" s="24"/>
      <c r="R876" s="24"/>
      <c r="S876" s="24"/>
      <c r="T876" s="24"/>
      <c r="U876" s="24"/>
      <c r="V876" s="24"/>
      <c r="W876" s="24"/>
      <c r="X876" s="24"/>
      <c r="Y876" s="24"/>
      <c r="Z876" s="24"/>
      <c r="AA876" s="24"/>
      <c r="AB876" s="24"/>
      <c r="AC876" s="24"/>
      <c r="AD876" s="24"/>
    </row>
    <row r="877" spans="6:30" x14ac:dyDescent="0.25">
      <c r="F877" s="4"/>
      <c r="G877" s="4"/>
      <c r="I877" s="24"/>
      <c r="J877" s="24"/>
      <c r="K877" s="24"/>
      <c r="L877" s="24"/>
      <c r="M877" s="24"/>
      <c r="N877" s="24"/>
      <c r="O877" s="24"/>
      <c r="P877" s="24"/>
      <c r="Q877" s="24"/>
      <c r="R877" s="24"/>
      <c r="S877" s="24"/>
      <c r="T877" s="24"/>
      <c r="U877" s="24"/>
      <c r="V877" s="24"/>
      <c r="W877" s="24"/>
      <c r="X877" s="24"/>
      <c r="Y877" s="24"/>
      <c r="Z877" s="24"/>
      <c r="AA877" s="24"/>
      <c r="AB877" s="24"/>
      <c r="AC877" s="24"/>
      <c r="AD877" s="24"/>
    </row>
    <row r="878" spans="6:30" x14ac:dyDescent="0.25">
      <c r="F878" s="4"/>
      <c r="G878" s="4"/>
      <c r="I878" s="24"/>
      <c r="J878" s="24"/>
      <c r="K878" s="24"/>
      <c r="L878" s="24"/>
      <c r="M878" s="24"/>
      <c r="N878" s="24"/>
      <c r="O878" s="24"/>
      <c r="P878" s="24"/>
      <c r="Q878" s="24"/>
      <c r="R878" s="24"/>
      <c r="S878" s="24"/>
      <c r="T878" s="24"/>
      <c r="U878" s="24"/>
      <c r="V878" s="24"/>
      <c r="W878" s="24"/>
      <c r="X878" s="24"/>
      <c r="Y878" s="24"/>
      <c r="Z878" s="24"/>
      <c r="AA878" s="24"/>
      <c r="AB878" s="24"/>
      <c r="AC878" s="24"/>
      <c r="AD878" s="24"/>
    </row>
    <row r="879" spans="6:30" x14ac:dyDescent="0.25">
      <c r="F879" s="4"/>
      <c r="G879" s="4"/>
      <c r="I879" s="24"/>
      <c r="J879" s="24"/>
      <c r="K879" s="24"/>
      <c r="L879" s="24"/>
      <c r="M879" s="24"/>
      <c r="N879" s="24"/>
      <c r="O879" s="24"/>
      <c r="P879" s="24"/>
      <c r="Q879" s="24"/>
      <c r="R879" s="24"/>
      <c r="S879" s="24"/>
      <c r="T879" s="24"/>
      <c r="U879" s="24"/>
      <c r="V879" s="24"/>
      <c r="W879" s="24"/>
      <c r="X879" s="24"/>
      <c r="Y879" s="24"/>
      <c r="Z879" s="24"/>
      <c r="AA879" s="24"/>
      <c r="AB879" s="24"/>
      <c r="AC879" s="24"/>
      <c r="AD879" s="24"/>
    </row>
    <row r="880" spans="6:30" x14ac:dyDescent="0.25">
      <c r="F880" s="4"/>
      <c r="G880" s="4"/>
      <c r="I880" s="24"/>
      <c r="J880" s="24"/>
      <c r="K880" s="24"/>
      <c r="L880" s="24"/>
      <c r="M880" s="24"/>
      <c r="N880" s="24"/>
      <c r="O880" s="24"/>
      <c r="P880" s="24"/>
      <c r="Q880" s="24"/>
      <c r="R880" s="24"/>
      <c r="S880" s="24"/>
      <c r="T880" s="24"/>
      <c r="U880" s="24"/>
      <c r="V880" s="24"/>
      <c r="W880" s="24"/>
      <c r="X880" s="24"/>
      <c r="Y880" s="24"/>
      <c r="Z880" s="24"/>
      <c r="AA880" s="24"/>
      <c r="AB880" s="24"/>
      <c r="AC880" s="24"/>
      <c r="AD880" s="24"/>
    </row>
    <row r="881" spans="6:30" x14ac:dyDescent="0.25">
      <c r="F881" s="4"/>
      <c r="G881" s="4"/>
      <c r="I881" s="24"/>
      <c r="J881" s="24"/>
      <c r="K881" s="24"/>
      <c r="L881" s="24"/>
      <c r="M881" s="24"/>
      <c r="N881" s="24"/>
      <c r="O881" s="24"/>
      <c r="P881" s="24"/>
      <c r="Q881" s="24"/>
      <c r="R881" s="24"/>
      <c r="S881" s="24"/>
      <c r="T881" s="24"/>
      <c r="U881" s="24"/>
      <c r="V881" s="24"/>
      <c r="W881" s="24"/>
      <c r="X881" s="24"/>
      <c r="Y881" s="24"/>
      <c r="Z881" s="24"/>
      <c r="AA881" s="24"/>
      <c r="AB881" s="24"/>
      <c r="AC881" s="24"/>
      <c r="AD881" s="24"/>
    </row>
    <row r="882" spans="6:30" x14ac:dyDescent="0.25">
      <c r="F882" s="4"/>
      <c r="G882" s="4"/>
      <c r="I882" s="24"/>
      <c r="J882" s="24"/>
      <c r="K882" s="24"/>
      <c r="L882" s="24"/>
      <c r="M882" s="24"/>
      <c r="N882" s="24"/>
      <c r="O882" s="24"/>
      <c r="P882" s="24"/>
      <c r="Q882" s="24"/>
      <c r="R882" s="24"/>
      <c r="S882" s="24"/>
      <c r="T882" s="24"/>
      <c r="U882" s="24"/>
      <c r="V882" s="24"/>
      <c r="W882" s="24"/>
      <c r="X882" s="24"/>
      <c r="Y882" s="24"/>
      <c r="Z882" s="24"/>
      <c r="AA882" s="24"/>
      <c r="AB882" s="24"/>
      <c r="AC882" s="24"/>
      <c r="AD882" s="24"/>
    </row>
    <row r="883" spans="6:30" x14ac:dyDescent="0.25">
      <c r="F883" s="4"/>
      <c r="G883" s="4"/>
      <c r="I883" s="24"/>
      <c r="J883" s="24"/>
      <c r="K883" s="24"/>
      <c r="L883" s="24"/>
      <c r="M883" s="24"/>
      <c r="N883" s="24"/>
      <c r="O883" s="24"/>
      <c r="P883" s="24"/>
      <c r="Q883" s="24"/>
      <c r="R883" s="24"/>
      <c r="S883" s="24"/>
      <c r="T883" s="24"/>
      <c r="U883" s="24"/>
      <c r="V883" s="24"/>
      <c r="W883" s="24"/>
      <c r="X883" s="24"/>
      <c r="Y883" s="24"/>
      <c r="Z883" s="24"/>
      <c r="AA883" s="24"/>
      <c r="AB883" s="24"/>
      <c r="AC883" s="24"/>
      <c r="AD883" s="24"/>
    </row>
    <row r="884" spans="6:30" x14ac:dyDescent="0.25">
      <c r="F884" s="4"/>
      <c r="G884" s="4"/>
      <c r="I884" s="24"/>
      <c r="J884" s="24"/>
      <c r="K884" s="24"/>
      <c r="L884" s="24"/>
      <c r="M884" s="24"/>
      <c r="N884" s="24"/>
      <c r="O884" s="24"/>
      <c r="P884" s="24"/>
      <c r="Q884" s="24"/>
      <c r="R884" s="24"/>
      <c r="S884" s="24"/>
      <c r="T884" s="24"/>
      <c r="U884" s="24"/>
      <c r="V884" s="24"/>
      <c r="W884" s="24"/>
      <c r="X884" s="24"/>
      <c r="Y884" s="24"/>
      <c r="Z884" s="24"/>
      <c r="AA884" s="24"/>
      <c r="AB884" s="24"/>
      <c r="AC884" s="24"/>
      <c r="AD884" s="24"/>
    </row>
    <row r="885" spans="6:30" x14ac:dyDescent="0.25">
      <c r="F885" s="4"/>
      <c r="G885" s="4"/>
      <c r="I885" s="24"/>
      <c r="J885" s="24"/>
      <c r="K885" s="24"/>
      <c r="L885" s="24"/>
      <c r="M885" s="24"/>
      <c r="N885" s="24"/>
      <c r="O885" s="24"/>
      <c r="P885" s="24"/>
      <c r="Q885" s="24"/>
      <c r="R885" s="24"/>
      <c r="S885" s="24"/>
      <c r="T885" s="24"/>
      <c r="U885" s="24"/>
      <c r="V885" s="24"/>
      <c r="W885" s="24"/>
      <c r="X885" s="24"/>
      <c r="Y885" s="24"/>
      <c r="Z885" s="24"/>
      <c r="AA885" s="24"/>
      <c r="AB885" s="24"/>
      <c r="AC885" s="24"/>
      <c r="AD885" s="24"/>
    </row>
    <row r="886" spans="6:30" x14ac:dyDescent="0.25">
      <c r="F886" s="4"/>
      <c r="G886" s="4"/>
      <c r="I886" s="24"/>
      <c r="J886" s="24"/>
      <c r="K886" s="24"/>
      <c r="L886" s="24"/>
      <c r="M886" s="24"/>
      <c r="N886" s="24"/>
      <c r="O886" s="24"/>
      <c r="P886" s="24"/>
      <c r="Q886" s="24"/>
      <c r="R886" s="24"/>
      <c r="S886" s="24"/>
      <c r="T886" s="24"/>
      <c r="U886" s="24"/>
      <c r="V886" s="24"/>
      <c r="W886" s="24"/>
      <c r="X886" s="24"/>
      <c r="Y886" s="24"/>
      <c r="Z886" s="24"/>
      <c r="AA886" s="24"/>
      <c r="AB886" s="24"/>
      <c r="AC886" s="24"/>
      <c r="AD886" s="24"/>
    </row>
    <row r="887" spans="6:30" x14ac:dyDescent="0.25">
      <c r="F887" s="4"/>
      <c r="G887" s="4"/>
      <c r="I887" s="24"/>
      <c r="J887" s="24"/>
      <c r="K887" s="24"/>
      <c r="L887" s="24"/>
      <c r="M887" s="24"/>
      <c r="N887" s="24"/>
      <c r="O887" s="24"/>
      <c r="P887" s="24"/>
      <c r="Q887" s="24"/>
      <c r="R887" s="24"/>
      <c r="S887" s="24"/>
      <c r="T887" s="24"/>
      <c r="U887" s="24"/>
      <c r="V887" s="24"/>
      <c r="W887" s="24"/>
      <c r="X887" s="24"/>
      <c r="Y887" s="24"/>
      <c r="Z887" s="24"/>
      <c r="AA887" s="24"/>
      <c r="AB887" s="24"/>
      <c r="AC887" s="24"/>
      <c r="AD887" s="24"/>
    </row>
    <row r="888" spans="6:30" x14ac:dyDescent="0.25">
      <c r="F888" s="4"/>
      <c r="G888" s="4"/>
      <c r="I888" s="24"/>
      <c r="J888" s="24"/>
      <c r="K888" s="24"/>
      <c r="L888" s="24"/>
      <c r="M888" s="24"/>
      <c r="N888" s="24"/>
      <c r="O888" s="24"/>
      <c r="P888" s="24"/>
      <c r="Q888" s="24"/>
      <c r="R888" s="24"/>
      <c r="S888" s="24"/>
      <c r="T888" s="24"/>
      <c r="U888" s="24"/>
      <c r="V888" s="24"/>
      <c r="W888" s="24"/>
      <c r="X888" s="24"/>
      <c r="Y888" s="24"/>
      <c r="Z888" s="24"/>
      <c r="AA888" s="24"/>
      <c r="AB888" s="24"/>
      <c r="AC888" s="24"/>
      <c r="AD888" s="24"/>
    </row>
    <row r="889" spans="6:30" x14ac:dyDescent="0.25">
      <c r="F889" s="4"/>
      <c r="G889" s="4"/>
      <c r="I889" s="24"/>
      <c r="J889" s="24"/>
      <c r="K889" s="24"/>
      <c r="L889" s="24"/>
      <c r="M889" s="24"/>
      <c r="N889" s="24"/>
      <c r="O889" s="24"/>
      <c r="P889" s="24"/>
      <c r="Q889" s="24"/>
      <c r="R889" s="24"/>
      <c r="S889" s="24"/>
      <c r="T889" s="24"/>
      <c r="U889" s="24"/>
      <c r="V889" s="24"/>
      <c r="W889" s="24"/>
      <c r="X889" s="24"/>
      <c r="Y889" s="24"/>
      <c r="Z889" s="24"/>
      <c r="AA889" s="24"/>
      <c r="AB889" s="24"/>
      <c r="AC889" s="24"/>
      <c r="AD889" s="24"/>
    </row>
    <row r="890" spans="6:30" x14ac:dyDescent="0.25">
      <c r="F890" s="4"/>
      <c r="G890" s="4"/>
      <c r="I890" s="24"/>
      <c r="J890" s="24"/>
      <c r="K890" s="24"/>
      <c r="L890" s="24"/>
      <c r="M890" s="24"/>
      <c r="N890" s="24"/>
      <c r="O890" s="24"/>
      <c r="P890" s="24"/>
      <c r="Q890" s="24"/>
      <c r="R890" s="24"/>
      <c r="S890" s="24"/>
      <c r="T890" s="24"/>
      <c r="U890" s="24"/>
      <c r="V890" s="24"/>
      <c r="W890" s="24"/>
      <c r="X890" s="24"/>
      <c r="Y890" s="24"/>
      <c r="Z890" s="24"/>
      <c r="AA890" s="24"/>
      <c r="AB890" s="24"/>
      <c r="AC890" s="24"/>
      <c r="AD890" s="24"/>
    </row>
    <row r="891" spans="6:30" x14ac:dyDescent="0.25">
      <c r="F891" s="4"/>
      <c r="G891" s="4"/>
      <c r="I891" s="24"/>
      <c r="J891" s="24"/>
      <c r="K891" s="24"/>
      <c r="L891" s="24"/>
      <c r="M891" s="24"/>
      <c r="N891" s="24"/>
      <c r="O891" s="24"/>
      <c r="P891" s="24"/>
      <c r="Q891" s="24"/>
      <c r="R891" s="24"/>
      <c r="S891" s="24"/>
      <c r="T891" s="24"/>
      <c r="U891" s="24"/>
      <c r="V891" s="24"/>
      <c r="W891" s="24"/>
      <c r="X891" s="24"/>
      <c r="Y891" s="24"/>
      <c r="Z891" s="24"/>
      <c r="AA891" s="24"/>
      <c r="AB891" s="24"/>
      <c r="AC891" s="24"/>
      <c r="AD891" s="24"/>
    </row>
    <row r="892" spans="6:30" x14ac:dyDescent="0.25">
      <c r="F892" s="4"/>
      <c r="G892" s="4"/>
      <c r="I892" s="24"/>
      <c r="J892" s="24"/>
      <c r="K892" s="24"/>
      <c r="L892" s="24"/>
      <c r="M892" s="24"/>
      <c r="N892" s="24"/>
      <c r="O892" s="24"/>
      <c r="P892" s="24"/>
      <c r="Q892" s="24"/>
      <c r="R892" s="24"/>
      <c r="S892" s="24"/>
      <c r="T892" s="24"/>
      <c r="U892" s="24"/>
      <c r="V892" s="24"/>
      <c r="W892" s="24"/>
      <c r="X892" s="24"/>
      <c r="Y892" s="24"/>
      <c r="Z892" s="24"/>
      <c r="AA892" s="24"/>
      <c r="AB892" s="24"/>
      <c r="AC892" s="24"/>
      <c r="AD892" s="24"/>
    </row>
    <row r="893" spans="6:30" x14ac:dyDescent="0.25">
      <c r="F893" s="4"/>
      <c r="G893" s="4"/>
      <c r="I893" s="24"/>
      <c r="J893" s="24"/>
      <c r="K893" s="24"/>
      <c r="L893" s="24"/>
      <c r="M893" s="24"/>
      <c r="N893" s="24"/>
      <c r="O893" s="24"/>
      <c r="P893" s="24"/>
      <c r="Q893" s="24"/>
      <c r="R893" s="24"/>
      <c r="S893" s="24"/>
      <c r="T893" s="24"/>
      <c r="U893" s="24"/>
      <c r="V893" s="24"/>
      <c r="W893" s="24"/>
      <c r="X893" s="24"/>
      <c r="Y893" s="24"/>
      <c r="Z893" s="24"/>
      <c r="AA893" s="24"/>
      <c r="AB893" s="24"/>
      <c r="AC893" s="24"/>
      <c r="AD893" s="24"/>
    </row>
    <row r="894" spans="6:30" x14ac:dyDescent="0.25">
      <c r="F894" s="4"/>
      <c r="G894" s="4"/>
      <c r="I894" s="24"/>
      <c r="J894" s="24"/>
      <c r="K894" s="24"/>
      <c r="L894" s="24"/>
      <c r="M894" s="24"/>
      <c r="N894" s="24"/>
      <c r="O894" s="24"/>
      <c r="P894" s="24"/>
      <c r="Q894" s="24"/>
      <c r="R894" s="24"/>
      <c r="S894" s="24"/>
      <c r="T894" s="24"/>
      <c r="U894" s="24"/>
      <c r="V894" s="24"/>
      <c r="W894" s="24"/>
      <c r="X894" s="24"/>
      <c r="Y894" s="24"/>
      <c r="Z894" s="24"/>
      <c r="AA894" s="24"/>
      <c r="AB894" s="24"/>
      <c r="AC894" s="24"/>
      <c r="AD894" s="24"/>
    </row>
    <row r="895" spans="6:30" x14ac:dyDescent="0.25">
      <c r="F895" s="4"/>
      <c r="G895" s="4"/>
      <c r="I895" s="24"/>
      <c r="J895" s="24"/>
      <c r="K895" s="24"/>
      <c r="L895" s="24"/>
      <c r="M895" s="24"/>
      <c r="N895" s="24"/>
      <c r="O895" s="24"/>
      <c r="P895" s="24"/>
      <c r="Q895" s="24"/>
      <c r="R895" s="24"/>
      <c r="S895" s="24"/>
      <c r="T895" s="24"/>
      <c r="U895" s="24"/>
      <c r="V895" s="24"/>
      <c r="W895" s="24"/>
      <c r="X895" s="24"/>
      <c r="Y895" s="24"/>
      <c r="Z895" s="24"/>
      <c r="AA895" s="24"/>
      <c r="AB895" s="24"/>
      <c r="AC895" s="24"/>
      <c r="AD895" s="24"/>
    </row>
    <row r="896" spans="6:30" x14ac:dyDescent="0.25">
      <c r="F896" s="4"/>
      <c r="G896" s="4"/>
      <c r="I896" s="24"/>
      <c r="J896" s="24"/>
      <c r="K896" s="24"/>
      <c r="L896" s="24"/>
      <c r="M896" s="24"/>
      <c r="N896" s="24"/>
      <c r="O896" s="24"/>
      <c r="P896" s="24"/>
      <c r="Q896" s="24"/>
      <c r="R896" s="24"/>
      <c r="S896" s="24"/>
      <c r="T896" s="24"/>
      <c r="U896" s="24"/>
      <c r="V896" s="24"/>
      <c r="W896" s="24"/>
      <c r="X896" s="24"/>
      <c r="Y896" s="24"/>
      <c r="Z896" s="24"/>
      <c r="AA896" s="24"/>
      <c r="AB896" s="24"/>
      <c r="AC896" s="24"/>
      <c r="AD896" s="24"/>
    </row>
    <row r="897" spans="6:30" x14ac:dyDescent="0.25">
      <c r="F897" s="4"/>
      <c r="G897" s="4"/>
      <c r="I897" s="24"/>
      <c r="J897" s="24"/>
      <c r="K897" s="24"/>
      <c r="L897" s="24"/>
      <c r="M897" s="24"/>
      <c r="N897" s="24"/>
      <c r="O897" s="24"/>
      <c r="P897" s="24"/>
      <c r="Q897" s="24"/>
      <c r="R897" s="24"/>
      <c r="S897" s="24"/>
      <c r="T897" s="24"/>
      <c r="U897" s="24"/>
      <c r="V897" s="24"/>
      <c r="W897" s="24"/>
      <c r="X897" s="24"/>
      <c r="Y897" s="24"/>
      <c r="Z897" s="24"/>
      <c r="AA897" s="24"/>
      <c r="AB897" s="24"/>
      <c r="AC897" s="24"/>
      <c r="AD897" s="24"/>
    </row>
    <row r="898" spans="6:30" x14ac:dyDescent="0.25">
      <c r="F898" s="4"/>
      <c r="G898" s="4"/>
      <c r="I898" s="24"/>
      <c r="J898" s="24"/>
      <c r="K898" s="24"/>
      <c r="L898" s="24"/>
      <c r="M898" s="24"/>
      <c r="N898" s="24"/>
      <c r="O898" s="24"/>
      <c r="P898" s="24"/>
      <c r="Q898" s="24"/>
      <c r="R898" s="24"/>
      <c r="S898" s="24"/>
      <c r="T898" s="24"/>
      <c r="U898" s="24"/>
      <c r="V898" s="24"/>
      <c r="W898" s="24"/>
      <c r="X898" s="24"/>
      <c r="Y898" s="24"/>
      <c r="Z898" s="24"/>
      <c r="AA898" s="24"/>
      <c r="AB898" s="24"/>
      <c r="AC898" s="24"/>
      <c r="AD898" s="24"/>
    </row>
    <row r="899" spans="6:30" x14ac:dyDescent="0.25">
      <c r="F899" s="4"/>
      <c r="G899" s="4"/>
      <c r="I899" s="24"/>
      <c r="J899" s="24"/>
      <c r="K899" s="24"/>
      <c r="L899" s="24"/>
      <c r="M899" s="24"/>
      <c r="N899" s="24"/>
      <c r="O899" s="24"/>
      <c r="P899" s="24"/>
      <c r="Q899" s="24"/>
      <c r="R899" s="24"/>
      <c r="S899" s="24"/>
      <c r="T899" s="24"/>
      <c r="U899" s="24"/>
      <c r="V899" s="24"/>
      <c r="W899" s="24"/>
      <c r="X899" s="24"/>
      <c r="Y899" s="24"/>
      <c r="Z899" s="24"/>
      <c r="AA899" s="24"/>
      <c r="AB899" s="24"/>
      <c r="AC899" s="24"/>
      <c r="AD899" s="24"/>
    </row>
    <row r="900" spans="6:30" x14ac:dyDescent="0.25">
      <c r="F900" s="4"/>
      <c r="G900" s="4"/>
      <c r="I900" s="24"/>
      <c r="J900" s="24"/>
      <c r="K900" s="24"/>
      <c r="L900" s="24"/>
      <c r="M900" s="24"/>
      <c r="N900" s="24"/>
      <c r="O900" s="24"/>
      <c r="P900" s="24"/>
      <c r="Q900" s="24"/>
      <c r="R900" s="24"/>
      <c r="S900" s="24"/>
      <c r="T900" s="24"/>
      <c r="U900" s="24"/>
      <c r="V900" s="24"/>
      <c r="W900" s="24"/>
      <c r="X900" s="24"/>
      <c r="Y900" s="24"/>
      <c r="Z900" s="24"/>
      <c r="AA900" s="24"/>
      <c r="AB900" s="24"/>
      <c r="AC900" s="24"/>
      <c r="AD900" s="24"/>
    </row>
    <row r="901" spans="6:30" x14ac:dyDescent="0.25">
      <c r="F901" s="4"/>
      <c r="G901" s="4"/>
      <c r="I901" s="24"/>
      <c r="J901" s="24"/>
      <c r="K901" s="24"/>
      <c r="L901" s="24"/>
      <c r="M901" s="24"/>
      <c r="N901" s="24"/>
      <c r="O901" s="24"/>
      <c r="P901" s="24"/>
      <c r="Q901" s="24"/>
      <c r="R901" s="24"/>
      <c r="S901" s="24"/>
      <c r="T901" s="24"/>
      <c r="U901" s="24"/>
      <c r="V901" s="24"/>
      <c r="W901" s="24"/>
      <c r="X901" s="24"/>
      <c r="Y901" s="24"/>
      <c r="Z901" s="24"/>
      <c r="AA901" s="24"/>
      <c r="AB901" s="24"/>
      <c r="AC901" s="24"/>
      <c r="AD901" s="24"/>
    </row>
    <row r="902" spans="6:30" x14ac:dyDescent="0.25">
      <c r="F902" s="4"/>
      <c r="G902" s="4"/>
      <c r="I902" s="24"/>
      <c r="J902" s="24"/>
      <c r="K902" s="24"/>
      <c r="L902" s="24"/>
      <c r="M902" s="24"/>
      <c r="N902" s="24"/>
      <c r="O902" s="24"/>
      <c r="P902" s="24"/>
      <c r="Q902" s="24"/>
      <c r="R902" s="24"/>
      <c r="S902" s="24"/>
      <c r="T902" s="24"/>
      <c r="U902" s="24"/>
      <c r="V902" s="24"/>
      <c r="W902" s="24"/>
      <c r="X902" s="24"/>
      <c r="Y902" s="24"/>
      <c r="Z902" s="24"/>
      <c r="AA902" s="24"/>
      <c r="AB902" s="24"/>
      <c r="AC902" s="24"/>
      <c r="AD902" s="24"/>
    </row>
    <row r="903" spans="6:30" x14ac:dyDescent="0.25">
      <c r="F903" s="4"/>
      <c r="G903" s="4"/>
      <c r="I903" s="24"/>
      <c r="J903" s="24"/>
      <c r="K903" s="24"/>
      <c r="L903" s="24"/>
      <c r="M903" s="24"/>
      <c r="N903" s="24"/>
      <c r="O903" s="24"/>
      <c r="P903" s="24"/>
      <c r="Q903" s="24"/>
      <c r="R903" s="24"/>
      <c r="S903" s="24"/>
      <c r="T903" s="24"/>
      <c r="U903" s="24"/>
      <c r="V903" s="24"/>
      <c r="W903" s="24"/>
      <c r="X903" s="24"/>
      <c r="Y903" s="24"/>
      <c r="Z903" s="24"/>
      <c r="AA903" s="24"/>
      <c r="AB903" s="24"/>
      <c r="AC903" s="24"/>
      <c r="AD903" s="24"/>
    </row>
    <row r="904" spans="6:30" x14ac:dyDescent="0.25">
      <c r="F904" s="4"/>
      <c r="G904" s="4"/>
      <c r="I904" s="24"/>
      <c r="J904" s="24"/>
      <c r="K904" s="24"/>
      <c r="L904" s="24"/>
      <c r="M904" s="24"/>
      <c r="N904" s="24"/>
      <c r="O904" s="24"/>
      <c r="P904" s="24"/>
      <c r="Q904" s="24"/>
      <c r="R904" s="24"/>
      <c r="S904" s="24"/>
      <c r="T904" s="24"/>
      <c r="U904" s="24"/>
      <c r="V904" s="24"/>
      <c r="W904" s="24"/>
      <c r="X904" s="24"/>
      <c r="Y904" s="24"/>
      <c r="Z904" s="24"/>
      <c r="AA904" s="24"/>
      <c r="AB904" s="24"/>
      <c r="AC904" s="24"/>
      <c r="AD904" s="24"/>
    </row>
    <row r="905" spans="6:30" x14ac:dyDescent="0.25">
      <c r="F905" s="4"/>
      <c r="G905" s="4"/>
      <c r="I905" s="24"/>
      <c r="J905" s="24"/>
      <c r="K905" s="24"/>
      <c r="L905" s="24"/>
      <c r="M905" s="24"/>
      <c r="N905" s="24"/>
      <c r="O905" s="24"/>
      <c r="P905" s="24"/>
      <c r="Q905" s="24"/>
      <c r="R905" s="24"/>
      <c r="S905" s="24"/>
      <c r="T905" s="24"/>
      <c r="U905" s="24"/>
      <c r="V905" s="24"/>
      <c r="W905" s="24"/>
      <c r="X905" s="24"/>
      <c r="Y905" s="24"/>
      <c r="Z905" s="24"/>
      <c r="AA905" s="24"/>
      <c r="AB905" s="24"/>
      <c r="AC905" s="24"/>
      <c r="AD905" s="24"/>
    </row>
    <row r="906" spans="6:30" x14ac:dyDescent="0.25">
      <c r="F906" s="4"/>
      <c r="G906" s="4"/>
      <c r="I906" s="24"/>
      <c r="J906" s="24"/>
      <c r="K906" s="24"/>
      <c r="L906" s="24"/>
      <c r="M906" s="24"/>
      <c r="N906" s="24"/>
      <c r="O906" s="24"/>
      <c r="P906" s="24"/>
      <c r="Q906" s="24"/>
      <c r="R906" s="24"/>
      <c r="S906" s="24"/>
      <c r="T906" s="24"/>
      <c r="U906" s="24"/>
      <c r="V906" s="24"/>
      <c r="W906" s="24"/>
      <c r="X906" s="24"/>
      <c r="Y906" s="24"/>
      <c r="Z906" s="24"/>
      <c r="AA906" s="24"/>
      <c r="AB906" s="24"/>
      <c r="AC906" s="24"/>
      <c r="AD906" s="24"/>
    </row>
    <row r="907" spans="6:30" x14ac:dyDescent="0.25">
      <c r="F907" s="4"/>
      <c r="G907" s="4"/>
      <c r="I907" s="24"/>
      <c r="J907" s="24"/>
      <c r="K907" s="24"/>
      <c r="L907" s="24"/>
      <c r="M907" s="24"/>
      <c r="N907" s="24"/>
      <c r="O907" s="24"/>
      <c r="P907" s="24"/>
      <c r="Q907" s="24"/>
      <c r="R907" s="24"/>
      <c r="S907" s="24"/>
      <c r="T907" s="24"/>
      <c r="U907" s="24"/>
      <c r="V907" s="24"/>
      <c r="W907" s="24"/>
      <c r="X907" s="24"/>
      <c r="Y907" s="24"/>
      <c r="Z907" s="24"/>
      <c r="AA907" s="24"/>
      <c r="AB907" s="24"/>
      <c r="AC907" s="24"/>
      <c r="AD907" s="24"/>
    </row>
    <row r="908" spans="6:30" x14ac:dyDescent="0.25">
      <c r="F908" s="4"/>
      <c r="G908" s="4"/>
      <c r="I908" s="24"/>
      <c r="J908" s="24"/>
      <c r="K908" s="24"/>
      <c r="L908" s="24"/>
      <c r="M908" s="24"/>
      <c r="N908" s="24"/>
      <c r="O908" s="24"/>
      <c r="P908" s="24"/>
      <c r="Q908" s="24"/>
      <c r="R908" s="24"/>
      <c r="S908" s="24"/>
      <c r="T908" s="24"/>
      <c r="U908" s="24"/>
      <c r="V908" s="24"/>
      <c r="W908" s="24"/>
      <c r="X908" s="24"/>
      <c r="Y908" s="24"/>
      <c r="Z908" s="24"/>
      <c r="AA908" s="24"/>
      <c r="AB908" s="24"/>
      <c r="AC908" s="24"/>
      <c r="AD908" s="24"/>
    </row>
    <row r="909" spans="6:30" x14ac:dyDescent="0.25">
      <c r="F909" s="4"/>
      <c r="G909" s="4"/>
      <c r="I909" s="24"/>
      <c r="J909" s="24"/>
      <c r="K909" s="24"/>
      <c r="L909" s="24"/>
      <c r="M909" s="24"/>
      <c r="N909" s="24"/>
      <c r="O909" s="24"/>
      <c r="P909" s="24"/>
      <c r="Q909" s="24"/>
      <c r="R909" s="24"/>
      <c r="S909" s="24"/>
      <c r="T909" s="24"/>
      <c r="U909" s="24"/>
      <c r="V909" s="24"/>
      <c r="W909" s="24"/>
      <c r="X909" s="24"/>
      <c r="Y909" s="24"/>
      <c r="Z909" s="24"/>
      <c r="AA909" s="24"/>
      <c r="AB909" s="24"/>
      <c r="AC909" s="24"/>
      <c r="AD909" s="24"/>
    </row>
    <row r="910" spans="6:30" x14ac:dyDescent="0.25">
      <c r="F910" s="4"/>
      <c r="G910" s="4"/>
      <c r="I910" s="24"/>
      <c r="J910" s="24"/>
      <c r="K910" s="24"/>
      <c r="L910" s="24"/>
      <c r="M910" s="24"/>
      <c r="N910" s="24"/>
      <c r="O910" s="24"/>
      <c r="P910" s="24"/>
      <c r="Q910" s="24"/>
      <c r="R910" s="24"/>
      <c r="S910" s="24"/>
      <c r="T910" s="24"/>
      <c r="U910" s="24"/>
      <c r="V910" s="24"/>
      <c r="W910" s="24"/>
      <c r="X910" s="24"/>
      <c r="Y910" s="24"/>
      <c r="Z910" s="24"/>
      <c r="AA910" s="24"/>
      <c r="AB910" s="24"/>
      <c r="AC910" s="24"/>
      <c r="AD910" s="24"/>
    </row>
    <row r="911" spans="6:30" x14ac:dyDescent="0.25">
      <c r="F911" s="4"/>
      <c r="G911" s="4"/>
      <c r="I911" s="24"/>
      <c r="J911" s="24"/>
      <c r="K911" s="24"/>
      <c r="L911" s="24"/>
      <c r="M911" s="24"/>
      <c r="N911" s="24"/>
      <c r="O911" s="24"/>
      <c r="P911" s="24"/>
      <c r="Q911" s="24"/>
      <c r="R911" s="24"/>
      <c r="S911" s="24"/>
      <c r="T911" s="24"/>
      <c r="U911" s="24"/>
      <c r="V911" s="24"/>
      <c r="W911" s="24"/>
      <c r="X911" s="24"/>
      <c r="Y911" s="24"/>
      <c r="Z911" s="24"/>
      <c r="AA911" s="24"/>
      <c r="AB911" s="24"/>
      <c r="AC911" s="24"/>
      <c r="AD911" s="24"/>
    </row>
    <row r="912" spans="6:30" x14ac:dyDescent="0.25">
      <c r="F912" s="4"/>
      <c r="G912" s="4"/>
      <c r="I912" s="24"/>
      <c r="J912" s="24"/>
      <c r="K912" s="24"/>
      <c r="L912" s="24"/>
      <c r="M912" s="24"/>
      <c r="N912" s="24"/>
      <c r="O912" s="24"/>
      <c r="P912" s="24"/>
      <c r="Q912" s="24"/>
      <c r="R912" s="24"/>
      <c r="S912" s="24"/>
      <c r="T912" s="24"/>
      <c r="U912" s="24"/>
      <c r="V912" s="24"/>
      <c r="W912" s="24"/>
      <c r="X912" s="24"/>
      <c r="Y912" s="24"/>
      <c r="Z912" s="24"/>
      <c r="AA912" s="24"/>
      <c r="AB912" s="24"/>
      <c r="AC912" s="24"/>
      <c r="AD912" s="24"/>
    </row>
    <row r="913" spans="6:30" x14ac:dyDescent="0.25">
      <c r="F913" s="4"/>
      <c r="G913" s="4"/>
      <c r="I913" s="24"/>
      <c r="J913" s="24"/>
      <c r="K913" s="24"/>
      <c r="L913" s="24"/>
      <c r="M913" s="24"/>
      <c r="N913" s="24"/>
      <c r="O913" s="24"/>
      <c r="P913" s="24"/>
      <c r="Q913" s="24"/>
      <c r="R913" s="24"/>
      <c r="S913" s="24"/>
      <c r="T913" s="24"/>
      <c r="U913" s="24"/>
      <c r="V913" s="24"/>
      <c r="W913" s="24"/>
      <c r="X913" s="24"/>
      <c r="Y913" s="24"/>
      <c r="Z913" s="24"/>
      <c r="AA913" s="24"/>
      <c r="AB913" s="24"/>
      <c r="AC913" s="24"/>
      <c r="AD913" s="24"/>
    </row>
    <row r="914" spans="6:30" x14ac:dyDescent="0.25">
      <c r="F914" s="4"/>
      <c r="G914" s="4"/>
      <c r="I914" s="24"/>
      <c r="J914" s="24"/>
      <c r="K914" s="24"/>
      <c r="L914" s="24"/>
      <c r="M914" s="24"/>
      <c r="N914" s="24"/>
      <c r="O914" s="24"/>
      <c r="P914" s="24"/>
      <c r="Q914" s="24"/>
      <c r="R914" s="24"/>
      <c r="S914" s="24"/>
      <c r="T914" s="24"/>
      <c r="U914" s="24"/>
      <c r="V914" s="24"/>
      <c r="W914" s="24"/>
      <c r="X914" s="24"/>
      <c r="Y914" s="24"/>
      <c r="Z914" s="24"/>
      <c r="AA914" s="24"/>
      <c r="AB914" s="24"/>
      <c r="AC914" s="24"/>
      <c r="AD914" s="24"/>
    </row>
    <row r="915" spans="6:30" x14ac:dyDescent="0.25">
      <c r="F915" s="4"/>
      <c r="G915" s="4"/>
      <c r="I915" s="24"/>
      <c r="J915" s="24"/>
      <c r="K915" s="24"/>
      <c r="L915" s="24"/>
      <c r="M915" s="24"/>
      <c r="N915" s="24"/>
      <c r="O915" s="24"/>
      <c r="P915" s="24"/>
      <c r="Q915" s="24"/>
      <c r="R915" s="24"/>
      <c r="S915" s="24"/>
      <c r="T915" s="24"/>
      <c r="U915" s="24"/>
      <c r="V915" s="24"/>
      <c r="W915" s="24"/>
      <c r="X915" s="24"/>
      <c r="Y915" s="24"/>
      <c r="Z915" s="24"/>
      <c r="AA915" s="24"/>
      <c r="AB915" s="24"/>
      <c r="AC915" s="24"/>
      <c r="AD915" s="24"/>
    </row>
    <row r="916" spans="6:30" x14ac:dyDescent="0.25">
      <c r="F916" s="4"/>
      <c r="G916" s="4"/>
      <c r="I916" s="24"/>
      <c r="J916" s="24"/>
      <c r="K916" s="24"/>
      <c r="L916" s="24"/>
      <c r="M916" s="24"/>
      <c r="N916" s="24"/>
      <c r="O916" s="24"/>
      <c r="P916" s="24"/>
      <c r="Q916" s="24"/>
      <c r="R916" s="24"/>
      <c r="S916" s="24"/>
      <c r="T916" s="24"/>
      <c r="U916" s="24"/>
      <c r="V916" s="24"/>
      <c r="W916" s="24"/>
      <c r="X916" s="24"/>
      <c r="Y916" s="24"/>
      <c r="Z916" s="24"/>
      <c r="AA916" s="24"/>
      <c r="AB916" s="24"/>
      <c r="AC916" s="24"/>
      <c r="AD916" s="24"/>
    </row>
    <row r="917" spans="6:30" x14ac:dyDescent="0.25">
      <c r="F917" s="4"/>
      <c r="G917" s="4"/>
      <c r="I917" s="24"/>
      <c r="J917" s="24"/>
      <c r="K917" s="24"/>
      <c r="L917" s="24"/>
      <c r="M917" s="24"/>
      <c r="N917" s="24"/>
      <c r="O917" s="24"/>
      <c r="P917" s="24"/>
      <c r="Q917" s="24"/>
      <c r="R917" s="24"/>
      <c r="S917" s="24"/>
      <c r="T917" s="24"/>
      <c r="U917" s="24"/>
      <c r="V917" s="24"/>
      <c r="W917" s="24"/>
      <c r="X917" s="24"/>
      <c r="Y917" s="24"/>
      <c r="Z917" s="24"/>
      <c r="AA917" s="24"/>
      <c r="AB917" s="24"/>
      <c r="AC917" s="24"/>
      <c r="AD917" s="24"/>
    </row>
    <row r="918" spans="6:30" x14ac:dyDescent="0.25">
      <c r="F918" s="4"/>
      <c r="G918" s="4"/>
      <c r="I918" s="24"/>
      <c r="J918" s="24"/>
      <c r="K918" s="24"/>
      <c r="L918" s="24"/>
      <c r="M918" s="24"/>
      <c r="N918" s="24"/>
      <c r="O918" s="24"/>
      <c r="P918" s="24"/>
      <c r="Q918" s="24"/>
      <c r="R918" s="24"/>
      <c r="S918" s="24"/>
      <c r="T918" s="24"/>
      <c r="U918" s="24"/>
      <c r="V918" s="24"/>
      <c r="W918" s="24"/>
      <c r="X918" s="24"/>
      <c r="Y918" s="24"/>
      <c r="Z918" s="24"/>
      <c r="AA918" s="24"/>
      <c r="AB918" s="24"/>
      <c r="AC918" s="24"/>
      <c r="AD918" s="24"/>
    </row>
    <row r="919" spans="6:30" x14ac:dyDescent="0.25">
      <c r="F919" s="4"/>
      <c r="G919" s="4"/>
      <c r="I919" s="24"/>
      <c r="J919" s="24"/>
      <c r="K919" s="24"/>
      <c r="L919" s="24"/>
      <c r="M919" s="24"/>
      <c r="N919" s="24"/>
      <c r="O919" s="24"/>
      <c r="P919" s="24"/>
      <c r="Q919" s="24"/>
      <c r="R919" s="24"/>
      <c r="S919" s="24"/>
      <c r="T919" s="24"/>
      <c r="U919" s="24"/>
      <c r="V919" s="24"/>
      <c r="W919" s="24"/>
      <c r="X919" s="24"/>
      <c r="Y919" s="24"/>
      <c r="Z919" s="24"/>
      <c r="AA919" s="24"/>
      <c r="AB919" s="24"/>
      <c r="AC919" s="24"/>
      <c r="AD919" s="24"/>
    </row>
    <row r="920" spans="6:30" x14ac:dyDescent="0.25">
      <c r="F920" s="4"/>
      <c r="G920" s="4"/>
      <c r="I920" s="24"/>
      <c r="J920" s="24"/>
      <c r="K920" s="24"/>
      <c r="L920" s="24"/>
      <c r="M920" s="24"/>
      <c r="N920" s="24"/>
      <c r="O920" s="24"/>
      <c r="P920" s="24"/>
      <c r="Q920" s="24"/>
      <c r="R920" s="24"/>
      <c r="S920" s="24"/>
      <c r="T920" s="24"/>
      <c r="U920" s="24"/>
      <c r="V920" s="24"/>
      <c r="W920" s="24"/>
      <c r="X920" s="24"/>
      <c r="Y920" s="24"/>
      <c r="Z920" s="24"/>
      <c r="AA920" s="24"/>
      <c r="AB920" s="24"/>
      <c r="AC920" s="24"/>
      <c r="AD920" s="24"/>
    </row>
    <row r="921" spans="6:30" x14ac:dyDescent="0.25">
      <c r="F921" s="4"/>
      <c r="G921" s="4"/>
      <c r="I921" s="24"/>
      <c r="J921" s="24"/>
      <c r="K921" s="24"/>
      <c r="L921" s="24"/>
      <c r="M921" s="24"/>
      <c r="N921" s="24"/>
      <c r="O921" s="24"/>
      <c r="P921" s="24"/>
      <c r="Q921" s="24"/>
      <c r="R921" s="24"/>
      <c r="S921" s="24"/>
      <c r="T921" s="24"/>
      <c r="U921" s="24"/>
      <c r="V921" s="24"/>
      <c r="W921" s="24"/>
      <c r="X921" s="24"/>
      <c r="Y921" s="24"/>
      <c r="Z921" s="24"/>
      <c r="AA921" s="24"/>
      <c r="AB921" s="24"/>
      <c r="AC921" s="24"/>
      <c r="AD921" s="24"/>
    </row>
    <row r="922" spans="6:30" x14ac:dyDescent="0.25">
      <c r="F922" s="4"/>
      <c r="G922" s="4"/>
      <c r="I922" s="24"/>
      <c r="J922" s="24"/>
      <c r="K922" s="24"/>
      <c r="L922" s="24"/>
      <c r="M922" s="24"/>
      <c r="N922" s="24"/>
      <c r="O922" s="24"/>
      <c r="P922" s="24"/>
      <c r="Q922" s="24"/>
      <c r="R922" s="24"/>
      <c r="S922" s="24"/>
      <c r="T922" s="24"/>
      <c r="U922" s="24"/>
      <c r="V922" s="24"/>
      <c r="W922" s="24"/>
      <c r="X922" s="24"/>
      <c r="Y922" s="24"/>
      <c r="Z922" s="24"/>
      <c r="AA922" s="24"/>
      <c r="AB922" s="24"/>
      <c r="AC922" s="24"/>
      <c r="AD922" s="24"/>
    </row>
    <row r="923" spans="6:30" x14ac:dyDescent="0.25">
      <c r="F923" s="4"/>
      <c r="G923" s="4"/>
      <c r="I923" s="24"/>
      <c r="J923" s="24"/>
      <c r="K923" s="24"/>
      <c r="L923" s="24"/>
      <c r="M923" s="24"/>
      <c r="N923" s="24"/>
      <c r="O923" s="24"/>
      <c r="P923" s="24"/>
      <c r="Q923" s="24"/>
      <c r="R923" s="24"/>
      <c r="S923" s="24"/>
      <c r="T923" s="24"/>
      <c r="U923" s="24"/>
      <c r="V923" s="24"/>
      <c r="W923" s="24"/>
      <c r="X923" s="24"/>
      <c r="Y923" s="24"/>
      <c r="Z923" s="24"/>
      <c r="AA923" s="24"/>
      <c r="AB923" s="24"/>
      <c r="AC923" s="24"/>
      <c r="AD923" s="24"/>
    </row>
    <row r="924" spans="6:30" x14ac:dyDescent="0.25">
      <c r="F924" s="4"/>
      <c r="G924" s="4"/>
      <c r="I924" s="24"/>
      <c r="J924" s="24"/>
      <c r="K924" s="24"/>
      <c r="L924" s="24"/>
      <c r="M924" s="24"/>
      <c r="N924" s="24"/>
      <c r="O924" s="24"/>
      <c r="P924" s="24"/>
      <c r="Q924" s="24"/>
      <c r="R924" s="24"/>
      <c r="S924" s="24"/>
      <c r="T924" s="24"/>
      <c r="U924" s="24"/>
      <c r="V924" s="24"/>
      <c r="W924" s="24"/>
      <c r="X924" s="24"/>
      <c r="Y924" s="24"/>
      <c r="Z924" s="24"/>
      <c r="AA924" s="24"/>
      <c r="AB924" s="24"/>
      <c r="AC924" s="24"/>
      <c r="AD924" s="24"/>
    </row>
    <row r="925" spans="6:30" x14ac:dyDescent="0.25">
      <c r="F925" s="4"/>
      <c r="G925" s="4"/>
      <c r="I925" s="24"/>
      <c r="J925" s="24"/>
      <c r="K925" s="24"/>
      <c r="L925" s="24"/>
      <c r="M925" s="24"/>
      <c r="N925" s="24"/>
      <c r="O925" s="24"/>
      <c r="P925" s="24"/>
      <c r="Q925" s="24"/>
      <c r="R925" s="24"/>
      <c r="S925" s="24"/>
      <c r="T925" s="24"/>
      <c r="U925" s="24"/>
      <c r="V925" s="24"/>
      <c r="W925" s="24"/>
      <c r="X925" s="24"/>
      <c r="Y925" s="24"/>
      <c r="Z925" s="24"/>
      <c r="AA925" s="24"/>
      <c r="AB925" s="24"/>
      <c r="AC925" s="24"/>
      <c r="AD925" s="24"/>
    </row>
    <row r="926" spans="6:30" x14ac:dyDescent="0.25">
      <c r="F926" s="4"/>
      <c r="G926" s="4"/>
      <c r="I926" s="24"/>
      <c r="J926" s="24"/>
      <c r="K926" s="24"/>
      <c r="L926" s="24"/>
      <c r="M926" s="24"/>
      <c r="N926" s="24"/>
      <c r="O926" s="24"/>
      <c r="P926" s="24"/>
      <c r="Q926" s="24"/>
      <c r="R926" s="24"/>
      <c r="S926" s="24"/>
      <c r="T926" s="24"/>
      <c r="U926" s="24"/>
      <c r="V926" s="24"/>
      <c r="W926" s="24"/>
      <c r="X926" s="24"/>
      <c r="Y926" s="24"/>
      <c r="Z926" s="24"/>
      <c r="AA926" s="24"/>
      <c r="AB926" s="24"/>
      <c r="AC926" s="24"/>
      <c r="AD926" s="24"/>
    </row>
    <row r="927" spans="6:30" x14ac:dyDescent="0.25">
      <c r="F927" s="4"/>
      <c r="G927" s="4"/>
      <c r="I927" s="24"/>
      <c r="J927" s="24"/>
      <c r="K927" s="24"/>
      <c r="L927" s="24"/>
      <c r="M927" s="24"/>
      <c r="N927" s="24"/>
      <c r="O927" s="24"/>
      <c r="P927" s="24"/>
      <c r="Q927" s="24"/>
      <c r="R927" s="24"/>
      <c r="S927" s="24"/>
      <c r="T927" s="24"/>
      <c r="U927" s="24"/>
      <c r="V927" s="24"/>
      <c r="W927" s="24"/>
      <c r="X927" s="24"/>
      <c r="Y927" s="24"/>
      <c r="Z927" s="24"/>
      <c r="AA927" s="24"/>
      <c r="AB927" s="24"/>
      <c r="AC927" s="24"/>
      <c r="AD927" s="24"/>
    </row>
    <row r="928" spans="6:30" x14ac:dyDescent="0.25">
      <c r="F928" s="4"/>
      <c r="G928" s="4"/>
      <c r="I928" s="24"/>
      <c r="J928" s="24"/>
      <c r="K928" s="24"/>
      <c r="L928" s="24"/>
      <c r="M928" s="24"/>
      <c r="N928" s="24"/>
      <c r="O928" s="24"/>
      <c r="P928" s="24"/>
      <c r="Q928" s="24"/>
      <c r="R928" s="24"/>
      <c r="S928" s="24"/>
      <c r="T928" s="24"/>
      <c r="U928" s="24"/>
      <c r="V928" s="24"/>
      <c r="W928" s="24"/>
      <c r="X928" s="24"/>
      <c r="Y928" s="24"/>
      <c r="Z928" s="24"/>
      <c r="AA928" s="24"/>
      <c r="AB928" s="24"/>
      <c r="AC928" s="24"/>
      <c r="AD928" s="24"/>
    </row>
    <row r="929" spans="6:30" x14ac:dyDescent="0.25">
      <c r="F929" s="4"/>
      <c r="G929" s="4"/>
      <c r="I929" s="24"/>
      <c r="J929" s="24"/>
      <c r="K929" s="24"/>
      <c r="L929" s="24"/>
      <c r="M929" s="24"/>
      <c r="N929" s="24"/>
      <c r="O929" s="24"/>
      <c r="P929" s="24"/>
      <c r="Q929" s="24"/>
      <c r="R929" s="24"/>
      <c r="S929" s="24"/>
      <c r="T929" s="24"/>
      <c r="U929" s="24"/>
      <c r="V929" s="24"/>
      <c r="W929" s="24"/>
      <c r="X929" s="24"/>
      <c r="Y929" s="24"/>
      <c r="Z929" s="24"/>
      <c r="AA929" s="24"/>
      <c r="AB929" s="24"/>
      <c r="AC929" s="24"/>
      <c r="AD929" s="24"/>
    </row>
    <row r="930" spans="6:30" x14ac:dyDescent="0.25">
      <c r="F930" s="4"/>
      <c r="G930" s="4"/>
      <c r="I930" s="24"/>
      <c r="J930" s="24"/>
      <c r="K930" s="24"/>
      <c r="L930" s="24"/>
      <c r="M930" s="24"/>
      <c r="N930" s="24"/>
      <c r="O930" s="24"/>
      <c r="P930" s="24"/>
      <c r="Q930" s="24"/>
      <c r="R930" s="24"/>
      <c r="S930" s="24"/>
      <c r="T930" s="24"/>
      <c r="U930" s="24"/>
      <c r="V930" s="24"/>
      <c r="W930" s="24"/>
      <c r="X930" s="24"/>
      <c r="Y930" s="24"/>
      <c r="Z930" s="24"/>
      <c r="AA930" s="24"/>
      <c r="AB930" s="24"/>
      <c r="AC930" s="24"/>
      <c r="AD930" s="24"/>
    </row>
    <row r="931" spans="6:30" x14ac:dyDescent="0.25">
      <c r="F931" s="4"/>
      <c r="G931" s="4"/>
      <c r="I931" s="24"/>
      <c r="J931" s="24"/>
      <c r="K931" s="24"/>
      <c r="L931" s="24"/>
      <c r="M931" s="24"/>
      <c r="N931" s="24"/>
      <c r="O931" s="24"/>
      <c r="P931" s="24"/>
      <c r="Q931" s="24"/>
      <c r="R931" s="24"/>
      <c r="S931" s="24"/>
      <c r="T931" s="24"/>
      <c r="U931" s="24"/>
      <c r="V931" s="24"/>
      <c r="W931" s="24"/>
      <c r="X931" s="24"/>
      <c r="Y931" s="24"/>
      <c r="Z931" s="24"/>
      <c r="AA931" s="24"/>
      <c r="AB931" s="24"/>
      <c r="AC931" s="24"/>
      <c r="AD931" s="24"/>
    </row>
    <row r="932" spans="6:30" x14ac:dyDescent="0.25">
      <c r="F932" s="4"/>
      <c r="G932" s="4"/>
      <c r="I932" s="24"/>
      <c r="J932" s="24"/>
      <c r="K932" s="24"/>
      <c r="L932" s="24"/>
      <c r="M932" s="24"/>
      <c r="N932" s="24"/>
      <c r="O932" s="24"/>
      <c r="P932" s="24"/>
      <c r="Q932" s="24"/>
      <c r="R932" s="24"/>
      <c r="S932" s="24"/>
      <c r="T932" s="24"/>
      <c r="U932" s="24"/>
      <c r="V932" s="24"/>
      <c r="W932" s="24"/>
      <c r="X932" s="24"/>
      <c r="Y932" s="24"/>
      <c r="Z932" s="24"/>
      <c r="AA932" s="24"/>
      <c r="AB932" s="24"/>
      <c r="AC932" s="24"/>
      <c r="AD932" s="24"/>
    </row>
    <row r="933" spans="6:30" x14ac:dyDescent="0.25">
      <c r="F933" s="4"/>
      <c r="G933" s="4"/>
      <c r="I933" s="24"/>
      <c r="J933" s="24"/>
      <c r="K933" s="24"/>
      <c r="L933" s="24"/>
      <c r="M933" s="24"/>
      <c r="N933" s="24"/>
      <c r="O933" s="24"/>
      <c r="P933" s="24"/>
      <c r="Q933" s="24"/>
      <c r="R933" s="24"/>
      <c r="S933" s="24"/>
      <c r="T933" s="24"/>
      <c r="U933" s="24"/>
      <c r="V933" s="24"/>
      <c r="W933" s="24"/>
      <c r="X933" s="24"/>
      <c r="Y933" s="24"/>
      <c r="Z933" s="24"/>
      <c r="AA933" s="24"/>
      <c r="AB933" s="24"/>
      <c r="AC933" s="24"/>
      <c r="AD933" s="24"/>
    </row>
    <row r="934" spans="6:30" x14ac:dyDescent="0.25">
      <c r="F934" s="4"/>
      <c r="G934" s="4"/>
      <c r="I934" s="24"/>
      <c r="J934" s="24"/>
      <c r="K934" s="24"/>
      <c r="L934" s="24"/>
      <c r="M934" s="24"/>
      <c r="N934" s="24"/>
      <c r="O934" s="24"/>
      <c r="P934" s="24"/>
      <c r="Q934" s="24"/>
      <c r="R934" s="24"/>
      <c r="S934" s="24"/>
      <c r="T934" s="24"/>
      <c r="U934" s="24"/>
      <c r="V934" s="24"/>
      <c r="W934" s="24"/>
      <c r="X934" s="24"/>
      <c r="Y934" s="24"/>
      <c r="Z934" s="24"/>
      <c r="AA934" s="24"/>
      <c r="AB934" s="24"/>
      <c r="AC934" s="24"/>
      <c r="AD934" s="24"/>
    </row>
    <row r="935" spans="6:30" x14ac:dyDescent="0.25">
      <c r="F935" s="4"/>
      <c r="G935" s="4"/>
      <c r="I935" s="24"/>
      <c r="J935" s="24"/>
      <c r="K935" s="24"/>
      <c r="L935" s="24"/>
      <c r="M935" s="24"/>
      <c r="N935" s="24"/>
      <c r="O935" s="24"/>
      <c r="P935" s="24"/>
      <c r="Q935" s="24"/>
      <c r="R935" s="24"/>
      <c r="S935" s="24"/>
      <c r="T935" s="24"/>
      <c r="U935" s="24"/>
      <c r="V935" s="24"/>
      <c r="W935" s="24"/>
      <c r="X935" s="24"/>
      <c r="Y935" s="24"/>
      <c r="Z935" s="24"/>
      <c r="AA935" s="24"/>
      <c r="AB935" s="24"/>
      <c r="AC935" s="24"/>
      <c r="AD935" s="24"/>
    </row>
    <row r="936" spans="6:30" x14ac:dyDescent="0.25">
      <c r="F936" s="4"/>
      <c r="G936" s="4"/>
      <c r="I936" s="24"/>
      <c r="J936" s="24"/>
      <c r="K936" s="24"/>
      <c r="L936" s="24"/>
      <c r="M936" s="24"/>
      <c r="N936" s="24"/>
      <c r="O936" s="24"/>
      <c r="P936" s="24"/>
      <c r="Q936" s="24"/>
      <c r="R936" s="24"/>
      <c r="S936" s="24"/>
      <c r="T936" s="24"/>
      <c r="U936" s="24"/>
      <c r="V936" s="24"/>
      <c r="W936" s="24"/>
      <c r="X936" s="24"/>
      <c r="Y936" s="24"/>
      <c r="Z936" s="24"/>
      <c r="AA936" s="24"/>
      <c r="AB936" s="24"/>
      <c r="AC936" s="24"/>
      <c r="AD936" s="24"/>
    </row>
    <row r="937" spans="6:30" x14ac:dyDescent="0.25">
      <c r="F937" s="4"/>
      <c r="G937" s="4"/>
      <c r="I937" s="24"/>
      <c r="J937" s="24"/>
      <c r="K937" s="24"/>
      <c r="L937" s="24"/>
      <c r="M937" s="24"/>
      <c r="N937" s="24"/>
      <c r="O937" s="24"/>
      <c r="P937" s="24"/>
      <c r="Q937" s="24"/>
      <c r="R937" s="24"/>
      <c r="S937" s="24"/>
      <c r="T937" s="24"/>
      <c r="U937" s="24"/>
      <c r="V937" s="24"/>
      <c r="W937" s="24"/>
      <c r="X937" s="24"/>
      <c r="Y937" s="24"/>
      <c r="Z937" s="24"/>
      <c r="AA937" s="24"/>
      <c r="AB937" s="24"/>
      <c r="AC937" s="24"/>
      <c r="AD937" s="24"/>
    </row>
    <row r="938" spans="6:30" x14ac:dyDescent="0.25">
      <c r="F938" s="4"/>
      <c r="G938" s="4"/>
      <c r="I938" s="24"/>
      <c r="J938" s="24"/>
      <c r="K938" s="24"/>
      <c r="L938" s="24"/>
      <c r="M938" s="24"/>
      <c r="N938" s="24"/>
      <c r="O938" s="24"/>
      <c r="P938" s="24"/>
      <c r="Q938" s="24"/>
      <c r="R938" s="24"/>
      <c r="S938" s="24"/>
      <c r="T938" s="24"/>
      <c r="U938" s="24"/>
      <c r="V938" s="24"/>
      <c r="W938" s="24"/>
      <c r="X938" s="24"/>
      <c r="Y938" s="24"/>
      <c r="Z938" s="24"/>
      <c r="AA938" s="24"/>
      <c r="AB938" s="24"/>
      <c r="AC938" s="24"/>
      <c r="AD938" s="24"/>
    </row>
    <row r="939" spans="6:30" x14ac:dyDescent="0.25">
      <c r="F939" s="4"/>
      <c r="G939" s="4"/>
      <c r="I939" s="24"/>
      <c r="J939" s="24"/>
      <c r="K939" s="24"/>
      <c r="L939" s="24"/>
      <c r="M939" s="24"/>
      <c r="N939" s="24"/>
      <c r="O939" s="24"/>
      <c r="P939" s="24"/>
      <c r="Q939" s="24"/>
      <c r="R939" s="24"/>
      <c r="S939" s="24"/>
      <c r="T939" s="24"/>
      <c r="U939" s="24"/>
      <c r="V939" s="24"/>
      <c r="W939" s="24"/>
      <c r="X939" s="24"/>
      <c r="Y939" s="24"/>
      <c r="Z939" s="24"/>
      <c r="AA939" s="24"/>
      <c r="AB939" s="24"/>
      <c r="AC939" s="24"/>
      <c r="AD939" s="24"/>
    </row>
    <row r="940" spans="6:30" x14ac:dyDescent="0.25">
      <c r="F940" s="4"/>
      <c r="G940" s="4"/>
      <c r="I940" s="24"/>
      <c r="J940" s="24"/>
      <c r="K940" s="24"/>
      <c r="L940" s="24"/>
      <c r="M940" s="24"/>
      <c r="N940" s="24"/>
      <c r="O940" s="24"/>
      <c r="P940" s="24"/>
      <c r="Q940" s="24"/>
      <c r="R940" s="24"/>
      <c r="S940" s="24"/>
      <c r="T940" s="24"/>
      <c r="U940" s="24"/>
      <c r="V940" s="24"/>
      <c r="W940" s="24"/>
      <c r="X940" s="24"/>
      <c r="Y940" s="24"/>
      <c r="Z940" s="24"/>
      <c r="AA940" s="24"/>
      <c r="AB940" s="24"/>
      <c r="AC940" s="24"/>
      <c r="AD940" s="24"/>
    </row>
    <row r="941" spans="6:30" x14ac:dyDescent="0.25">
      <c r="F941" s="4"/>
      <c r="G941" s="4"/>
      <c r="I941" s="24"/>
      <c r="J941" s="24"/>
      <c r="K941" s="24"/>
      <c r="L941" s="24"/>
      <c r="M941" s="24"/>
      <c r="N941" s="24"/>
      <c r="O941" s="24"/>
      <c r="P941" s="24"/>
      <c r="Q941" s="24"/>
      <c r="R941" s="24"/>
      <c r="S941" s="24"/>
      <c r="T941" s="24"/>
      <c r="U941" s="24"/>
      <c r="V941" s="24"/>
      <c r="W941" s="24"/>
      <c r="X941" s="24"/>
      <c r="Y941" s="24"/>
      <c r="Z941" s="24"/>
      <c r="AA941" s="24"/>
      <c r="AB941" s="24"/>
      <c r="AC941" s="24"/>
      <c r="AD941" s="24"/>
    </row>
    <row r="942" spans="6:30" x14ac:dyDescent="0.25">
      <c r="F942" s="4"/>
      <c r="G942" s="4"/>
      <c r="I942" s="24"/>
      <c r="J942" s="24"/>
      <c r="K942" s="24"/>
      <c r="L942" s="24"/>
      <c r="M942" s="24"/>
      <c r="N942" s="24"/>
      <c r="O942" s="24"/>
      <c r="P942" s="24"/>
      <c r="Q942" s="24"/>
      <c r="R942" s="24"/>
      <c r="S942" s="24"/>
      <c r="T942" s="24"/>
      <c r="U942" s="24"/>
      <c r="V942" s="24"/>
      <c r="W942" s="24"/>
      <c r="X942" s="24"/>
      <c r="Y942" s="24"/>
      <c r="Z942" s="24"/>
      <c r="AA942" s="24"/>
      <c r="AB942" s="24"/>
      <c r="AC942" s="24"/>
      <c r="AD942" s="24"/>
    </row>
    <row r="943" spans="6:30" x14ac:dyDescent="0.25">
      <c r="F943" s="4"/>
      <c r="G943" s="4"/>
      <c r="I943" s="24"/>
      <c r="J943" s="24"/>
      <c r="K943" s="24"/>
      <c r="L943" s="24"/>
      <c r="M943" s="24"/>
      <c r="N943" s="24"/>
      <c r="O943" s="24"/>
      <c r="P943" s="24"/>
      <c r="Q943" s="24"/>
      <c r="R943" s="24"/>
      <c r="S943" s="24"/>
      <c r="T943" s="24"/>
      <c r="U943" s="24"/>
      <c r="V943" s="24"/>
      <c r="W943" s="24"/>
      <c r="X943" s="24"/>
      <c r="Y943" s="24"/>
      <c r="Z943" s="24"/>
      <c r="AA943" s="24"/>
      <c r="AB943" s="24"/>
      <c r="AC943" s="24"/>
      <c r="AD943" s="24"/>
    </row>
    <row r="944" spans="6:30" x14ac:dyDescent="0.25">
      <c r="F944" s="4"/>
      <c r="G944" s="4"/>
      <c r="I944" s="24"/>
      <c r="J944" s="24"/>
      <c r="K944" s="24"/>
      <c r="L944" s="24"/>
      <c r="M944" s="24"/>
      <c r="N944" s="24"/>
      <c r="O944" s="24"/>
      <c r="P944" s="24"/>
      <c r="Q944" s="24"/>
      <c r="R944" s="24"/>
      <c r="S944" s="24"/>
      <c r="T944" s="24"/>
      <c r="U944" s="24"/>
      <c r="V944" s="24"/>
      <c r="W944" s="24"/>
      <c r="X944" s="24"/>
      <c r="Y944" s="24"/>
      <c r="Z944" s="24"/>
      <c r="AA944" s="24"/>
      <c r="AB944" s="24"/>
      <c r="AC944" s="24"/>
      <c r="AD944" s="24"/>
    </row>
    <row r="945" spans="6:30" x14ac:dyDescent="0.25">
      <c r="F945" s="4"/>
      <c r="G945" s="4"/>
      <c r="I945" s="24"/>
      <c r="J945" s="24"/>
      <c r="K945" s="24"/>
      <c r="L945" s="24"/>
      <c r="M945" s="24"/>
      <c r="N945" s="24"/>
      <c r="O945" s="24"/>
      <c r="P945" s="24"/>
      <c r="Q945" s="24"/>
      <c r="R945" s="24"/>
      <c r="S945" s="24"/>
      <c r="T945" s="24"/>
      <c r="U945" s="24"/>
      <c r="V945" s="24"/>
      <c r="W945" s="24"/>
      <c r="X945" s="24"/>
      <c r="Y945" s="24"/>
      <c r="Z945" s="24"/>
      <c r="AA945" s="24"/>
      <c r="AB945" s="24"/>
      <c r="AC945" s="24"/>
      <c r="AD945" s="24"/>
    </row>
    <row r="946" spans="6:30" x14ac:dyDescent="0.25">
      <c r="F946" s="4"/>
      <c r="G946" s="4"/>
      <c r="I946" s="24"/>
      <c r="J946" s="24"/>
      <c r="K946" s="24"/>
      <c r="L946" s="24"/>
      <c r="M946" s="24"/>
      <c r="N946" s="24"/>
      <c r="O946" s="24"/>
      <c r="P946" s="24"/>
      <c r="Q946" s="24"/>
      <c r="R946" s="24"/>
      <c r="S946" s="24"/>
      <c r="T946" s="24"/>
      <c r="U946" s="24"/>
      <c r="V946" s="24"/>
      <c r="W946" s="24"/>
      <c r="X946" s="24"/>
      <c r="Y946" s="24"/>
      <c r="Z946" s="24"/>
      <c r="AA946" s="24"/>
      <c r="AB946" s="24"/>
      <c r="AC946" s="24"/>
      <c r="AD946" s="24"/>
    </row>
    <row r="947" spans="6:30" x14ac:dyDescent="0.25">
      <c r="F947" s="4"/>
      <c r="G947" s="4"/>
      <c r="I947" s="24"/>
      <c r="J947" s="24"/>
      <c r="K947" s="24"/>
      <c r="L947" s="24"/>
      <c r="M947" s="24"/>
      <c r="N947" s="24"/>
      <c r="O947" s="24"/>
      <c r="P947" s="24"/>
      <c r="Q947" s="24"/>
      <c r="R947" s="24"/>
      <c r="S947" s="24"/>
      <c r="T947" s="24"/>
      <c r="U947" s="24"/>
      <c r="V947" s="24"/>
      <c r="W947" s="24"/>
      <c r="X947" s="24"/>
      <c r="Y947" s="24"/>
      <c r="Z947" s="24"/>
      <c r="AA947" s="24"/>
      <c r="AB947" s="24"/>
      <c r="AC947" s="24"/>
      <c r="AD947" s="24"/>
    </row>
    <row r="948" spans="6:30" x14ac:dyDescent="0.25">
      <c r="F948" s="4"/>
      <c r="G948" s="4"/>
      <c r="I948" s="24"/>
      <c r="J948" s="24"/>
      <c r="K948" s="24"/>
      <c r="L948" s="24"/>
      <c r="M948" s="24"/>
      <c r="N948" s="24"/>
      <c r="O948" s="24"/>
      <c r="P948" s="24"/>
      <c r="Q948" s="24"/>
      <c r="R948" s="24"/>
      <c r="S948" s="24"/>
      <c r="T948" s="24"/>
      <c r="U948" s="24"/>
      <c r="V948" s="24"/>
      <c r="W948" s="24"/>
      <c r="X948" s="24"/>
      <c r="Y948" s="24"/>
      <c r="Z948" s="24"/>
      <c r="AA948" s="24"/>
      <c r="AB948" s="24"/>
      <c r="AC948" s="24"/>
      <c r="AD948" s="24"/>
    </row>
    <row r="949" spans="6:30" x14ac:dyDescent="0.25">
      <c r="F949" s="4"/>
      <c r="G949" s="4"/>
      <c r="I949" s="24"/>
      <c r="J949" s="24"/>
      <c r="K949" s="24"/>
      <c r="L949" s="24"/>
      <c r="M949" s="24"/>
      <c r="N949" s="24"/>
      <c r="O949" s="24"/>
      <c r="P949" s="24"/>
      <c r="Q949" s="24"/>
      <c r="R949" s="24"/>
      <c r="S949" s="24"/>
      <c r="T949" s="24"/>
      <c r="U949" s="24"/>
      <c r="V949" s="24"/>
      <c r="W949" s="24"/>
      <c r="X949" s="24"/>
      <c r="Y949" s="24"/>
      <c r="Z949" s="24"/>
      <c r="AA949" s="24"/>
      <c r="AB949" s="24"/>
      <c r="AC949" s="24"/>
      <c r="AD949" s="24"/>
    </row>
  </sheetData>
  <autoFilter ref="A2:AH328" xr:uid="{00000000-0009-0000-0000-000003000000}"/>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315"/>
  <sheetViews>
    <sheetView topLeftCell="C1" workbookViewId="0">
      <selection activeCell="D6" sqref="D6"/>
    </sheetView>
  </sheetViews>
  <sheetFormatPr defaultRowHeight="15" x14ac:dyDescent="0.25"/>
  <cols>
    <col min="1" max="1" width="12.7265625" customWidth="1"/>
    <col min="2" max="2" width="12.26953125" customWidth="1"/>
    <col min="3" max="3" width="41" customWidth="1"/>
    <col min="5" max="5" width="18.7265625" customWidth="1"/>
    <col min="6" max="6" width="15.7265625" customWidth="1"/>
    <col min="7" max="7" width="18.453125" customWidth="1"/>
    <col min="8" max="8" width="23" customWidth="1"/>
    <col min="9" max="9" width="21.7265625" customWidth="1"/>
    <col min="10" max="10" width="57" style="202" customWidth="1"/>
    <col min="11" max="11" width="14.7265625" customWidth="1"/>
  </cols>
  <sheetData>
    <row r="1" spans="1:11" x14ac:dyDescent="0.25">
      <c r="A1" s="201" t="s">
        <v>27</v>
      </c>
      <c r="B1" t="s">
        <v>1255</v>
      </c>
      <c r="C1" t="s">
        <v>29</v>
      </c>
      <c r="D1" t="s">
        <v>1256</v>
      </c>
      <c r="E1" t="s">
        <v>1257</v>
      </c>
      <c r="F1" t="s">
        <v>1258</v>
      </c>
      <c r="G1" t="s">
        <v>1259</v>
      </c>
      <c r="H1" s="201" t="s">
        <v>1268</v>
      </c>
      <c r="I1" s="201" t="s">
        <v>1267</v>
      </c>
      <c r="J1" s="208" t="s">
        <v>1270</v>
      </c>
    </row>
    <row r="2" spans="1:11" x14ac:dyDescent="0.25">
      <c r="A2" s="386" t="s">
        <v>107</v>
      </c>
      <c r="B2" s="386" t="s">
        <v>83</v>
      </c>
      <c r="C2" s="386" t="s">
        <v>84</v>
      </c>
      <c r="D2" s="386">
        <v>28.75</v>
      </c>
      <c r="E2" s="386">
        <v>38.75</v>
      </c>
      <c r="F2" s="386">
        <v>305000</v>
      </c>
      <c r="G2" s="386">
        <v>21000</v>
      </c>
      <c r="H2" s="388">
        <f>F2/E2</f>
        <v>7870.9677419354839</v>
      </c>
      <c r="I2" s="389">
        <f>G2/D2</f>
        <v>730.43478260869563</v>
      </c>
      <c r="J2" s="202" t="e">
        <f>IF('Technical Annex'!$D$21="Brownfield LRF",H2,((H2*'Technical Annex'!$D$47+'Indust Agri by LA '!I2*'Technical Annex'!$D$48)/'Technical Annex'!$D$49))</f>
        <v>#DIV/0!</v>
      </c>
      <c r="K2" s="202"/>
    </row>
    <row r="3" spans="1:11" x14ac:dyDescent="0.25">
      <c r="A3" s="386" t="s">
        <v>107</v>
      </c>
      <c r="B3" s="386" t="s">
        <v>95</v>
      </c>
      <c r="C3" s="386" t="s">
        <v>96</v>
      </c>
      <c r="D3" s="386">
        <v>28.75</v>
      </c>
      <c r="E3" s="386">
        <v>38.75</v>
      </c>
      <c r="F3" s="386">
        <v>1500000</v>
      </c>
      <c r="G3" s="386">
        <v>25000</v>
      </c>
      <c r="H3" s="388">
        <f t="shared" ref="H3:H64" si="0">F3/E3</f>
        <v>38709.677419354841</v>
      </c>
      <c r="I3" s="389">
        <f t="shared" ref="I3:I64" si="1">G3/D3</f>
        <v>869.56521739130437</v>
      </c>
      <c r="J3" s="202" t="e">
        <f>IF('Technical Annex'!$D$21="Brownfield LRF",H3,((H3*'Technical Annex'!$D$47+'Indust Agri by LA '!I3*'Technical Annex'!$D$48)/'Technical Annex'!$D$49))</f>
        <v>#DIV/0!</v>
      </c>
      <c r="K3" s="202"/>
    </row>
    <row r="4" spans="1:11" x14ac:dyDescent="0.25">
      <c r="A4" s="386" t="s">
        <v>107</v>
      </c>
      <c r="B4" s="386" t="s">
        <v>110</v>
      </c>
      <c r="C4" s="386" t="s">
        <v>111</v>
      </c>
      <c r="D4" s="386">
        <v>28.75</v>
      </c>
      <c r="E4" s="386">
        <v>38.75</v>
      </c>
      <c r="F4" s="386">
        <v>825000</v>
      </c>
      <c r="G4" s="386">
        <v>23000</v>
      </c>
      <c r="H4" s="388">
        <f t="shared" si="0"/>
        <v>21290.322580645163</v>
      </c>
      <c r="I4" s="389">
        <f t="shared" si="1"/>
        <v>800</v>
      </c>
      <c r="J4" s="202" t="e">
        <f>IF('Technical Annex'!$D$21="Brownfield LRF",H4,((H4*'Technical Annex'!$D$47+'Indust Agri by LA '!I4*'Technical Annex'!$D$48)/'Technical Annex'!$D$49))</f>
        <v>#DIV/0!</v>
      </c>
      <c r="K4" s="202"/>
    </row>
    <row r="5" spans="1:11" x14ac:dyDescent="0.25">
      <c r="A5" s="386" t="s">
        <v>107</v>
      </c>
      <c r="B5" s="386" t="s">
        <v>138</v>
      </c>
      <c r="C5" s="386" t="s">
        <v>139</v>
      </c>
      <c r="D5" s="386">
        <v>28.75</v>
      </c>
      <c r="E5" s="386">
        <v>38.75</v>
      </c>
      <c r="F5" s="386">
        <v>600000</v>
      </c>
      <c r="G5" s="386">
        <v>25000</v>
      </c>
      <c r="H5" s="388">
        <f t="shared" si="0"/>
        <v>15483.870967741936</v>
      </c>
      <c r="I5" s="389">
        <f t="shared" si="1"/>
        <v>869.56521739130437</v>
      </c>
      <c r="J5" s="202" t="e">
        <f>IF('Technical Annex'!$D$21="Brownfield LRF",H5,((H5*'Technical Annex'!$D$47+'Indust Agri by LA '!I5*'Technical Annex'!$D$48)/'Technical Annex'!$D$49))</f>
        <v>#DIV/0!</v>
      </c>
      <c r="K5" s="202"/>
    </row>
    <row r="6" spans="1:11" x14ac:dyDescent="0.25">
      <c r="A6" s="386" t="s">
        <v>107</v>
      </c>
      <c r="B6" s="386" t="s">
        <v>140</v>
      </c>
      <c r="C6" s="386" t="s">
        <v>141</v>
      </c>
      <c r="D6" s="386">
        <v>28.75</v>
      </c>
      <c r="E6" s="386">
        <v>38.75</v>
      </c>
      <c r="F6" s="386">
        <v>395000</v>
      </c>
      <c r="G6" s="386">
        <v>21000</v>
      </c>
      <c r="H6" s="388">
        <f t="shared" si="0"/>
        <v>10193.548387096775</v>
      </c>
      <c r="I6" s="389">
        <f t="shared" si="1"/>
        <v>730.43478260869563</v>
      </c>
      <c r="J6" s="202" t="e">
        <f>IF('Technical Annex'!$D$21="Brownfield LRF",H6,((H6*'Technical Annex'!$D$47+'Indust Agri by LA '!I6*'Technical Annex'!$D$48)/'Technical Annex'!$D$49))</f>
        <v>#DIV/0!</v>
      </c>
      <c r="K6" s="202"/>
    </row>
    <row r="7" spans="1:11" x14ac:dyDescent="0.25">
      <c r="A7" s="386" t="s">
        <v>107</v>
      </c>
      <c r="B7" s="386" t="s">
        <v>144</v>
      </c>
      <c r="C7" s="386" t="s">
        <v>145</v>
      </c>
      <c r="D7" s="386">
        <v>28.75</v>
      </c>
      <c r="E7" s="386">
        <v>38.75</v>
      </c>
      <c r="F7" s="386">
        <v>850000</v>
      </c>
      <c r="G7" s="386">
        <v>25000</v>
      </c>
      <c r="H7" s="388">
        <f t="shared" si="0"/>
        <v>21935.483870967742</v>
      </c>
      <c r="I7" s="389">
        <f t="shared" si="1"/>
        <v>869.56521739130437</v>
      </c>
      <c r="J7" s="202" t="e">
        <f>IF('Technical Annex'!$D$21="Brownfield LRF",H7,((H7*'Technical Annex'!$D$47+'Indust Agri by LA '!I7*'Technical Annex'!$D$48)/'Technical Annex'!$D$49))</f>
        <v>#DIV/0!</v>
      </c>
      <c r="K7" s="202"/>
    </row>
    <row r="8" spans="1:11" x14ac:dyDescent="0.25">
      <c r="A8" s="386" t="s">
        <v>107</v>
      </c>
      <c r="B8" s="386" t="s">
        <v>150</v>
      </c>
      <c r="C8" s="386" t="s">
        <v>151</v>
      </c>
      <c r="D8" s="386">
        <v>28.75</v>
      </c>
      <c r="E8" s="386">
        <v>38.75</v>
      </c>
      <c r="F8" s="386">
        <v>350000</v>
      </c>
      <c r="G8" s="386">
        <v>21000</v>
      </c>
      <c r="H8" s="388">
        <f t="shared" si="0"/>
        <v>9032.2580645161288</v>
      </c>
      <c r="I8" s="389">
        <f t="shared" si="1"/>
        <v>730.43478260869563</v>
      </c>
      <c r="J8" s="202" t="e">
        <f>IF('Technical Annex'!$D$21="Brownfield LRF",H8,((H8*'Technical Annex'!$D$47+'Indust Agri by LA '!I8*'Technical Annex'!$D$48)/'Technical Annex'!$D$49))</f>
        <v>#DIV/0!</v>
      </c>
      <c r="K8" s="202"/>
    </row>
    <row r="9" spans="1:11" x14ac:dyDescent="0.25">
      <c r="A9" s="386" t="s">
        <v>107</v>
      </c>
      <c r="B9" s="386" t="s">
        <v>161</v>
      </c>
      <c r="C9" s="386" t="s">
        <v>162</v>
      </c>
      <c r="D9" s="386">
        <v>28.75</v>
      </c>
      <c r="E9" s="386">
        <v>38.75</v>
      </c>
      <c r="F9" s="386">
        <v>1700000</v>
      </c>
      <c r="G9" s="386">
        <v>26000</v>
      </c>
      <c r="H9" s="388">
        <f t="shared" si="0"/>
        <v>43870.967741935485</v>
      </c>
      <c r="I9" s="389">
        <f t="shared" si="1"/>
        <v>904.3478260869565</v>
      </c>
      <c r="J9" s="202" t="e">
        <f>IF('Technical Annex'!$D$21="Brownfield LRF",H9,((H9*'Technical Annex'!$D$47+'Indust Agri by LA '!I9*'Technical Annex'!$D$48)/'Technical Annex'!$D$49))</f>
        <v>#DIV/0!</v>
      </c>
      <c r="K9" s="202"/>
    </row>
    <row r="10" spans="1:11" x14ac:dyDescent="0.25">
      <c r="A10" s="386" t="s">
        <v>107</v>
      </c>
      <c r="B10" s="386" t="s">
        <v>172</v>
      </c>
      <c r="C10" s="386" t="s">
        <v>173</v>
      </c>
      <c r="D10" s="386">
        <v>28.75</v>
      </c>
      <c r="E10" s="386">
        <v>38.75</v>
      </c>
      <c r="F10" s="386">
        <v>1100000</v>
      </c>
      <c r="G10" s="386">
        <v>21000</v>
      </c>
      <c r="H10" s="388">
        <f t="shared" si="0"/>
        <v>28387.096774193549</v>
      </c>
      <c r="I10" s="389">
        <f t="shared" si="1"/>
        <v>730.43478260869563</v>
      </c>
      <c r="J10" s="202" t="e">
        <f>IF('Technical Annex'!$D$21="Brownfield LRF",H10,((H10*'Technical Annex'!$D$47+'Indust Agri by LA '!I10*'Technical Annex'!$D$48)/'Technical Annex'!$D$49))</f>
        <v>#DIV/0!</v>
      </c>
      <c r="K10" s="202"/>
    </row>
    <row r="11" spans="1:11" x14ac:dyDescent="0.25">
      <c r="A11" s="386" t="s">
        <v>107</v>
      </c>
      <c r="B11" s="386" t="s">
        <v>182</v>
      </c>
      <c r="C11" s="386" t="s">
        <v>183</v>
      </c>
      <c r="D11" s="386">
        <v>28.75</v>
      </c>
      <c r="E11" s="386">
        <v>38.75</v>
      </c>
      <c r="F11" s="386">
        <v>550000</v>
      </c>
      <c r="G11" s="386">
        <v>25000</v>
      </c>
      <c r="H11" s="388">
        <f t="shared" si="0"/>
        <v>14193.548387096775</v>
      </c>
      <c r="I11" s="389">
        <f t="shared" si="1"/>
        <v>869.56521739130437</v>
      </c>
      <c r="J11" s="202" t="e">
        <f>IF('Technical Annex'!$D$21="Brownfield LRF",H11,((H11*'Technical Annex'!$D$47+'Indust Agri by LA '!I11*'Technical Annex'!$D$48)/'Technical Annex'!$D$49))</f>
        <v>#DIV/0!</v>
      </c>
      <c r="K11" s="202"/>
    </row>
    <row r="12" spans="1:11" x14ac:dyDescent="0.25">
      <c r="A12" s="386" t="s">
        <v>107</v>
      </c>
      <c r="B12" s="386" t="s">
        <v>184</v>
      </c>
      <c r="C12" s="386" t="s">
        <v>185</v>
      </c>
      <c r="D12" s="386">
        <v>28.75</v>
      </c>
      <c r="E12" s="386">
        <v>38.75</v>
      </c>
      <c r="F12" s="386">
        <v>825000</v>
      </c>
      <c r="G12" s="386">
        <v>23000</v>
      </c>
      <c r="H12" s="388">
        <f t="shared" si="0"/>
        <v>21290.322580645163</v>
      </c>
      <c r="I12" s="389">
        <f t="shared" si="1"/>
        <v>800</v>
      </c>
      <c r="J12" s="202" t="e">
        <f>IF('Technical Annex'!$D$21="Brownfield LRF",H12,((H12*'Technical Annex'!$D$47+'Indust Agri by LA '!I12*'Technical Annex'!$D$48)/'Technical Annex'!$D$49))</f>
        <v>#DIV/0!</v>
      </c>
      <c r="K12" s="202"/>
    </row>
    <row r="13" spans="1:11" x14ac:dyDescent="0.25">
      <c r="A13" s="386" t="s">
        <v>107</v>
      </c>
      <c r="B13" s="386" t="s">
        <v>188</v>
      </c>
      <c r="C13" s="386" t="s">
        <v>189</v>
      </c>
      <c r="D13" s="386">
        <v>28.75</v>
      </c>
      <c r="E13" s="386">
        <v>38.75</v>
      </c>
      <c r="F13" s="386">
        <v>800000</v>
      </c>
      <c r="G13" s="386">
        <v>25000</v>
      </c>
      <c r="H13" s="388">
        <f t="shared" si="0"/>
        <v>20645.16129032258</v>
      </c>
      <c r="I13" s="389">
        <f t="shared" si="1"/>
        <v>869.56521739130437</v>
      </c>
      <c r="J13" s="202" t="e">
        <f>IF('Technical Annex'!$D$21="Brownfield LRF",H13,((H13*'Technical Annex'!$D$47+'Indust Agri by LA '!I13*'Technical Annex'!$D$48)/'Technical Annex'!$D$49))</f>
        <v>#DIV/0!</v>
      </c>
      <c r="K13" s="202"/>
    </row>
    <row r="14" spans="1:11" x14ac:dyDescent="0.25">
      <c r="A14" s="386" t="s">
        <v>107</v>
      </c>
      <c r="B14" s="386" t="s">
        <v>208</v>
      </c>
      <c r="C14" s="386" t="s">
        <v>209</v>
      </c>
      <c r="D14" s="386">
        <v>28.75</v>
      </c>
      <c r="E14" s="386">
        <v>38.75</v>
      </c>
      <c r="F14" s="386">
        <v>650000</v>
      </c>
      <c r="G14" s="386">
        <v>25000</v>
      </c>
      <c r="H14" s="388">
        <f t="shared" si="0"/>
        <v>16774.193548387098</v>
      </c>
      <c r="I14" s="389">
        <f t="shared" si="1"/>
        <v>869.56521739130437</v>
      </c>
      <c r="J14" s="202" t="e">
        <f>IF('Technical Annex'!$D$21="Brownfield LRF",H14,((H14*'Technical Annex'!$D$47+'Indust Agri by LA '!I14*'Technical Annex'!$D$48)/'Technical Annex'!$D$49))</f>
        <v>#DIV/0!</v>
      </c>
      <c r="K14" s="202"/>
    </row>
    <row r="15" spans="1:11" x14ac:dyDescent="0.25">
      <c r="A15" s="386" t="s">
        <v>107</v>
      </c>
      <c r="B15" s="386" t="s">
        <v>226</v>
      </c>
      <c r="C15" s="386" t="s">
        <v>227</v>
      </c>
      <c r="D15" s="386">
        <v>28.75</v>
      </c>
      <c r="E15" s="386">
        <v>38.75</v>
      </c>
      <c r="F15" s="386">
        <v>1800000</v>
      </c>
      <c r="G15" s="386">
        <v>26000</v>
      </c>
      <c r="H15" s="388">
        <f t="shared" si="0"/>
        <v>46451.612903225803</v>
      </c>
      <c r="I15" s="389">
        <f t="shared" si="1"/>
        <v>904.3478260869565</v>
      </c>
      <c r="J15" s="202" t="e">
        <f>IF('Technical Annex'!$D$21="Brownfield LRF",H15,((H15*'Technical Annex'!$D$47+'Indust Agri by LA '!I15*'Technical Annex'!$D$48)/'Technical Annex'!$D$49))</f>
        <v>#DIV/0!</v>
      </c>
      <c r="K15" s="202"/>
    </row>
    <row r="16" spans="1:11" x14ac:dyDescent="0.25">
      <c r="A16" s="386" t="s">
        <v>107</v>
      </c>
      <c r="B16" s="386" t="s">
        <v>248</v>
      </c>
      <c r="C16" s="386" t="s">
        <v>249</v>
      </c>
      <c r="D16" s="386">
        <v>28.75</v>
      </c>
      <c r="E16" s="386">
        <v>38.75</v>
      </c>
      <c r="F16" s="386">
        <v>475000</v>
      </c>
      <c r="G16" s="386">
        <v>21000</v>
      </c>
      <c r="H16" s="388">
        <f t="shared" si="0"/>
        <v>12258.064516129032</v>
      </c>
      <c r="I16" s="389">
        <f t="shared" si="1"/>
        <v>730.43478260869563</v>
      </c>
      <c r="J16" s="202" t="e">
        <f>IF('Technical Annex'!$D$21="Brownfield LRF",H16,((H16*'Technical Annex'!$D$47+'Indust Agri by LA '!I16*'Technical Annex'!$D$48)/'Technical Annex'!$D$49))</f>
        <v>#DIV/0!</v>
      </c>
      <c r="K16" s="202"/>
    </row>
    <row r="17" spans="1:11" x14ac:dyDescent="0.25">
      <c r="A17" s="386" t="s">
        <v>107</v>
      </c>
      <c r="B17" s="386" t="s">
        <v>256</v>
      </c>
      <c r="C17" s="386" t="s">
        <v>257</v>
      </c>
      <c r="D17" s="386">
        <v>28.75</v>
      </c>
      <c r="E17" s="386">
        <v>38.75</v>
      </c>
      <c r="F17" s="386">
        <v>1275000</v>
      </c>
      <c r="G17" s="386">
        <v>26000</v>
      </c>
      <c r="H17" s="388">
        <f t="shared" si="0"/>
        <v>32903.225806451614</v>
      </c>
      <c r="I17" s="389">
        <f t="shared" si="1"/>
        <v>904.3478260869565</v>
      </c>
      <c r="J17" s="202" t="e">
        <f>IF('Technical Annex'!$D$21="Brownfield LRF",H17,((H17*'Technical Annex'!$D$47+'Indust Agri by LA '!I17*'Technical Annex'!$D$48)/'Technical Annex'!$D$49))</f>
        <v>#DIV/0!</v>
      </c>
      <c r="K17" s="202"/>
    </row>
    <row r="18" spans="1:11" x14ac:dyDescent="0.25">
      <c r="A18" s="386" t="s">
        <v>107</v>
      </c>
      <c r="B18" s="386" t="s">
        <v>258</v>
      </c>
      <c r="C18" s="386" t="s">
        <v>259</v>
      </c>
      <c r="D18" s="386">
        <v>28.75</v>
      </c>
      <c r="E18" s="386">
        <v>38.75</v>
      </c>
      <c r="F18" s="386">
        <v>300000</v>
      </c>
      <c r="G18" s="386">
        <v>20000</v>
      </c>
      <c r="H18" s="388">
        <f t="shared" si="0"/>
        <v>7741.9354838709678</v>
      </c>
      <c r="I18" s="389">
        <f t="shared" si="1"/>
        <v>695.6521739130435</v>
      </c>
      <c r="J18" s="202" t="e">
        <f>IF('Technical Annex'!$D$21="Brownfield LRF",H18,((H18*'Technical Annex'!$D$47+'Indust Agri by LA '!I18*'Technical Annex'!$D$48)/'Technical Annex'!$D$49))</f>
        <v>#DIV/0!</v>
      </c>
      <c r="K18" s="202"/>
    </row>
    <row r="19" spans="1:11" x14ac:dyDescent="0.25">
      <c r="A19" s="386" t="s">
        <v>107</v>
      </c>
      <c r="B19" s="386" t="s">
        <v>276</v>
      </c>
      <c r="C19" s="386" t="s">
        <v>277</v>
      </c>
      <c r="D19" s="386">
        <v>28.75</v>
      </c>
      <c r="E19" s="386">
        <v>38.75</v>
      </c>
      <c r="F19" s="386">
        <v>1000000</v>
      </c>
      <c r="G19" s="386">
        <v>25000</v>
      </c>
      <c r="H19" s="388">
        <f t="shared" si="0"/>
        <v>25806.451612903227</v>
      </c>
      <c r="I19" s="389">
        <f t="shared" si="1"/>
        <v>869.56521739130437</v>
      </c>
      <c r="J19" s="202" t="e">
        <f>IF('Technical Annex'!$D$21="Brownfield LRF",H19,((H19*'Technical Annex'!$D$47+'Indust Agri by LA '!I19*'Technical Annex'!$D$48)/'Technical Annex'!$D$49))</f>
        <v>#DIV/0!</v>
      </c>
      <c r="K19" s="202"/>
    </row>
    <row r="20" spans="1:11" x14ac:dyDescent="0.25">
      <c r="A20" s="386" t="s">
        <v>107</v>
      </c>
      <c r="B20" s="386" t="s">
        <v>286</v>
      </c>
      <c r="C20" s="386" t="s">
        <v>287</v>
      </c>
      <c r="D20" s="386">
        <v>28.75</v>
      </c>
      <c r="E20" s="386">
        <v>38.75</v>
      </c>
      <c r="F20" s="386">
        <v>325000</v>
      </c>
      <c r="G20" s="386">
        <v>21000</v>
      </c>
      <c r="H20" s="388">
        <f t="shared" si="0"/>
        <v>8387.0967741935492</v>
      </c>
      <c r="I20" s="389">
        <f t="shared" si="1"/>
        <v>730.43478260869563</v>
      </c>
      <c r="J20" s="202" t="e">
        <f>IF('Technical Annex'!$D$21="Brownfield LRF",H20,((H20*'Technical Annex'!$D$47+'Indust Agri by LA '!I20*'Technical Annex'!$D$48)/'Technical Annex'!$D$49))</f>
        <v>#DIV/0!</v>
      </c>
      <c r="K20" s="202"/>
    </row>
    <row r="21" spans="1:11" x14ac:dyDescent="0.25">
      <c r="A21" s="386" t="s">
        <v>107</v>
      </c>
      <c r="B21" s="386" t="s">
        <v>740</v>
      </c>
      <c r="C21" s="386" t="s">
        <v>699</v>
      </c>
      <c r="D21" s="386">
        <v>28.75</v>
      </c>
      <c r="E21" s="386">
        <v>38.75</v>
      </c>
      <c r="F21" s="386">
        <v>495000</v>
      </c>
      <c r="G21" s="386">
        <v>21000</v>
      </c>
      <c r="H21" s="388">
        <f t="shared" si="0"/>
        <v>12774.193548387097</v>
      </c>
      <c r="I21" s="389">
        <f t="shared" si="1"/>
        <v>730.43478260869563</v>
      </c>
      <c r="J21" s="202" t="e">
        <f>IF('Technical Annex'!$D$21="Brownfield LRF",H21,((H21*'Technical Annex'!$D$47+'Indust Agri by LA '!I21*'Technical Annex'!$D$48)/'Technical Annex'!$D$49))</f>
        <v>#DIV/0!</v>
      </c>
      <c r="K21" s="202"/>
    </row>
    <row r="22" spans="1:11" x14ac:dyDescent="0.25">
      <c r="A22" s="386" t="s">
        <v>107</v>
      </c>
      <c r="B22" s="386" t="s">
        <v>303</v>
      </c>
      <c r="C22" s="386" t="s">
        <v>304</v>
      </c>
      <c r="D22" s="386">
        <v>28.75</v>
      </c>
      <c r="E22" s="386">
        <v>38.75</v>
      </c>
      <c r="F22" s="386">
        <v>350000</v>
      </c>
      <c r="G22" s="386">
        <v>21000</v>
      </c>
      <c r="H22" s="388">
        <f t="shared" si="0"/>
        <v>9032.2580645161288</v>
      </c>
      <c r="I22" s="389">
        <f t="shared" si="1"/>
        <v>730.43478260869563</v>
      </c>
      <c r="J22" s="202" t="e">
        <f>IF('Technical Annex'!$D$21="Brownfield LRF",H22,((H22*'Technical Annex'!$D$47+'Indust Agri by LA '!I22*'Technical Annex'!$D$48)/'Technical Annex'!$D$49))</f>
        <v>#DIV/0!</v>
      </c>
      <c r="K22" s="202"/>
    </row>
    <row r="23" spans="1:11" x14ac:dyDescent="0.25">
      <c r="A23" s="386" t="s">
        <v>107</v>
      </c>
      <c r="B23" s="386" t="s">
        <v>321</v>
      </c>
      <c r="C23" s="386" t="s">
        <v>322</v>
      </c>
      <c r="D23" s="386">
        <v>28.75</v>
      </c>
      <c r="E23" s="386">
        <v>38.75</v>
      </c>
      <c r="F23" s="386">
        <v>1200000</v>
      </c>
      <c r="G23" s="386">
        <v>25000</v>
      </c>
      <c r="H23" s="388">
        <f t="shared" si="0"/>
        <v>30967.741935483871</v>
      </c>
      <c r="I23" s="389">
        <f t="shared" si="1"/>
        <v>869.56521739130437</v>
      </c>
      <c r="J23" s="202" t="e">
        <f>IF('Technical Annex'!$D$21="Brownfield LRF",H23,((H23*'Technical Annex'!$D$47+'Indust Agri by LA '!I23*'Technical Annex'!$D$48)/'Technical Annex'!$D$49))</f>
        <v>#DIV/0!</v>
      </c>
      <c r="K23" s="202"/>
    </row>
    <row r="24" spans="1:11" x14ac:dyDescent="0.25">
      <c r="A24" s="386" t="s">
        <v>107</v>
      </c>
      <c r="B24" s="386" t="s">
        <v>339</v>
      </c>
      <c r="C24" s="386" t="s">
        <v>340</v>
      </c>
      <c r="D24" s="386">
        <v>28.75</v>
      </c>
      <c r="E24" s="386">
        <v>38.75</v>
      </c>
      <c r="F24" s="386">
        <v>1200000</v>
      </c>
      <c r="G24" s="386">
        <v>26000</v>
      </c>
      <c r="H24" s="388">
        <f t="shared" si="0"/>
        <v>30967.741935483871</v>
      </c>
      <c r="I24" s="389">
        <f t="shared" si="1"/>
        <v>904.3478260869565</v>
      </c>
      <c r="J24" s="202" t="e">
        <f>IF('Technical Annex'!$D$21="Brownfield LRF",H24,((H24*'Technical Annex'!$D$47+'Indust Agri by LA '!I24*'Technical Annex'!$D$48)/'Technical Annex'!$D$49))</f>
        <v>#DIV/0!</v>
      </c>
      <c r="K24" s="202"/>
    </row>
    <row r="25" spans="1:11" x14ac:dyDescent="0.25">
      <c r="A25" s="386" t="s">
        <v>107</v>
      </c>
      <c r="B25" s="386" t="s">
        <v>351</v>
      </c>
      <c r="C25" s="386" t="s">
        <v>352</v>
      </c>
      <c r="D25" s="386">
        <v>28.75</v>
      </c>
      <c r="E25" s="386">
        <v>38.75</v>
      </c>
      <c r="F25" s="386">
        <v>960000</v>
      </c>
      <c r="G25" s="386">
        <v>21000</v>
      </c>
      <c r="H25" s="388">
        <f t="shared" si="0"/>
        <v>24774.193548387098</v>
      </c>
      <c r="I25" s="389">
        <f t="shared" si="1"/>
        <v>730.43478260869563</v>
      </c>
      <c r="J25" s="202" t="e">
        <f>IF('Technical Annex'!$D$21="Brownfield LRF",H25,((H25*'Technical Annex'!$D$47+'Indust Agri by LA '!I25*'Technical Annex'!$D$48)/'Technical Annex'!$D$49))</f>
        <v>#DIV/0!</v>
      </c>
      <c r="K25" s="202"/>
    </row>
    <row r="26" spans="1:11" x14ac:dyDescent="0.25">
      <c r="A26" s="386" t="s">
        <v>107</v>
      </c>
      <c r="B26" s="386" t="s">
        <v>355</v>
      </c>
      <c r="C26" s="386" t="s">
        <v>356</v>
      </c>
      <c r="D26" s="386">
        <v>28.75</v>
      </c>
      <c r="E26" s="386">
        <v>38.75</v>
      </c>
      <c r="F26" s="386">
        <v>720000</v>
      </c>
      <c r="G26" s="386">
        <v>21000</v>
      </c>
      <c r="H26" s="388">
        <f t="shared" si="0"/>
        <v>18580.645161290322</v>
      </c>
      <c r="I26" s="389">
        <f t="shared" si="1"/>
        <v>730.43478260869563</v>
      </c>
      <c r="J26" s="202" t="e">
        <f>IF('Technical Annex'!$D$21="Brownfield LRF",H26,((H26*'Technical Annex'!$D$47+'Indust Agri by LA '!I26*'Technical Annex'!$D$48)/'Technical Annex'!$D$49))</f>
        <v>#DIV/0!</v>
      </c>
      <c r="K26" s="202"/>
    </row>
    <row r="27" spans="1:11" x14ac:dyDescent="0.25">
      <c r="A27" s="386" t="s">
        <v>107</v>
      </c>
      <c r="B27" s="386" t="s">
        <v>367</v>
      </c>
      <c r="C27" s="386" t="s">
        <v>1260</v>
      </c>
      <c r="D27" s="386">
        <v>28.75</v>
      </c>
      <c r="E27" s="386">
        <v>38.75</v>
      </c>
      <c r="F27" s="386">
        <v>450000</v>
      </c>
      <c r="G27" s="386">
        <v>21000</v>
      </c>
      <c r="H27" s="388">
        <f t="shared" si="0"/>
        <v>11612.903225806451</v>
      </c>
      <c r="I27" s="389">
        <f t="shared" si="1"/>
        <v>730.43478260869563</v>
      </c>
      <c r="J27" s="202" t="e">
        <f>IF('Technical Annex'!$D$21="Brownfield LRF",H27,((H27*'Technical Annex'!$D$47+'Indust Agri by LA '!I27*'Technical Annex'!$D$48)/'Technical Annex'!$D$49))</f>
        <v>#DIV/0!</v>
      </c>
      <c r="K27" s="202"/>
    </row>
    <row r="28" spans="1:11" x14ac:dyDescent="0.25">
      <c r="A28" s="386" t="s">
        <v>107</v>
      </c>
      <c r="B28" s="386" t="s">
        <v>396</v>
      </c>
      <c r="C28" s="386" t="s">
        <v>397</v>
      </c>
      <c r="D28" s="386">
        <v>28.75</v>
      </c>
      <c r="E28" s="386">
        <v>38.75</v>
      </c>
      <c r="F28" s="386">
        <v>1365000</v>
      </c>
      <c r="G28" s="386">
        <v>23000</v>
      </c>
      <c r="H28" s="388">
        <f t="shared" si="0"/>
        <v>35225.806451612902</v>
      </c>
      <c r="I28" s="389">
        <f t="shared" si="1"/>
        <v>800</v>
      </c>
      <c r="J28" s="202" t="e">
        <f>IF('Technical Annex'!$D$21="Brownfield LRF",H28,((H28*'Technical Annex'!$D$47+'Indust Agri by LA '!I28*'Technical Annex'!$D$48)/'Technical Annex'!$D$49))</f>
        <v>#DIV/0!</v>
      </c>
      <c r="K28" s="202"/>
    </row>
    <row r="29" spans="1:11" x14ac:dyDescent="0.25">
      <c r="A29" s="386" t="s">
        <v>107</v>
      </c>
      <c r="B29" s="386" t="s">
        <v>400</v>
      </c>
      <c r="C29" s="386" t="s">
        <v>401</v>
      </c>
      <c r="D29" s="386">
        <v>28.75</v>
      </c>
      <c r="E29" s="386">
        <v>38.75</v>
      </c>
      <c r="F29" s="386">
        <v>500000</v>
      </c>
      <c r="G29" s="386">
        <v>25000</v>
      </c>
      <c r="H29" s="388">
        <f t="shared" si="0"/>
        <v>12903.225806451614</v>
      </c>
      <c r="I29" s="389">
        <f t="shared" si="1"/>
        <v>869.56521739130437</v>
      </c>
      <c r="J29" s="202" t="e">
        <f>IF('Technical Annex'!$D$21="Brownfield LRF",H29,((H29*'Technical Annex'!$D$47+'Indust Agri by LA '!I29*'Technical Annex'!$D$48)/'Technical Annex'!$D$49))</f>
        <v>#DIV/0!</v>
      </c>
      <c r="K29" s="202"/>
    </row>
    <row r="30" spans="1:11" x14ac:dyDescent="0.25">
      <c r="A30" s="386" t="s">
        <v>107</v>
      </c>
      <c r="B30" s="386" t="s">
        <v>418</v>
      </c>
      <c r="C30" s="386" t="s">
        <v>419</v>
      </c>
      <c r="D30" s="386">
        <v>28.75</v>
      </c>
      <c r="E30" s="386">
        <v>38.75</v>
      </c>
      <c r="F30" s="386">
        <v>340000</v>
      </c>
      <c r="G30" s="386">
        <v>21000</v>
      </c>
      <c r="H30" s="388">
        <f t="shared" si="0"/>
        <v>8774.1935483870966</v>
      </c>
      <c r="I30" s="389">
        <f t="shared" si="1"/>
        <v>730.43478260869563</v>
      </c>
      <c r="J30" s="202" t="e">
        <f>IF('Technical Annex'!$D$21="Brownfield LRF",H30,((H30*'Technical Annex'!$D$47+'Indust Agri by LA '!I30*'Technical Annex'!$D$48)/'Technical Annex'!$D$49))</f>
        <v>#DIV/0!</v>
      </c>
      <c r="K30" s="202"/>
    </row>
    <row r="31" spans="1:11" x14ac:dyDescent="0.25">
      <c r="A31" s="386" t="s">
        <v>107</v>
      </c>
      <c r="B31" s="386" t="s">
        <v>446</v>
      </c>
      <c r="C31" s="386" t="s">
        <v>447</v>
      </c>
      <c r="D31" s="386">
        <v>28.75</v>
      </c>
      <c r="E31" s="386">
        <v>38.75</v>
      </c>
      <c r="F31" s="386">
        <v>1500000</v>
      </c>
      <c r="G31" s="386">
        <v>23500</v>
      </c>
      <c r="H31" s="388">
        <f t="shared" si="0"/>
        <v>38709.677419354841</v>
      </c>
      <c r="I31" s="389">
        <f t="shared" si="1"/>
        <v>817.39130434782612</v>
      </c>
      <c r="J31" s="202" t="e">
        <f>IF('Technical Annex'!$D$21="Brownfield LRF",H31,((H31*'Technical Annex'!$D$47+'Indust Agri by LA '!I31*'Technical Annex'!$D$48)/'Technical Annex'!$D$49))</f>
        <v>#DIV/0!</v>
      </c>
      <c r="K31" s="202"/>
    </row>
    <row r="32" spans="1:11" x14ac:dyDescent="0.25">
      <c r="A32" s="386" t="s">
        <v>107</v>
      </c>
      <c r="B32" s="386" t="s">
        <v>448</v>
      </c>
      <c r="C32" s="386" t="s">
        <v>449</v>
      </c>
      <c r="D32" s="386">
        <v>28.75</v>
      </c>
      <c r="E32" s="386">
        <v>38.75</v>
      </c>
      <c r="F32" s="386">
        <v>400000</v>
      </c>
      <c r="G32" s="386">
        <v>20000</v>
      </c>
      <c r="H32" s="388">
        <f t="shared" si="0"/>
        <v>10322.58064516129</v>
      </c>
      <c r="I32" s="389">
        <f t="shared" si="1"/>
        <v>695.6521739130435</v>
      </c>
      <c r="J32" s="202" t="e">
        <f>IF('Technical Annex'!$D$21="Brownfield LRF",H32,((H32*'Technical Annex'!$D$47+'Indust Agri by LA '!I32*'Technical Annex'!$D$48)/'Technical Annex'!$D$49))</f>
        <v>#DIV/0!</v>
      </c>
      <c r="K32" s="202"/>
    </row>
    <row r="33" spans="1:11" x14ac:dyDescent="0.25">
      <c r="A33" s="386" t="s">
        <v>107</v>
      </c>
      <c r="B33" s="386" t="s">
        <v>452</v>
      </c>
      <c r="C33" s="386" t="s">
        <v>453</v>
      </c>
      <c r="D33" s="386">
        <v>28.75</v>
      </c>
      <c r="E33" s="386">
        <v>38.75</v>
      </c>
      <c r="F33" s="386">
        <v>250000</v>
      </c>
      <c r="G33" s="386">
        <v>21000</v>
      </c>
      <c r="H33" s="388">
        <f t="shared" si="0"/>
        <v>6451.6129032258068</v>
      </c>
      <c r="I33" s="389">
        <f t="shared" si="1"/>
        <v>730.43478260869563</v>
      </c>
      <c r="J33" s="202" t="e">
        <f>IF('Technical Annex'!$D$21="Brownfield LRF",H33,((H33*'Technical Annex'!$D$47+'Indust Agri by LA '!I33*'Technical Annex'!$D$48)/'Technical Annex'!$D$49))</f>
        <v>#DIV/0!</v>
      </c>
      <c r="K33" s="202"/>
    </row>
    <row r="34" spans="1:11" x14ac:dyDescent="0.25">
      <c r="A34" s="386" t="s">
        <v>107</v>
      </c>
      <c r="B34" s="386" t="s">
        <v>466</v>
      </c>
      <c r="C34" s="386" t="s">
        <v>467</v>
      </c>
      <c r="D34" s="386">
        <v>28.75</v>
      </c>
      <c r="E34" s="386">
        <v>38.75</v>
      </c>
      <c r="F34" s="386">
        <v>600000</v>
      </c>
      <c r="G34" s="386">
        <v>21000</v>
      </c>
      <c r="H34" s="388">
        <f t="shared" si="0"/>
        <v>15483.870967741936</v>
      </c>
      <c r="I34" s="389">
        <f t="shared" si="1"/>
        <v>730.43478260869563</v>
      </c>
      <c r="J34" s="202" t="e">
        <f>IF('Technical Annex'!$D$21="Brownfield LRF",H34,((H34*'Technical Annex'!$D$47+'Indust Agri by LA '!I34*'Technical Annex'!$D$48)/'Technical Annex'!$D$49))</f>
        <v>#DIV/0!</v>
      </c>
      <c r="K34" s="202"/>
    </row>
    <row r="35" spans="1:11" x14ac:dyDescent="0.25">
      <c r="A35" s="386" t="s">
        <v>107</v>
      </c>
      <c r="B35" s="386" t="s">
        <v>480</v>
      </c>
      <c r="C35" s="386" t="s">
        <v>481</v>
      </c>
      <c r="D35" s="386">
        <v>28.75</v>
      </c>
      <c r="E35" s="386">
        <v>38.75</v>
      </c>
      <c r="F35" s="386">
        <v>800000</v>
      </c>
      <c r="G35" s="386">
        <v>21000</v>
      </c>
      <c r="H35" s="388">
        <f t="shared" si="0"/>
        <v>20645.16129032258</v>
      </c>
      <c r="I35" s="389">
        <f t="shared" si="1"/>
        <v>730.43478260869563</v>
      </c>
      <c r="J35" s="202" t="e">
        <f>IF('Technical Annex'!$D$21="Brownfield LRF",H35,((H35*'Technical Annex'!$D$47+'Indust Agri by LA '!I35*'Technical Annex'!$D$48)/'Technical Annex'!$D$49))</f>
        <v>#DIV/0!</v>
      </c>
      <c r="K35" s="202"/>
    </row>
    <row r="36" spans="1:11" x14ac:dyDescent="0.25">
      <c r="A36" s="386" t="s">
        <v>107</v>
      </c>
      <c r="B36" s="386" t="s">
        <v>510</v>
      </c>
      <c r="C36" s="386" t="s">
        <v>511</v>
      </c>
      <c r="D36" s="386">
        <v>28.75</v>
      </c>
      <c r="E36" s="386">
        <v>38.75</v>
      </c>
      <c r="F36" s="386">
        <v>525000</v>
      </c>
      <c r="G36" s="386">
        <v>25000</v>
      </c>
      <c r="H36" s="388">
        <f t="shared" si="0"/>
        <v>13548.387096774193</v>
      </c>
      <c r="I36" s="389">
        <f t="shared" si="1"/>
        <v>869.56521739130437</v>
      </c>
      <c r="J36" s="202" t="e">
        <f>IF('Technical Annex'!$D$21="Brownfield LRF",H36,((H36*'Technical Annex'!$D$47+'Indust Agri by LA '!I36*'Technical Annex'!$D$48)/'Technical Annex'!$D$49))</f>
        <v>#DIV/0!</v>
      </c>
      <c r="K36" s="202"/>
    </row>
    <row r="37" spans="1:11" x14ac:dyDescent="0.25">
      <c r="A37" s="386" t="s">
        <v>107</v>
      </c>
      <c r="B37" s="386" t="s">
        <v>554</v>
      </c>
      <c r="C37" s="386" t="s">
        <v>555</v>
      </c>
      <c r="D37" s="386">
        <v>28.75</v>
      </c>
      <c r="E37" s="386">
        <v>38.75</v>
      </c>
      <c r="F37" s="386">
        <v>1100000</v>
      </c>
      <c r="G37" s="386">
        <v>21000</v>
      </c>
      <c r="H37" s="388">
        <f t="shared" si="0"/>
        <v>28387.096774193549</v>
      </c>
      <c r="I37" s="389">
        <f t="shared" si="1"/>
        <v>730.43478260869563</v>
      </c>
      <c r="J37" s="202" t="e">
        <f>IF('Technical Annex'!$D$21="Brownfield LRF",H37,((H37*'Technical Annex'!$D$47+'Indust Agri by LA '!I37*'Technical Annex'!$D$48)/'Technical Annex'!$D$49))</f>
        <v>#DIV/0!</v>
      </c>
      <c r="K37" s="202"/>
    </row>
    <row r="38" spans="1:11" x14ac:dyDescent="0.25">
      <c r="A38" s="386" t="s">
        <v>107</v>
      </c>
      <c r="B38" s="386" t="s">
        <v>568</v>
      </c>
      <c r="C38" s="386" t="s">
        <v>569</v>
      </c>
      <c r="D38" s="386">
        <v>28.75</v>
      </c>
      <c r="E38" s="386">
        <v>38.75</v>
      </c>
      <c r="F38" s="386">
        <v>395000</v>
      </c>
      <c r="G38" s="386">
        <v>21000</v>
      </c>
      <c r="H38" s="388">
        <f t="shared" si="0"/>
        <v>10193.548387096775</v>
      </c>
      <c r="I38" s="389">
        <f t="shared" si="1"/>
        <v>730.43478260869563</v>
      </c>
      <c r="J38" s="202" t="e">
        <f>IF('Technical Annex'!$D$21="Brownfield LRF",H38,((H38*'Technical Annex'!$D$47+'Indust Agri by LA '!I38*'Technical Annex'!$D$48)/'Technical Annex'!$D$49))</f>
        <v>#DIV/0!</v>
      </c>
      <c r="K38" s="202"/>
    </row>
    <row r="39" spans="1:11" x14ac:dyDescent="0.25">
      <c r="A39" s="386" t="s">
        <v>107</v>
      </c>
      <c r="B39" s="386" t="s">
        <v>584</v>
      </c>
      <c r="C39" s="386" t="s">
        <v>1184</v>
      </c>
      <c r="D39" s="386">
        <v>28.75</v>
      </c>
      <c r="E39" s="386">
        <v>38.75</v>
      </c>
      <c r="F39" s="386">
        <v>1350000</v>
      </c>
      <c r="G39" s="386">
        <v>25000</v>
      </c>
      <c r="H39" s="388">
        <f t="shared" si="0"/>
        <v>34838.709677419356</v>
      </c>
      <c r="I39" s="389">
        <f t="shared" si="1"/>
        <v>869.56521739130437</v>
      </c>
      <c r="J39" s="202" t="e">
        <f>IF('Technical Annex'!$D$21="Brownfield LRF",H39,((H39*'Technical Annex'!$D$47+'Indust Agri by LA '!I39*'Technical Annex'!$D$48)/'Technical Annex'!$D$49))</f>
        <v>#DIV/0!</v>
      </c>
      <c r="K39" s="202"/>
    </row>
    <row r="40" spans="1:11" x14ac:dyDescent="0.25">
      <c r="A40" s="386" t="s">
        <v>107</v>
      </c>
      <c r="B40" s="386" t="s">
        <v>590</v>
      </c>
      <c r="C40" s="386" t="s">
        <v>591</v>
      </c>
      <c r="D40" s="386">
        <v>28.75</v>
      </c>
      <c r="E40" s="386">
        <v>38.75</v>
      </c>
      <c r="F40" s="386">
        <v>1300000</v>
      </c>
      <c r="G40" s="386">
        <v>26000</v>
      </c>
      <c r="H40" s="388">
        <f t="shared" si="0"/>
        <v>33548.387096774197</v>
      </c>
      <c r="I40" s="389">
        <f t="shared" si="1"/>
        <v>904.3478260869565</v>
      </c>
      <c r="J40" s="202" t="e">
        <f>IF('Technical Annex'!$D$21="Brownfield LRF",H40,((H40*'Technical Annex'!$D$47+'Indust Agri by LA '!I40*'Technical Annex'!$D$48)/'Technical Annex'!$D$49))</f>
        <v>#DIV/0!</v>
      </c>
      <c r="K40" s="202"/>
    </row>
    <row r="41" spans="1:11" x14ac:dyDescent="0.25">
      <c r="A41" s="386" t="s">
        <v>107</v>
      </c>
      <c r="B41" s="386" t="s">
        <v>600</v>
      </c>
      <c r="C41" s="386" t="s">
        <v>601</v>
      </c>
      <c r="D41" s="386">
        <v>28.75</v>
      </c>
      <c r="E41" s="386">
        <v>38.75</v>
      </c>
      <c r="F41" s="386">
        <v>1500000</v>
      </c>
      <c r="G41" s="386">
        <v>26000</v>
      </c>
      <c r="H41" s="388">
        <f t="shared" si="0"/>
        <v>38709.677419354841</v>
      </c>
      <c r="I41" s="389">
        <f t="shared" si="1"/>
        <v>904.3478260869565</v>
      </c>
      <c r="J41" s="202" t="e">
        <f>IF('Technical Annex'!$D$21="Brownfield LRF",H41,((H41*'Technical Annex'!$D$47+'Indust Agri by LA '!I41*'Technical Annex'!$D$48)/'Technical Annex'!$D$49))</f>
        <v>#DIV/0!</v>
      </c>
      <c r="K41" s="202"/>
    </row>
    <row r="42" spans="1:11" x14ac:dyDescent="0.25">
      <c r="A42" s="386" t="s">
        <v>107</v>
      </c>
      <c r="B42" s="386" t="s">
        <v>742</v>
      </c>
      <c r="C42" s="386" t="s">
        <v>1147</v>
      </c>
      <c r="D42" s="386">
        <v>28.75</v>
      </c>
      <c r="E42" s="386">
        <v>38.75</v>
      </c>
      <c r="F42" s="386">
        <v>280000</v>
      </c>
      <c r="G42" s="386">
        <v>21000</v>
      </c>
      <c r="H42" s="388">
        <f t="shared" si="0"/>
        <v>7225.8064516129034</v>
      </c>
      <c r="I42" s="389">
        <f t="shared" si="1"/>
        <v>730.43478260869563</v>
      </c>
      <c r="J42" s="202" t="e">
        <f>IF('Technical Annex'!$D$21="Brownfield LRF",H42,((H42*'Technical Annex'!$D$47+'Indust Agri by LA '!I42*'Technical Annex'!$D$48)/'Technical Annex'!$D$49))</f>
        <v>#DIV/0!</v>
      </c>
      <c r="K42" s="202"/>
    </row>
    <row r="43" spans="1:11" x14ac:dyDescent="0.25">
      <c r="A43" s="386" t="s">
        <v>107</v>
      </c>
      <c r="B43" s="386" t="s">
        <v>634</v>
      </c>
      <c r="C43" s="386" t="s">
        <v>635</v>
      </c>
      <c r="D43" s="386">
        <v>28.75</v>
      </c>
      <c r="E43" s="386">
        <v>38.75</v>
      </c>
      <c r="F43" s="386">
        <v>515000</v>
      </c>
      <c r="G43" s="386">
        <v>25000</v>
      </c>
      <c r="H43" s="388">
        <f t="shared" si="0"/>
        <v>13290.322580645161</v>
      </c>
      <c r="I43" s="389">
        <f t="shared" si="1"/>
        <v>869.56521739130437</v>
      </c>
      <c r="J43" s="202" t="e">
        <f>IF('Technical Annex'!$D$21="Brownfield LRF",H43,((H43*'Technical Annex'!$D$47+'Indust Agri by LA '!I43*'Technical Annex'!$D$48)/'Technical Annex'!$D$49))</f>
        <v>#DIV/0!</v>
      </c>
      <c r="K43" s="202"/>
    </row>
    <row r="44" spans="1:11" x14ac:dyDescent="0.25">
      <c r="A44" s="386" t="s">
        <v>107</v>
      </c>
      <c r="B44" s="386" t="s">
        <v>642</v>
      </c>
      <c r="C44" s="386" t="s">
        <v>643</v>
      </c>
      <c r="D44" s="386">
        <v>28.75</v>
      </c>
      <c r="E44" s="386">
        <v>38.75</v>
      </c>
      <c r="F44" s="386">
        <v>1800000</v>
      </c>
      <c r="G44" s="386">
        <v>26000</v>
      </c>
      <c r="H44" s="388">
        <f t="shared" si="0"/>
        <v>46451.612903225803</v>
      </c>
      <c r="I44" s="389">
        <f t="shared" si="1"/>
        <v>904.3478260869565</v>
      </c>
      <c r="J44" s="202" t="e">
        <f>IF('Technical Annex'!$D$21="Brownfield LRF",H44,((H44*'Technical Annex'!$D$47+'Indust Agri by LA '!I44*'Technical Annex'!$D$48)/'Technical Annex'!$D$49))</f>
        <v>#DIV/0!</v>
      </c>
      <c r="K44" s="202"/>
    </row>
    <row r="45" spans="1:11" x14ac:dyDescent="0.25">
      <c r="A45" s="386" t="s">
        <v>107</v>
      </c>
      <c r="B45" s="386" t="s">
        <v>644</v>
      </c>
      <c r="C45" s="386" t="s">
        <v>645</v>
      </c>
      <c r="D45" s="386">
        <v>28.75</v>
      </c>
      <c r="E45" s="386">
        <v>38.75</v>
      </c>
      <c r="F45" s="386">
        <v>1900000</v>
      </c>
      <c r="G45" s="386">
        <v>25000</v>
      </c>
      <c r="H45" s="388">
        <f t="shared" si="0"/>
        <v>49032.258064516129</v>
      </c>
      <c r="I45" s="389">
        <f t="shared" si="1"/>
        <v>869.56521739130437</v>
      </c>
      <c r="J45" s="202" t="e">
        <f>IF('Technical Annex'!$D$21="Brownfield LRF",H45,((H45*'Technical Annex'!$D$47+'Indust Agri by LA '!I45*'Technical Annex'!$D$48)/'Technical Annex'!$D$49))</f>
        <v>#DIV/0!</v>
      </c>
      <c r="K45" s="202"/>
    </row>
    <row r="46" spans="1:11" x14ac:dyDescent="0.25">
      <c r="A46" s="386" t="s">
        <v>107</v>
      </c>
      <c r="B46" s="386" t="s">
        <v>658</v>
      </c>
      <c r="C46" s="386" t="s">
        <v>659</v>
      </c>
      <c r="D46" s="386">
        <v>28.75</v>
      </c>
      <c r="E46" s="386">
        <v>38.75</v>
      </c>
      <c r="F46" s="386">
        <v>800000</v>
      </c>
      <c r="G46" s="386">
        <v>25000</v>
      </c>
      <c r="H46" s="388">
        <f t="shared" si="0"/>
        <v>20645.16129032258</v>
      </c>
      <c r="I46" s="389">
        <f t="shared" si="1"/>
        <v>869.56521739130437</v>
      </c>
      <c r="J46" s="202" t="e">
        <f>IF('Technical Annex'!$D$21="Brownfield LRF",H46,((H46*'Technical Annex'!$D$47+'Indust Agri by LA '!I46*'Technical Annex'!$D$48)/'Technical Annex'!$D$49))</f>
        <v>#DIV/0!</v>
      </c>
      <c r="K46" s="202"/>
    </row>
    <row r="47" spans="1:11" x14ac:dyDescent="0.25">
      <c r="A47" s="386" t="s">
        <v>107</v>
      </c>
      <c r="B47" s="386" t="s">
        <v>674</v>
      </c>
      <c r="C47" s="386" t="s">
        <v>675</v>
      </c>
      <c r="D47" s="386">
        <v>28.75</v>
      </c>
      <c r="E47" s="386">
        <v>38.75</v>
      </c>
      <c r="F47" s="386">
        <v>1500000</v>
      </c>
      <c r="G47" s="386">
        <v>26000</v>
      </c>
      <c r="H47" s="388">
        <f t="shared" si="0"/>
        <v>38709.677419354841</v>
      </c>
      <c r="I47" s="389">
        <f t="shared" si="1"/>
        <v>904.3478260869565</v>
      </c>
      <c r="J47" s="202" t="e">
        <f>IF('Technical Annex'!$D$21="Brownfield LRF",H47,((H47*'Technical Annex'!$D$47+'Indust Agri by LA '!I47*'Technical Annex'!$D$48)/'Technical Annex'!$D$49))</f>
        <v>#DIV/0!</v>
      </c>
      <c r="K47" s="202"/>
    </row>
    <row r="48" spans="1:11" x14ac:dyDescent="0.25">
      <c r="A48" s="386" t="s">
        <v>107</v>
      </c>
      <c r="B48" s="386" t="s">
        <v>683</v>
      </c>
      <c r="C48" s="386" t="s">
        <v>684</v>
      </c>
      <c r="D48" s="386">
        <v>28.75</v>
      </c>
      <c r="E48" s="386">
        <v>38.75</v>
      </c>
      <c r="F48" s="386">
        <v>1500000</v>
      </c>
      <c r="G48" s="386">
        <v>26000</v>
      </c>
      <c r="H48" s="388">
        <f t="shared" si="0"/>
        <v>38709.677419354841</v>
      </c>
      <c r="I48" s="389">
        <f t="shared" si="1"/>
        <v>904.3478260869565</v>
      </c>
      <c r="J48" s="202" t="e">
        <f>IF('Technical Annex'!$D$21="Brownfield LRF",H48,((H48*'Technical Annex'!$D$47+'Indust Agri by LA '!I48*'Technical Annex'!$D$48)/'Technical Annex'!$D$49))</f>
        <v>#DIV/0!</v>
      </c>
      <c r="K48" s="202"/>
    </row>
    <row r="49" spans="1:11" x14ac:dyDescent="0.25">
      <c r="A49" s="386" t="s">
        <v>107</v>
      </c>
      <c r="B49" s="386" t="s">
        <v>693</v>
      </c>
      <c r="C49" s="386" t="s">
        <v>694</v>
      </c>
      <c r="D49" s="386">
        <v>28.75</v>
      </c>
      <c r="E49" s="386">
        <v>38.75</v>
      </c>
      <c r="F49" s="386">
        <v>275000</v>
      </c>
      <c r="G49" s="386">
        <v>20000</v>
      </c>
      <c r="H49" s="388">
        <f t="shared" si="0"/>
        <v>7096.7741935483873</v>
      </c>
      <c r="I49" s="389">
        <f t="shared" si="1"/>
        <v>695.6521739130435</v>
      </c>
      <c r="J49" s="202" t="e">
        <f>IF('Technical Annex'!$D$21="Brownfield LRF",H49,((H49*'Technical Annex'!$D$47+'Indust Agri by LA '!I49*'Technical Annex'!$D$48)/'Technical Annex'!$D$49))</f>
        <v>#DIV/0!</v>
      </c>
      <c r="K49" s="202"/>
    </row>
    <row r="50" spans="1:11" x14ac:dyDescent="0.25">
      <c r="A50" s="386" t="s">
        <v>69</v>
      </c>
      <c r="B50" s="386" t="s">
        <v>70</v>
      </c>
      <c r="C50" s="386" t="s">
        <v>71</v>
      </c>
      <c r="D50" s="386">
        <v>30</v>
      </c>
      <c r="E50" s="386">
        <v>39.5</v>
      </c>
      <c r="F50" s="386">
        <v>300000</v>
      </c>
      <c r="G50" s="386">
        <v>21750</v>
      </c>
      <c r="H50" s="388">
        <f t="shared" si="0"/>
        <v>7594.9367088607596</v>
      </c>
      <c r="I50" s="389">
        <f t="shared" si="1"/>
        <v>725</v>
      </c>
      <c r="J50" s="202" t="e">
        <f>IF('Technical Annex'!$D$21="Brownfield LRF",H50,((H50*'Technical Annex'!$D$47+'Indust Agri by LA '!I50*'Technical Annex'!$D$48)/'Technical Annex'!$D$49))</f>
        <v>#DIV/0!</v>
      </c>
      <c r="K50" s="202"/>
    </row>
    <row r="51" spans="1:11" x14ac:dyDescent="0.25">
      <c r="A51" s="386" t="s">
        <v>69</v>
      </c>
      <c r="B51" s="386" t="s">
        <v>76</v>
      </c>
      <c r="C51" s="386" t="s">
        <v>77</v>
      </c>
      <c r="D51" s="386">
        <v>30</v>
      </c>
      <c r="E51" s="386">
        <v>39.5</v>
      </c>
      <c r="F51" s="386">
        <v>360000</v>
      </c>
      <c r="G51" s="386">
        <v>21750</v>
      </c>
      <c r="H51" s="388">
        <f t="shared" si="0"/>
        <v>9113.9240506329115</v>
      </c>
      <c r="I51" s="389">
        <f t="shared" si="1"/>
        <v>725</v>
      </c>
      <c r="J51" s="202" t="e">
        <f>IF('Technical Annex'!$D$21="Brownfield LRF",H51,((H51*'Technical Annex'!$D$47+'Indust Agri by LA '!I51*'Technical Annex'!$D$48)/'Technical Annex'!$D$49))</f>
        <v>#DIV/0!</v>
      </c>
      <c r="K51" s="202"/>
    </row>
    <row r="52" spans="1:11" x14ac:dyDescent="0.25">
      <c r="A52" s="386" t="s">
        <v>69</v>
      </c>
      <c r="B52" s="386" t="s">
        <v>105</v>
      </c>
      <c r="C52" s="386" t="s">
        <v>106</v>
      </c>
      <c r="D52" s="386">
        <v>30</v>
      </c>
      <c r="E52" s="386">
        <v>39.5</v>
      </c>
      <c r="F52" s="386">
        <v>500000</v>
      </c>
      <c r="G52" s="386">
        <v>22250</v>
      </c>
      <c r="H52" s="388">
        <f t="shared" si="0"/>
        <v>12658.227848101265</v>
      </c>
      <c r="I52" s="389">
        <f t="shared" si="1"/>
        <v>741.66666666666663</v>
      </c>
      <c r="J52" s="202" t="e">
        <f>IF('Technical Annex'!$D$21="Brownfield LRF",H52,((H52*'Technical Annex'!$D$47+'Indust Agri by LA '!I52*'Technical Annex'!$D$48)/'Technical Annex'!$D$49))</f>
        <v>#DIV/0!</v>
      </c>
      <c r="K52" s="202"/>
    </row>
    <row r="53" spans="1:11" x14ac:dyDescent="0.25">
      <c r="A53" s="386" t="s">
        <v>69</v>
      </c>
      <c r="B53" s="386" t="s">
        <v>116</v>
      </c>
      <c r="C53" s="386" t="s">
        <v>117</v>
      </c>
      <c r="D53" s="386">
        <v>30</v>
      </c>
      <c r="E53" s="386">
        <v>39.5</v>
      </c>
      <c r="F53" s="386">
        <v>525000</v>
      </c>
      <c r="G53" s="386">
        <v>22000</v>
      </c>
      <c r="H53" s="388">
        <f t="shared" si="0"/>
        <v>13291.139240506329</v>
      </c>
      <c r="I53" s="389">
        <f t="shared" si="1"/>
        <v>733.33333333333337</v>
      </c>
      <c r="J53" s="202" t="e">
        <f>IF('Technical Annex'!$D$21="Brownfield LRF",H53,((H53*'Technical Annex'!$D$47+'Indust Agri by LA '!I53*'Technical Annex'!$D$48)/'Technical Annex'!$D$49))</f>
        <v>#DIV/0!</v>
      </c>
      <c r="K53" s="202"/>
    </row>
    <row r="54" spans="1:11" x14ac:dyDescent="0.25">
      <c r="A54" s="386" t="s">
        <v>69</v>
      </c>
      <c r="B54" s="386" t="s">
        <v>122</v>
      </c>
      <c r="C54" s="386" t="s">
        <v>123</v>
      </c>
      <c r="D54" s="386">
        <v>30</v>
      </c>
      <c r="E54" s="386">
        <v>39.5</v>
      </c>
      <c r="F54" s="386">
        <v>400000</v>
      </c>
      <c r="G54" s="386">
        <v>22250</v>
      </c>
      <c r="H54" s="388">
        <f t="shared" si="0"/>
        <v>10126.582278481013</v>
      </c>
      <c r="I54" s="389">
        <f t="shared" si="1"/>
        <v>741.66666666666663</v>
      </c>
      <c r="J54" s="202" t="e">
        <f>IF('Technical Annex'!$D$21="Brownfield LRF",H54,((H54*'Technical Annex'!$D$47+'Indust Agri by LA '!I54*'Technical Annex'!$D$48)/'Technical Annex'!$D$49))</f>
        <v>#DIV/0!</v>
      </c>
      <c r="K54" s="202"/>
    </row>
    <row r="55" spans="1:11" x14ac:dyDescent="0.25">
      <c r="A55" s="386" t="s">
        <v>69</v>
      </c>
      <c r="B55" s="386" t="s">
        <v>129</v>
      </c>
      <c r="C55" s="386" t="s">
        <v>130</v>
      </c>
      <c r="D55" s="386">
        <v>30</v>
      </c>
      <c r="E55" s="386">
        <v>39.5</v>
      </c>
      <c r="F55" s="386">
        <v>230000</v>
      </c>
      <c r="G55" s="386">
        <v>20000</v>
      </c>
      <c r="H55" s="388">
        <f t="shared" si="0"/>
        <v>5822.7848101265827</v>
      </c>
      <c r="I55" s="389">
        <f t="shared" si="1"/>
        <v>666.66666666666663</v>
      </c>
      <c r="J55" s="202" t="e">
        <f>IF('Technical Annex'!$D$21="Brownfield LRF",H55,((H55*'Technical Annex'!$D$47+'Indust Agri by LA '!I55*'Technical Annex'!$D$48)/'Technical Annex'!$D$49))</f>
        <v>#DIV/0!</v>
      </c>
      <c r="K55" s="202"/>
    </row>
    <row r="56" spans="1:11" x14ac:dyDescent="0.25">
      <c r="A56" s="386" t="s">
        <v>69</v>
      </c>
      <c r="B56" s="386" t="s">
        <v>164</v>
      </c>
      <c r="C56" s="386" t="s">
        <v>165</v>
      </c>
      <c r="D56" s="386">
        <v>30</v>
      </c>
      <c r="E56" s="386">
        <v>39.5</v>
      </c>
      <c r="F56" s="386">
        <v>340000</v>
      </c>
      <c r="G56" s="386">
        <v>21750</v>
      </c>
      <c r="H56" s="388">
        <f t="shared" si="0"/>
        <v>8607.5949367088615</v>
      </c>
      <c r="I56" s="389">
        <f t="shared" si="1"/>
        <v>725</v>
      </c>
      <c r="J56" s="202" t="e">
        <f>IF('Technical Annex'!$D$21="Brownfield LRF",H56,((H56*'Technical Annex'!$D$47+'Indust Agri by LA '!I56*'Technical Annex'!$D$48)/'Technical Annex'!$D$49))</f>
        <v>#DIV/0!</v>
      </c>
      <c r="K56" s="202"/>
    </row>
    <row r="57" spans="1:11" x14ac:dyDescent="0.25">
      <c r="A57" s="386" t="s">
        <v>69</v>
      </c>
      <c r="B57" s="386" t="s">
        <v>186</v>
      </c>
      <c r="C57" s="386" t="s">
        <v>187</v>
      </c>
      <c r="D57" s="386">
        <v>30</v>
      </c>
      <c r="E57" s="386">
        <v>39.5</v>
      </c>
      <c r="F57" s="386">
        <v>525000</v>
      </c>
      <c r="G57" s="386">
        <v>22000</v>
      </c>
      <c r="H57" s="388">
        <f t="shared" si="0"/>
        <v>13291.139240506329</v>
      </c>
      <c r="I57" s="389">
        <f t="shared" si="1"/>
        <v>733.33333333333337</v>
      </c>
      <c r="J57" s="202" t="e">
        <f>IF('Technical Annex'!$D$21="Brownfield LRF",H57,((H57*'Technical Annex'!$D$47+'Indust Agri by LA '!I57*'Technical Annex'!$D$48)/'Technical Annex'!$D$49))</f>
        <v>#DIV/0!</v>
      </c>
      <c r="K57" s="202"/>
    </row>
    <row r="58" spans="1:11" x14ac:dyDescent="0.25">
      <c r="A58" s="386" t="s">
        <v>69</v>
      </c>
      <c r="B58" s="386" t="s">
        <v>198</v>
      </c>
      <c r="C58" s="386" t="s">
        <v>199</v>
      </c>
      <c r="D58" s="386">
        <v>30</v>
      </c>
      <c r="E58" s="386">
        <v>39.5</v>
      </c>
      <c r="F58" s="386">
        <v>375000</v>
      </c>
      <c r="G58" s="386">
        <v>22250</v>
      </c>
      <c r="H58" s="388">
        <f t="shared" si="0"/>
        <v>9493.67088607595</v>
      </c>
      <c r="I58" s="389">
        <f t="shared" si="1"/>
        <v>741.66666666666663</v>
      </c>
      <c r="J58" s="202" t="e">
        <f>IF('Technical Annex'!$D$21="Brownfield LRF",H58,((H58*'Technical Annex'!$D$47+'Indust Agri by LA '!I58*'Technical Annex'!$D$48)/'Technical Annex'!$D$49))</f>
        <v>#DIV/0!</v>
      </c>
      <c r="K58" s="202"/>
    </row>
    <row r="59" spans="1:11" x14ac:dyDescent="0.25">
      <c r="A59" s="386" t="s">
        <v>69</v>
      </c>
      <c r="B59" s="386" t="s">
        <v>212</v>
      </c>
      <c r="C59" s="386" t="s">
        <v>213</v>
      </c>
      <c r="D59" s="386">
        <v>30</v>
      </c>
      <c r="E59" s="386">
        <v>39.5</v>
      </c>
      <c r="F59" s="386">
        <v>600000</v>
      </c>
      <c r="G59" s="386">
        <v>23000</v>
      </c>
      <c r="H59" s="388">
        <f t="shared" si="0"/>
        <v>15189.873417721519</v>
      </c>
      <c r="I59" s="389">
        <f t="shared" si="1"/>
        <v>766.66666666666663</v>
      </c>
      <c r="J59" s="202" t="e">
        <f>IF('Technical Annex'!$D$21="Brownfield LRF",H59,((H59*'Technical Annex'!$D$47+'Indust Agri by LA '!I59*'Technical Annex'!$D$48)/'Technical Annex'!$D$49))</f>
        <v>#DIV/0!</v>
      </c>
      <c r="K59" s="202"/>
    </row>
    <row r="60" spans="1:11" x14ac:dyDescent="0.25">
      <c r="A60" s="386" t="s">
        <v>69</v>
      </c>
      <c r="B60" s="386" t="s">
        <v>232</v>
      </c>
      <c r="C60" s="386" t="s">
        <v>233</v>
      </c>
      <c r="D60" s="386">
        <v>30</v>
      </c>
      <c r="E60" s="386">
        <v>39.5</v>
      </c>
      <c r="F60" s="386">
        <v>850000</v>
      </c>
      <c r="G60" s="386">
        <v>23000</v>
      </c>
      <c r="H60" s="388">
        <f t="shared" si="0"/>
        <v>21518.98734177215</v>
      </c>
      <c r="I60" s="389">
        <f t="shared" si="1"/>
        <v>766.66666666666663</v>
      </c>
      <c r="J60" s="202" t="e">
        <f>IF('Technical Annex'!$D$21="Brownfield LRF",H60,((H60*'Technical Annex'!$D$47+'Indust Agri by LA '!I60*'Technical Annex'!$D$48)/'Technical Annex'!$D$49))</f>
        <v>#DIV/0!</v>
      </c>
      <c r="K60" s="202"/>
    </row>
    <row r="61" spans="1:11" x14ac:dyDescent="0.25">
      <c r="A61" s="386" t="s">
        <v>69</v>
      </c>
      <c r="B61" s="386" t="s">
        <v>234</v>
      </c>
      <c r="C61" s="386" t="s">
        <v>235</v>
      </c>
      <c r="D61" s="386">
        <v>30</v>
      </c>
      <c r="E61" s="386">
        <v>39.5</v>
      </c>
      <c r="F61" s="386">
        <v>545000</v>
      </c>
      <c r="G61" s="386">
        <v>21750</v>
      </c>
      <c r="H61" s="388">
        <f t="shared" si="0"/>
        <v>13797.468354430379</v>
      </c>
      <c r="I61" s="389">
        <f t="shared" si="1"/>
        <v>725</v>
      </c>
      <c r="J61" s="202" t="e">
        <f>IF('Technical Annex'!$D$21="Brownfield LRF",H61,((H61*'Technical Annex'!$D$47+'Indust Agri by LA '!I61*'Technical Annex'!$D$48)/'Technical Annex'!$D$49))</f>
        <v>#DIV/0!</v>
      </c>
      <c r="K61" s="202"/>
    </row>
    <row r="62" spans="1:11" x14ac:dyDescent="0.25">
      <c r="A62" s="386" t="s">
        <v>69</v>
      </c>
      <c r="B62" s="386" t="s">
        <v>236</v>
      </c>
      <c r="C62" s="386" t="s">
        <v>237</v>
      </c>
      <c r="D62" s="386">
        <v>30</v>
      </c>
      <c r="E62" s="386">
        <v>39.5</v>
      </c>
      <c r="F62" s="386">
        <v>375000</v>
      </c>
      <c r="G62" s="386">
        <v>22250</v>
      </c>
      <c r="H62" s="388">
        <f t="shared" si="0"/>
        <v>9493.67088607595</v>
      </c>
      <c r="I62" s="389">
        <f t="shared" si="1"/>
        <v>741.66666666666663</v>
      </c>
      <c r="J62" s="202" t="e">
        <f>IF('Technical Annex'!$D$21="Brownfield LRF",H62,((H62*'Technical Annex'!$D$47+'Indust Agri by LA '!I62*'Technical Annex'!$D$48)/'Technical Annex'!$D$49))</f>
        <v>#DIV/0!</v>
      </c>
      <c r="K62" s="202"/>
    </row>
    <row r="63" spans="1:11" x14ac:dyDescent="0.25">
      <c r="A63" s="386" t="s">
        <v>69</v>
      </c>
      <c r="B63" s="386" t="s">
        <v>260</v>
      </c>
      <c r="C63" s="386" t="s">
        <v>261</v>
      </c>
      <c r="D63" s="386">
        <v>30</v>
      </c>
      <c r="E63" s="386">
        <v>39.5</v>
      </c>
      <c r="F63" s="386">
        <v>800000</v>
      </c>
      <c r="G63" s="386">
        <v>23000</v>
      </c>
      <c r="H63" s="388">
        <f t="shared" si="0"/>
        <v>20253.164556962027</v>
      </c>
      <c r="I63" s="389">
        <f t="shared" si="1"/>
        <v>766.66666666666663</v>
      </c>
      <c r="J63" s="202" t="e">
        <f>IF('Technical Annex'!$D$21="Brownfield LRF",H63,((H63*'Technical Annex'!$D$47+'Indust Agri by LA '!I63*'Technical Annex'!$D$48)/'Technical Annex'!$D$49))</f>
        <v>#DIV/0!</v>
      </c>
      <c r="K63" s="202"/>
    </row>
    <row r="64" spans="1:11" x14ac:dyDescent="0.25">
      <c r="A64" s="386" t="s">
        <v>69</v>
      </c>
      <c r="B64" s="386" t="s">
        <v>280</v>
      </c>
      <c r="C64" s="386" t="s">
        <v>281</v>
      </c>
      <c r="D64" s="386">
        <v>30</v>
      </c>
      <c r="E64" s="386">
        <v>39.5</v>
      </c>
      <c r="F64" s="386">
        <v>250000</v>
      </c>
      <c r="G64" s="386">
        <v>21750</v>
      </c>
      <c r="H64" s="388">
        <f t="shared" si="0"/>
        <v>6329.1139240506327</v>
      </c>
      <c r="I64" s="389">
        <f t="shared" si="1"/>
        <v>725</v>
      </c>
      <c r="J64" s="202" t="e">
        <f>IF('Technical Annex'!$D$21="Brownfield LRF",H64,((H64*'Technical Annex'!$D$47+'Indust Agri by LA '!I64*'Technical Annex'!$D$48)/'Technical Annex'!$D$49))</f>
        <v>#DIV/0!</v>
      </c>
      <c r="K64" s="202"/>
    </row>
    <row r="65" spans="1:11" x14ac:dyDescent="0.25">
      <c r="A65" s="386" t="s">
        <v>69</v>
      </c>
      <c r="B65" s="386" t="s">
        <v>295</v>
      </c>
      <c r="C65" s="386" t="s">
        <v>296</v>
      </c>
      <c r="D65" s="386">
        <v>30</v>
      </c>
      <c r="E65" s="386">
        <v>39.5</v>
      </c>
      <c r="F65" s="386">
        <v>500000</v>
      </c>
      <c r="G65" s="386">
        <v>21750</v>
      </c>
      <c r="H65" s="388">
        <f t="shared" ref="H65:H128" si="2">F65/E65</f>
        <v>12658.227848101265</v>
      </c>
      <c r="I65" s="389">
        <f t="shared" ref="I65:I128" si="3">G65/D65</f>
        <v>725</v>
      </c>
      <c r="J65" s="202" t="e">
        <f>IF('Technical Annex'!$D$21="Brownfield LRF",H65,((H65*'Technical Annex'!$D$47+'Indust Agri by LA '!I65*'Technical Annex'!$D$48)/'Technical Annex'!$D$49))</f>
        <v>#DIV/0!</v>
      </c>
      <c r="K65" s="202"/>
    </row>
    <row r="66" spans="1:11" x14ac:dyDescent="0.25">
      <c r="A66" s="386" t="s">
        <v>69</v>
      </c>
      <c r="B66" s="386" t="s">
        <v>317</v>
      </c>
      <c r="C66" s="386" t="s">
        <v>318</v>
      </c>
      <c r="D66" s="386">
        <v>30</v>
      </c>
      <c r="E66" s="386">
        <v>39.5</v>
      </c>
      <c r="F66" s="386">
        <v>575000</v>
      </c>
      <c r="G66" s="386">
        <v>22000</v>
      </c>
      <c r="H66" s="388">
        <f t="shared" si="2"/>
        <v>14556.962025316456</v>
      </c>
      <c r="I66" s="389">
        <f t="shared" si="3"/>
        <v>733.33333333333337</v>
      </c>
      <c r="J66" s="202" t="e">
        <f>IF('Technical Annex'!$D$21="Brownfield LRF",H66,((H66*'Technical Annex'!$D$47+'Indust Agri by LA '!I66*'Technical Annex'!$D$48)/'Technical Annex'!$D$49))</f>
        <v>#DIV/0!</v>
      </c>
      <c r="K66" s="202"/>
    </row>
    <row r="67" spans="1:11" x14ac:dyDescent="0.25">
      <c r="A67" s="386" t="s">
        <v>69</v>
      </c>
      <c r="B67" s="386" t="s">
        <v>341</v>
      </c>
      <c r="C67" s="386" t="s">
        <v>342</v>
      </c>
      <c r="D67" s="386">
        <v>30</v>
      </c>
      <c r="E67" s="386">
        <v>39.5</v>
      </c>
      <c r="F67" s="386">
        <v>425000</v>
      </c>
      <c r="G67" s="386">
        <v>21750</v>
      </c>
      <c r="H67" s="388">
        <f t="shared" si="2"/>
        <v>10759.493670886075</v>
      </c>
      <c r="I67" s="389">
        <f t="shared" si="3"/>
        <v>725</v>
      </c>
      <c r="J67" s="202" t="e">
        <f>IF('Technical Annex'!$D$21="Brownfield LRF",H67,((H67*'Technical Annex'!$D$47+'Indust Agri by LA '!I67*'Technical Annex'!$D$48)/'Technical Annex'!$D$49))</f>
        <v>#DIV/0!</v>
      </c>
      <c r="K67" s="202"/>
    </row>
    <row r="68" spans="1:11" x14ac:dyDescent="0.25">
      <c r="A68" s="386" t="s">
        <v>69</v>
      </c>
      <c r="B68" s="386" t="s">
        <v>345</v>
      </c>
      <c r="C68" s="386" t="s">
        <v>1134</v>
      </c>
      <c r="D68" s="386">
        <v>30</v>
      </c>
      <c r="E68" s="386">
        <v>39.5</v>
      </c>
      <c r="F68" s="386">
        <v>475000</v>
      </c>
      <c r="G68" s="386">
        <v>22000</v>
      </c>
      <c r="H68" s="388">
        <f t="shared" si="2"/>
        <v>12025.316455696202</v>
      </c>
      <c r="I68" s="389">
        <f t="shared" si="3"/>
        <v>733.33333333333337</v>
      </c>
      <c r="J68" s="202" t="e">
        <f>IF('Technical Annex'!$D$21="Brownfield LRF",H68,((H68*'Technical Annex'!$D$47+'Indust Agri by LA '!I68*'Technical Annex'!$D$48)/'Technical Annex'!$D$49))</f>
        <v>#DIV/0!</v>
      </c>
      <c r="K68" s="202"/>
    </row>
    <row r="69" spans="1:11" x14ac:dyDescent="0.25">
      <c r="A69" s="386" t="s">
        <v>69</v>
      </c>
      <c r="B69" s="386" t="s">
        <v>365</v>
      </c>
      <c r="C69" s="386" t="s">
        <v>366</v>
      </c>
      <c r="D69" s="386">
        <v>30</v>
      </c>
      <c r="E69" s="386">
        <v>39.5</v>
      </c>
      <c r="F69" s="386">
        <v>775000</v>
      </c>
      <c r="G69" s="386">
        <v>23000</v>
      </c>
      <c r="H69" s="388">
        <f t="shared" si="2"/>
        <v>19620.253164556962</v>
      </c>
      <c r="I69" s="389">
        <f t="shared" si="3"/>
        <v>766.66666666666663</v>
      </c>
      <c r="J69" s="202" t="e">
        <f>IF('Technical Annex'!$D$21="Brownfield LRF",H69,((H69*'Technical Annex'!$D$47+'Indust Agri by LA '!I69*'Technical Annex'!$D$48)/'Technical Annex'!$D$49))</f>
        <v>#DIV/0!</v>
      </c>
      <c r="K69" s="202"/>
    </row>
    <row r="70" spans="1:11" x14ac:dyDescent="0.25">
      <c r="A70" s="386" t="s">
        <v>69</v>
      </c>
      <c r="B70" s="386" t="s">
        <v>383</v>
      </c>
      <c r="C70" s="386" t="s">
        <v>384</v>
      </c>
      <c r="D70" s="386">
        <v>30</v>
      </c>
      <c r="E70" s="386">
        <v>39.5</v>
      </c>
      <c r="F70" s="386">
        <v>650000</v>
      </c>
      <c r="G70" s="386">
        <v>22000</v>
      </c>
      <c r="H70" s="388">
        <f t="shared" si="2"/>
        <v>16455.696202531646</v>
      </c>
      <c r="I70" s="389">
        <f t="shared" si="3"/>
        <v>733.33333333333337</v>
      </c>
      <c r="J70" s="202" t="e">
        <f>IF('Technical Annex'!$D$21="Brownfield LRF",H70,((H70*'Technical Annex'!$D$47+'Indust Agri by LA '!I70*'Technical Annex'!$D$48)/'Technical Annex'!$D$49))</f>
        <v>#DIV/0!</v>
      </c>
      <c r="K70" s="202"/>
    </row>
    <row r="71" spans="1:11" x14ac:dyDescent="0.25">
      <c r="A71" s="386" t="s">
        <v>69</v>
      </c>
      <c r="B71" s="386" t="s">
        <v>391</v>
      </c>
      <c r="C71" s="386" t="s">
        <v>392</v>
      </c>
      <c r="D71" s="386">
        <v>30</v>
      </c>
      <c r="E71" s="386">
        <v>39.5</v>
      </c>
      <c r="F71" s="386">
        <v>450000</v>
      </c>
      <c r="G71" s="386">
        <v>20000</v>
      </c>
      <c r="H71" s="388">
        <f t="shared" si="2"/>
        <v>11392.405063291139</v>
      </c>
      <c r="I71" s="389">
        <f t="shared" si="3"/>
        <v>666.66666666666663</v>
      </c>
      <c r="J71" s="202" t="e">
        <f>IF('Technical Annex'!$D$21="Brownfield LRF",H71,((H71*'Technical Annex'!$D$47+'Indust Agri by LA '!I71*'Technical Annex'!$D$48)/'Technical Annex'!$D$49))</f>
        <v>#DIV/0!</v>
      </c>
      <c r="K71" s="202"/>
    </row>
    <row r="72" spans="1:11" x14ac:dyDescent="0.25">
      <c r="A72" s="386" t="s">
        <v>69</v>
      </c>
      <c r="B72" s="386" t="s">
        <v>406</v>
      </c>
      <c r="C72" s="386" t="s">
        <v>407</v>
      </c>
      <c r="D72" s="386">
        <v>30</v>
      </c>
      <c r="E72" s="386">
        <v>39.5</v>
      </c>
      <c r="F72" s="386">
        <v>325000</v>
      </c>
      <c r="G72" s="386">
        <v>21750</v>
      </c>
      <c r="H72" s="388">
        <f t="shared" si="2"/>
        <v>8227.8481012658231</v>
      </c>
      <c r="I72" s="389">
        <f t="shared" si="3"/>
        <v>725</v>
      </c>
      <c r="J72" s="202" t="e">
        <f>IF('Technical Annex'!$D$21="Brownfield LRF",H72,((H72*'Technical Annex'!$D$47+'Indust Agri by LA '!I72*'Technical Annex'!$D$48)/'Technical Annex'!$D$49))</f>
        <v>#DIV/0!</v>
      </c>
      <c r="K72" s="202"/>
    </row>
    <row r="73" spans="1:11" x14ac:dyDescent="0.25">
      <c r="A73" s="386" t="s">
        <v>69</v>
      </c>
      <c r="B73" s="386" t="s">
        <v>410</v>
      </c>
      <c r="C73" s="386" t="s">
        <v>411</v>
      </c>
      <c r="D73" s="386">
        <v>30</v>
      </c>
      <c r="E73" s="386">
        <v>39.5</v>
      </c>
      <c r="F73" s="386">
        <v>450000</v>
      </c>
      <c r="G73" s="386">
        <v>22000</v>
      </c>
      <c r="H73" s="388">
        <f t="shared" si="2"/>
        <v>11392.405063291139</v>
      </c>
      <c r="I73" s="389">
        <f t="shared" si="3"/>
        <v>733.33333333333337</v>
      </c>
      <c r="J73" s="202" t="e">
        <f>IF('Technical Annex'!$D$21="Brownfield LRF",H73,((H73*'Technical Annex'!$D$47+'Indust Agri by LA '!I73*'Technical Annex'!$D$48)/'Technical Annex'!$D$49))</f>
        <v>#DIV/0!</v>
      </c>
      <c r="K73" s="202"/>
    </row>
    <row r="74" spans="1:11" x14ac:dyDescent="0.25">
      <c r="A74" s="386" t="s">
        <v>69</v>
      </c>
      <c r="B74" s="386" t="s">
        <v>430</v>
      </c>
      <c r="C74" s="386" t="s">
        <v>1138</v>
      </c>
      <c r="D74" s="386">
        <v>30</v>
      </c>
      <c r="E74" s="386">
        <v>39.5</v>
      </c>
      <c r="F74" s="386">
        <v>360000</v>
      </c>
      <c r="G74" s="386">
        <v>21750</v>
      </c>
      <c r="H74" s="388">
        <f t="shared" si="2"/>
        <v>9113.9240506329115</v>
      </c>
      <c r="I74" s="389">
        <f t="shared" si="3"/>
        <v>725</v>
      </c>
      <c r="J74" s="202" t="e">
        <f>IF('Technical Annex'!$D$21="Brownfield LRF",H74,((H74*'Technical Annex'!$D$47+'Indust Agri by LA '!I74*'Technical Annex'!$D$48)/'Technical Annex'!$D$49))</f>
        <v>#DIV/0!</v>
      </c>
      <c r="K74" s="202"/>
    </row>
    <row r="75" spans="1:11" x14ac:dyDescent="0.25">
      <c r="A75" s="386" t="s">
        <v>69</v>
      </c>
      <c r="B75" s="386" t="s">
        <v>442</v>
      </c>
      <c r="C75" s="386" t="s">
        <v>443</v>
      </c>
      <c r="D75" s="386">
        <v>30</v>
      </c>
      <c r="E75" s="386">
        <v>39.5</v>
      </c>
      <c r="F75" s="386">
        <v>350000</v>
      </c>
      <c r="G75" s="386">
        <v>22250</v>
      </c>
      <c r="H75" s="388">
        <f t="shared" si="2"/>
        <v>8860.7594936708865</v>
      </c>
      <c r="I75" s="389">
        <f t="shared" si="3"/>
        <v>741.66666666666663</v>
      </c>
      <c r="J75" s="202" t="e">
        <f>IF('Technical Annex'!$D$21="Brownfield LRF",H75,((H75*'Technical Annex'!$D$47+'Indust Agri by LA '!I75*'Technical Annex'!$D$48)/'Technical Annex'!$D$49))</f>
        <v>#DIV/0!</v>
      </c>
      <c r="K75" s="202"/>
    </row>
    <row r="76" spans="1:11" x14ac:dyDescent="0.25">
      <c r="A76" s="386" t="s">
        <v>69</v>
      </c>
      <c r="B76" s="386" t="s">
        <v>460</v>
      </c>
      <c r="C76" s="386" t="s">
        <v>461</v>
      </c>
      <c r="D76" s="386">
        <v>30</v>
      </c>
      <c r="E76" s="386">
        <v>39.5</v>
      </c>
      <c r="F76" s="386">
        <v>450000</v>
      </c>
      <c r="G76" s="386">
        <v>22000</v>
      </c>
      <c r="H76" s="388">
        <f t="shared" si="2"/>
        <v>11392.405063291139</v>
      </c>
      <c r="I76" s="389">
        <f t="shared" si="3"/>
        <v>733.33333333333337</v>
      </c>
      <c r="J76" s="202" t="e">
        <f>IF('Technical Annex'!$D$21="Brownfield LRF",H76,((H76*'Technical Annex'!$D$47+'Indust Agri by LA '!I76*'Technical Annex'!$D$48)/'Technical Annex'!$D$49))</f>
        <v>#DIV/0!</v>
      </c>
      <c r="K76" s="202"/>
    </row>
    <row r="77" spans="1:11" x14ac:dyDescent="0.25">
      <c r="A77" s="386" t="s">
        <v>69</v>
      </c>
      <c r="B77" s="386" t="s">
        <v>462</v>
      </c>
      <c r="C77" s="386" t="s">
        <v>463</v>
      </c>
      <c r="D77" s="386">
        <v>30</v>
      </c>
      <c r="E77" s="386">
        <v>39.5</v>
      </c>
      <c r="F77" s="386">
        <v>850000</v>
      </c>
      <c r="G77" s="386">
        <v>23000</v>
      </c>
      <c r="H77" s="388">
        <f t="shared" si="2"/>
        <v>21518.98734177215</v>
      </c>
      <c r="I77" s="389">
        <f t="shared" si="3"/>
        <v>766.66666666666663</v>
      </c>
      <c r="J77" s="202" t="e">
        <f>IF('Technical Annex'!$D$21="Brownfield LRF",H77,((H77*'Technical Annex'!$D$47+'Indust Agri by LA '!I77*'Technical Annex'!$D$48)/'Technical Annex'!$D$49))</f>
        <v>#DIV/0!</v>
      </c>
      <c r="K77" s="202"/>
    </row>
    <row r="78" spans="1:11" x14ac:dyDescent="0.25">
      <c r="A78" s="386" t="s">
        <v>69</v>
      </c>
      <c r="B78" s="386" t="s">
        <v>468</v>
      </c>
      <c r="C78" s="386" t="s">
        <v>469</v>
      </c>
      <c r="D78" s="386">
        <v>30</v>
      </c>
      <c r="E78" s="386">
        <v>39.5</v>
      </c>
      <c r="F78" s="386">
        <v>500000</v>
      </c>
      <c r="G78" s="386">
        <v>21750</v>
      </c>
      <c r="H78" s="388">
        <f t="shared" si="2"/>
        <v>12658.227848101265</v>
      </c>
      <c r="I78" s="389">
        <f t="shared" si="3"/>
        <v>725</v>
      </c>
      <c r="J78" s="202" t="e">
        <f>IF('Technical Annex'!$D$21="Brownfield LRF",H78,((H78*'Technical Annex'!$D$47+'Indust Agri by LA '!I78*'Technical Annex'!$D$48)/'Technical Annex'!$D$49))</f>
        <v>#DIV/0!</v>
      </c>
      <c r="K78" s="202"/>
    </row>
    <row r="79" spans="1:11" x14ac:dyDescent="0.25">
      <c r="A79" s="386" t="s">
        <v>69</v>
      </c>
      <c r="B79" s="386" t="s">
        <v>472</v>
      </c>
      <c r="C79" s="386" t="s">
        <v>1140</v>
      </c>
      <c r="D79" s="386">
        <v>30</v>
      </c>
      <c r="E79" s="386">
        <v>39.5</v>
      </c>
      <c r="F79" s="386">
        <v>575000</v>
      </c>
      <c r="G79" s="386">
        <v>22000</v>
      </c>
      <c r="H79" s="388">
        <f t="shared" si="2"/>
        <v>14556.962025316456</v>
      </c>
      <c r="I79" s="389">
        <f t="shared" si="3"/>
        <v>733.33333333333337</v>
      </c>
      <c r="J79" s="202" t="e">
        <f>IF('Technical Annex'!$D$21="Brownfield LRF",H79,((H79*'Technical Annex'!$D$47+'Indust Agri by LA '!I79*'Technical Annex'!$D$48)/'Technical Annex'!$D$49))</f>
        <v>#DIV/0!</v>
      </c>
      <c r="K79" s="202"/>
    </row>
    <row r="80" spans="1:11" x14ac:dyDescent="0.25">
      <c r="A80" s="386" t="s">
        <v>69</v>
      </c>
      <c r="B80" s="386" t="s">
        <v>522</v>
      </c>
      <c r="C80" s="386" t="s">
        <v>523</v>
      </c>
      <c r="D80" s="386">
        <v>30</v>
      </c>
      <c r="E80" s="386">
        <v>39.5</v>
      </c>
      <c r="F80" s="386">
        <v>400000</v>
      </c>
      <c r="G80" s="386">
        <v>21750</v>
      </c>
      <c r="H80" s="388">
        <f t="shared" si="2"/>
        <v>10126.582278481013</v>
      </c>
      <c r="I80" s="389">
        <f t="shared" si="3"/>
        <v>725</v>
      </c>
      <c r="J80" s="202" t="e">
        <f>IF('Technical Annex'!$D$21="Brownfield LRF",H80,((H80*'Technical Annex'!$D$47+'Indust Agri by LA '!I80*'Technical Annex'!$D$48)/'Technical Annex'!$D$49))</f>
        <v>#DIV/0!</v>
      </c>
      <c r="K80" s="202"/>
    </row>
    <row r="81" spans="1:11" x14ac:dyDescent="0.25">
      <c r="A81" s="386" t="s">
        <v>69</v>
      </c>
      <c r="B81" s="386" t="s">
        <v>526</v>
      </c>
      <c r="C81" s="386" t="s">
        <v>527</v>
      </c>
      <c r="D81" s="386">
        <v>30</v>
      </c>
      <c r="E81" s="386">
        <v>39.5</v>
      </c>
      <c r="F81" s="386">
        <v>400000</v>
      </c>
      <c r="G81" s="386">
        <v>21000</v>
      </c>
      <c r="H81" s="388">
        <f t="shared" si="2"/>
        <v>10126.582278481013</v>
      </c>
      <c r="I81" s="389">
        <f t="shared" si="3"/>
        <v>700</v>
      </c>
      <c r="J81" s="202" t="e">
        <f>IF('Technical Annex'!$D$21="Brownfield LRF",H81,((H81*'Technical Annex'!$D$47+'Indust Agri by LA '!I81*'Technical Annex'!$D$48)/'Technical Annex'!$D$49))</f>
        <v>#DIV/0!</v>
      </c>
      <c r="K81" s="202"/>
    </row>
    <row r="82" spans="1:11" x14ac:dyDescent="0.25">
      <c r="A82" s="386" t="s">
        <v>69</v>
      </c>
      <c r="B82" s="386" t="s">
        <v>556</v>
      </c>
      <c r="C82" s="386" t="s">
        <v>557</v>
      </c>
      <c r="D82" s="386">
        <v>30</v>
      </c>
      <c r="E82" s="386">
        <v>39.5</v>
      </c>
      <c r="F82" s="386">
        <v>500000</v>
      </c>
      <c r="G82" s="386">
        <v>21750</v>
      </c>
      <c r="H82" s="388">
        <f t="shared" si="2"/>
        <v>12658.227848101265</v>
      </c>
      <c r="I82" s="389">
        <f t="shared" si="3"/>
        <v>725</v>
      </c>
      <c r="J82" s="202" t="e">
        <f>IF('Technical Annex'!$D$21="Brownfield LRF",H82,((H82*'Technical Annex'!$D$47+'Indust Agri by LA '!I82*'Technical Annex'!$D$48)/'Technical Annex'!$D$49))</f>
        <v>#DIV/0!</v>
      </c>
      <c r="K82" s="202"/>
    </row>
    <row r="83" spans="1:11" x14ac:dyDescent="0.25">
      <c r="A83" s="386" t="s">
        <v>69</v>
      </c>
      <c r="B83" s="386" t="s">
        <v>562</v>
      </c>
      <c r="C83" s="386" t="s">
        <v>563</v>
      </c>
      <c r="D83" s="386">
        <v>30</v>
      </c>
      <c r="E83" s="386">
        <v>39.5</v>
      </c>
      <c r="F83" s="386">
        <v>325000</v>
      </c>
      <c r="G83" s="386">
        <v>20000</v>
      </c>
      <c r="H83" s="388">
        <f t="shared" si="2"/>
        <v>8227.8481012658231</v>
      </c>
      <c r="I83" s="389">
        <f t="shared" si="3"/>
        <v>666.66666666666663</v>
      </c>
      <c r="J83" s="202" t="e">
        <f>IF('Technical Annex'!$D$21="Brownfield LRF",H83,((H83*'Technical Annex'!$D$47+'Indust Agri by LA '!I83*'Technical Annex'!$D$48)/'Technical Annex'!$D$49))</f>
        <v>#DIV/0!</v>
      </c>
      <c r="K83" s="202"/>
    </row>
    <row r="84" spans="1:11" x14ac:dyDescent="0.25">
      <c r="A84" s="386" t="s">
        <v>69</v>
      </c>
      <c r="B84" s="386" t="s">
        <v>564</v>
      </c>
      <c r="C84" s="386" t="s">
        <v>565</v>
      </c>
      <c r="D84" s="386">
        <v>30</v>
      </c>
      <c r="E84" s="386">
        <v>39.5</v>
      </c>
      <c r="F84" s="386">
        <v>350000</v>
      </c>
      <c r="G84" s="386">
        <v>20000</v>
      </c>
      <c r="H84" s="388">
        <f t="shared" si="2"/>
        <v>8860.7594936708865</v>
      </c>
      <c r="I84" s="389">
        <f t="shared" si="3"/>
        <v>666.66666666666663</v>
      </c>
      <c r="J84" s="202" t="e">
        <f>IF('Technical Annex'!$D$21="Brownfield LRF",H84,((H84*'Technical Annex'!$D$47+'Indust Agri by LA '!I84*'Technical Annex'!$D$48)/'Technical Annex'!$D$49))</f>
        <v>#DIV/0!</v>
      </c>
      <c r="K84" s="202"/>
    </row>
    <row r="85" spans="1:11" x14ac:dyDescent="0.25">
      <c r="A85" s="386" t="s">
        <v>69</v>
      </c>
      <c r="B85" s="386" t="s">
        <v>570</v>
      </c>
      <c r="C85" s="386" t="s">
        <v>571</v>
      </c>
      <c r="D85" s="386">
        <v>30</v>
      </c>
      <c r="E85" s="386">
        <v>39.5</v>
      </c>
      <c r="F85" s="386">
        <v>850000</v>
      </c>
      <c r="G85" s="386">
        <v>23000</v>
      </c>
      <c r="H85" s="388">
        <f t="shared" si="2"/>
        <v>21518.98734177215</v>
      </c>
      <c r="I85" s="389">
        <f t="shared" si="3"/>
        <v>766.66666666666663</v>
      </c>
      <c r="J85" s="202" t="e">
        <f>IF('Technical Annex'!$D$21="Brownfield LRF",H85,((H85*'Technical Annex'!$D$47+'Indust Agri by LA '!I85*'Technical Annex'!$D$48)/'Technical Annex'!$D$49))</f>
        <v>#DIV/0!</v>
      </c>
      <c r="K85" s="202"/>
    </row>
    <row r="86" spans="1:11" x14ac:dyDescent="0.25">
      <c r="A86" s="386" t="s">
        <v>69</v>
      </c>
      <c r="B86" s="386" t="s">
        <v>681</v>
      </c>
      <c r="C86" s="386" t="s">
        <v>682</v>
      </c>
      <c r="D86" s="386">
        <v>30</v>
      </c>
      <c r="E86" s="386">
        <v>39.5</v>
      </c>
      <c r="F86" s="386">
        <v>800000</v>
      </c>
      <c r="G86" s="386">
        <v>23000</v>
      </c>
      <c r="H86" s="388">
        <f t="shared" si="2"/>
        <v>20253.164556962027</v>
      </c>
      <c r="I86" s="389">
        <f t="shared" si="3"/>
        <v>766.66666666666663</v>
      </c>
      <c r="J86" s="202" t="e">
        <f>IF('Technical Annex'!$D$21="Brownfield LRF",H86,((H86*'Technical Annex'!$D$47+'Indust Agri by LA '!I86*'Technical Annex'!$D$48)/'Technical Annex'!$D$49))</f>
        <v>#DIV/0!</v>
      </c>
      <c r="K86" s="202"/>
    </row>
    <row r="87" spans="1:11" x14ac:dyDescent="0.25">
      <c r="A87" s="386" t="s">
        <v>72</v>
      </c>
      <c r="B87" s="386" t="s">
        <v>86</v>
      </c>
      <c r="C87" s="386" t="s">
        <v>1131</v>
      </c>
      <c r="D87" s="386">
        <v>89.75</v>
      </c>
      <c r="E87" s="386">
        <v>121.25</v>
      </c>
      <c r="F87" s="386">
        <v>4500000</v>
      </c>
      <c r="G87" s="386">
        <v>25000</v>
      </c>
      <c r="H87" s="388">
        <f t="shared" si="2"/>
        <v>37113.402061855668</v>
      </c>
      <c r="I87" s="389">
        <f t="shared" si="3"/>
        <v>278.55153203342616</v>
      </c>
      <c r="J87" s="202" t="e">
        <f>IF('Technical Annex'!$D$21="Brownfield LRF",H87,((H87*'Technical Annex'!$D$47+'Indust Agri by LA '!I87*'Technical Annex'!$D$48)/'Technical Annex'!$D$49))</f>
        <v>#DIV/0!</v>
      </c>
      <c r="K87" s="202"/>
    </row>
    <row r="88" spans="1:11" x14ac:dyDescent="0.25">
      <c r="A88" s="386" t="s">
        <v>72</v>
      </c>
      <c r="B88" s="386" t="s">
        <v>89</v>
      </c>
      <c r="C88" s="386" t="s">
        <v>90</v>
      </c>
      <c r="D88" s="386">
        <v>89.75</v>
      </c>
      <c r="E88" s="386">
        <v>121.25</v>
      </c>
      <c r="F88" s="386">
        <v>6000000</v>
      </c>
      <c r="G88" s="386">
        <v>25000</v>
      </c>
      <c r="H88" s="388">
        <f t="shared" si="2"/>
        <v>49484.536082474224</v>
      </c>
      <c r="I88" s="389">
        <f t="shared" si="3"/>
        <v>278.55153203342616</v>
      </c>
      <c r="J88" s="202" t="e">
        <f>IF('Technical Annex'!$D$21="Brownfield LRF",H88,((H88*'Technical Annex'!$D$47+'Indust Agri by LA '!I88*'Technical Annex'!$D$48)/'Technical Annex'!$D$49))</f>
        <v>#DIV/0!</v>
      </c>
      <c r="K88" s="202"/>
    </row>
    <row r="89" spans="1:11" x14ac:dyDescent="0.25">
      <c r="A89" s="386" t="s">
        <v>72</v>
      </c>
      <c r="B89" s="386" t="s">
        <v>112</v>
      </c>
      <c r="C89" s="386" t="s">
        <v>113</v>
      </c>
      <c r="D89" s="386">
        <v>89.75</v>
      </c>
      <c r="E89" s="386">
        <v>121.25</v>
      </c>
      <c r="F89" s="386">
        <v>4250000</v>
      </c>
      <c r="G89" s="386">
        <v>25000</v>
      </c>
      <c r="H89" s="388">
        <f t="shared" si="2"/>
        <v>35051.546391752578</v>
      </c>
      <c r="I89" s="389">
        <f t="shared" si="3"/>
        <v>278.55153203342616</v>
      </c>
      <c r="J89" s="202" t="e">
        <f>IF('Technical Annex'!$D$21="Brownfield LRF",H89,((H89*'Technical Annex'!$D$47+'Indust Agri by LA '!I89*'Technical Annex'!$D$48)/'Technical Annex'!$D$49))</f>
        <v>#DIV/0!</v>
      </c>
      <c r="K89" s="202"/>
    </row>
    <row r="90" spans="1:11" x14ac:dyDescent="0.25">
      <c r="A90" s="386" t="s">
        <v>72</v>
      </c>
      <c r="B90" s="386" t="s">
        <v>142</v>
      </c>
      <c r="C90" s="386" t="s">
        <v>143</v>
      </c>
      <c r="D90" s="386">
        <v>89.75</v>
      </c>
      <c r="E90" s="386">
        <v>121.25</v>
      </c>
      <c r="F90" s="386">
        <v>6000000</v>
      </c>
      <c r="G90" s="386">
        <v>25000</v>
      </c>
      <c r="H90" s="388">
        <f t="shared" si="2"/>
        <v>49484.536082474224</v>
      </c>
      <c r="I90" s="389">
        <f t="shared" si="3"/>
        <v>278.55153203342616</v>
      </c>
      <c r="J90" s="202" t="e">
        <f>IF('Technical Annex'!$D$21="Brownfield LRF",H90,((H90*'Technical Annex'!$D$47+'Indust Agri by LA '!I90*'Technical Annex'!$D$48)/'Technical Annex'!$D$49))</f>
        <v>#DIV/0!</v>
      </c>
      <c r="K90" s="202"/>
    </row>
    <row r="91" spans="1:11" x14ac:dyDescent="0.25">
      <c r="A91" s="386" t="s">
        <v>72</v>
      </c>
      <c r="B91" s="386" t="s">
        <v>153</v>
      </c>
      <c r="C91" s="386" t="s">
        <v>154</v>
      </c>
      <c r="D91" s="386">
        <v>89.75</v>
      </c>
      <c r="E91" s="386">
        <v>121.25</v>
      </c>
      <c r="F91" s="386">
        <v>4250000</v>
      </c>
      <c r="G91" s="386">
        <v>25000</v>
      </c>
      <c r="H91" s="388">
        <f t="shared" si="2"/>
        <v>35051.546391752578</v>
      </c>
      <c r="I91" s="389">
        <f t="shared" si="3"/>
        <v>278.55153203342616</v>
      </c>
      <c r="J91" s="202" t="e">
        <f>IF('Technical Annex'!$D$21="Brownfield LRF",H91,((H91*'Technical Annex'!$D$47+'Indust Agri by LA '!I91*'Technical Annex'!$D$48)/'Technical Annex'!$D$49))</f>
        <v>#DIV/0!</v>
      </c>
      <c r="K91" s="202"/>
    </row>
    <row r="92" spans="1:11" x14ac:dyDescent="0.25">
      <c r="A92" s="386" t="s">
        <v>72</v>
      </c>
      <c r="B92" s="386" t="s">
        <v>174</v>
      </c>
      <c r="C92" s="386" t="s">
        <v>175</v>
      </c>
      <c r="D92" s="386">
        <v>89.75</v>
      </c>
      <c r="E92" s="386">
        <v>121.25</v>
      </c>
      <c r="F92" s="386">
        <v>6000000</v>
      </c>
      <c r="G92" s="386">
        <v>25000</v>
      </c>
      <c r="H92" s="388">
        <f t="shared" si="2"/>
        <v>49484.536082474224</v>
      </c>
      <c r="I92" s="389">
        <f t="shared" si="3"/>
        <v>278.55153203342616</v>
      </c>
      <c r="J92" s="202" t="e">
        <f>IF('Technical Annex'!$D$21="Brownfield LRF",H92,((H92*'Technical Annex'!$D$47+'Indust Agri by LA '!I92*'Technical Annex'!$D$48)/'Technical Annex'!$D$49))</f>
        <v>#DIV/0!</v>
      </c>
      <c r="K92" s="202"/>
    </row>
    <row r="93" spans="1:11" x14ac:dyDescent="0.25">
      <c r="A93" s="386" t="s">
        <v>72</v>
      </c>
      <c r="B93" s="386" t="s">
        <v>395</v>
      </c>
      <c r="C93" s="386" t="s">
        <v>835</v>
      </c>
      <c r="D93" s="386">
        <v>89.75</v>
      </c>
      <c r="E93" s="386">
        <v>121.25</v>
      </c>
      <c r="F93" s="386">
        <v>6000000</v>
      </c>
      <c r="G93" s="386">
        <v>25000</v>
      </c>
      <c r="H93" s="388">
        <f t="shared" si="2"/>
        <v>49484.536082474224</v>
      </c>
      <c r="I93" s="389">
        <f t="shared" si="3"/>
        <v>278.55153203342616</v>
      </c>
      <c r="J93" s="202" t="e">
        <f>IF('Technical Annex'!$D$21="Brownfield LRF",H93,((H93*'Technical Annex'!$D$47+'Indust Agri by LA '!I93*'Technical Annex'!$D$48)/'Technical Annex'!$D$49))</f>
        <v>#DIV/0!</v>
      </c>
      <c r="K93" s="202"/>
    </row>
    <row r="94" spans="1:11" x14ac:dyDescent="0.25">
      <c r="A94" s="386" t="s">
        <v>72</v>
      </c>
      <c r="B94" s="386" t="s">
        <v>224</v>
      </c>
      <c r="C94" s="386" t="s">
        <v>225</v>
      </c>
      <c r="D94" s="386">
        <v>89.75</v>
      </c>
      <c r="E94" s="386">
        <v>121.25</v>
      </c>
      <c r="F94" s="386">
        <v>4250000</v>
      </c>
      <c r="G94" s="386">
        <v>25000</v>
      </c>
      <c r="H94" s="388">
        <f t="shared" si="2"/>
        <v>35051.546391752578</v>
      </c>
      <c r="I94" s="389">
        <f t="shared" si="3"/>
        <v>278.55153203342616</v>
      </c>
      <c r="J94" s="202" t="e">
        <f>IF('Technical Annex'!$D$21="Brownfield LRF",H94,((H94*'Technical Annex'!$D$47+'Indust Agri by LA '!I94*'Technical Annex'!$D$48)/'Technical Annex'!$D$49))</f>
        <v>#DIV/0!</v>
      </c>
      <c r="K94" s="202"/>
    </row>
    <row r="95" spans="1:11" x14ac:dyDescent="0.25">
      <c r="A95" s="386" t="s">
        <v>72</v>
      </c>
      <c r="B95" s="386" t="s">
        <v>246</v>
      </c>
      <c r="C95" s="386" t="s">
        <v>247</v>
      </c>
      <c r="D95" s="386">
        <v>89.75</v>
      </c>
      <c r="E95" s="386">
        <v>121.25</v>
      </c>
      <c r="F95" s="386">
        <v>6000000</v>
      </c>
      <c r="G95" s="386">
        <v>25000</v>
      </c>
      <c r="H95" s="388">
        <f t="shared" si="2"/>
        <v>49484.536082474224</v>
      </c>
      <c r="I95" s="389">
        <f t="shared" si="3"/>
        <v>278.55153203342616</v>
      </c>
      <c r="J95" s="202" t="e">
        <f>IF('Technical Annex'!$D$21="Brownfield LRF",H95,((H95*'Technical Annex'!$D$47+'Indust Agri by LA '!I95*'Technical Annex'!$D$48)/'Technical Annex'!$D$49))</f>
        <v>#DIV/0!</v>
      </c>
      <c r="K95" s="202"/>
    </row>
    <row r="96" spans="1:11" x14ac:dyDescent="0.25">
      <c r="A96" s="386" t="s">
        <v>72</v>
      </c>
      <c r="B96" s="386" t="s">
        <v>274</v>
      </c>
      <c r="C96" s="386" t="s">
        <v>275</v>
      </c>
      <c r="D96" s="386">
        <v>89.75</v>
      </c>
      <c r="E96" s="386">
        <v>121.25</v>
      </c>
      <c r="F96" s="386">
        <v>4500000</v>
      </c>
      <c r="G96" s="386">
        <v>25000</v>
      </c>
      <c r="H96" s="388">
        <f t="shared" si="2"/>
        <v>37113.402061855668</v>
      </c>
      <c r="I96" s="389">
        <f t="shared" si="3"/>
        <v>278.55153203342616</v>
      </c>
      <c r="J96" s="202" t="e">
        <f>IF('Technical Annex'!$D$21="Brownfield LRF",H96,((H96*'Technical Annex'!$D$47+'Indust Agri by LA '!I96*'Technical Annex'!$D$48)/'Technical Annex'!$D$49))</f>
        <v>#DIV/0!</v>
      </c>
      <c r="K96" s="202"/>
    </row>
    <row r="97" spans="1:11" x14ac:dyDescent="0.25">
      <c r="A97" s="386" t="s">
        <v>72</v>
      </c>
      <c r="B97" s="386" t="s">
        <v>305</v>
      </c>
      <c r="C97" s="386" t="s">
        <v>306</v>
      </c>
      <c r="D97" s="386">
        <v>89.75</v>
      </c>
      <c r="E97" s="386">
        <v>121.25</v>
      </c>
      <c r="F97" s="386">
        <v>4250000</v>
      </c>
      <c r="G97" s="386">
        <v>25000</v>
      </c>
      <c r="H97" s="388">
        <f t="shared" si="2"/>
        <v>35051.546391752578</v>
      </c>
      <c r="I97" s="389">
        <f t="shared" si="3"/>
        <v>278.55153203342616</v>
      </c>
      <c r="J97" s="202" t="e">
        <f>IF('Technical Annex'!$D$21="Brownfield LRF",H97,((H97*'Technical Annex'!$D$47+'Indust Agri by LA '!I97*'Technical Annex'!$D$48)/'Technical Annex'!$D$49))</f>
        <v>#DIV/0!</v>
      </c>
      <c r="K97" s="202"/>
    </row>
    <row r="98" spans="1:11" x14ac:dyDescent="0.25">
      <c r="A98" s="386" t="s">
        <v>72</v>
      </c>
      <c r="B98" s="386" t="s">
        <v>309</v>
      </c>
      <c r="C98" s="386" t="s">
        <v>310</v>
      </c>
      <c r="D98" s="386">
        <v>89.75</v>
      </c>
      <c r="E98" s="386">
        <v>121.25</v>
      </c>
      <c r="F98" s="386">
        <v>4500000</v>
      </c>
      <c r="G98" s="386">
        <v>25000</v>
      </c>
      <c r="H98" s="388">
        <f t="shared" si="2"/>
        <v>37113.402061855668</v>
      </c>
      <c r="I98" s="389">
        <f t="shared" si="3"/>
        <v>278.55153203342616</v>
      </c>
      <c r="J98" s="202" t="e">
        <f>IF('Technical Annex'!$D$21="Brownfield LRF",H98,((H98*'Technical Annex'!$D$47+'Indust Agri by LA '!I98*'Technical Annex'!$D$48)/'Technical Annex'!$D$49))</f>
        <v>#DIV/0!</v>
      </c>
      <c r="K98" s="202"/>
    </row>
    <row r="99" spans="1:11" x14ac:dyDescent="0.25">
      <c r="A99" s="386" t="s">
        <v>72</v>
      </c>
      <c r="B99" s="386" t="s">
        <v>315</v>
      </c>
      <c r="C99" s="386" t="s">
        <v>1132</v>
      </c>
      <c r="D99" s="386">
        <v>89.75</v>
      </c>
      <c r="E99" s="386">
        <v>121.25</v>
      </c>
      <c r="F99" s="386">
        <v>6000000</v>
      </c>
      <c r="G99" s="386">
        <v>25000</v>
      </c>
      <c r="H99" s="388">
        <f t="shared" si="2"/>
        <v>49484.536082474224</v>
      </c>
      <c r="I99" s="389">
        <f t="shared" si="3"/>
        <v>278.55153203342616</v>
      </c>
      <c r="J99" s="202" t="e">
        <f>IF('Technical Annex'!$D$21="Brownfield LRF",H99,((H99*'Technical Annex'!$D$47+'Indust Agri by LA '!I99*'Technical Annex'!$D$48)/'Technical Annex'!$D$49))</f>
        <v>#DIV/0!</v>
      </c>
      <c r="K99" s="202"/>
    </row>
    <row r="100" spans="1:11" x14ac:dyDescent="0.25">
      <c r="A100" s="386" t="s">
        <v>72</v>
      </c>
      <c r="B100" s="386" t="s">
        <v>319</v>
      </c>
      <c r="C100" s="386" t="s">
        <v>320</v>
      </c>
      <c r="D100" s="386">
        <v>89.75</v>
      </c>
      <c r="E100" s="386">
        <v>121.25</v>
      </c>
      <c r="F100" s="386">
        <v>4500000</v>
      </c>
      <c r="G100" s="386">
        <v>25000</v>
      </c>
      <c r="H100" s="388">
        <f t="shared" si="2"/>
        <v>37113.402061855668</v>
      </c>
      <c r="I100" s="389">
        <f t="shared" si="3"/>
        <v>278.55153203342616</v>
      </c>
      <c r="J100" s="202" t="e">
        <f>IF('Technical Annex'!$D$21="Brownfield LRF",H100,((H100*'Technical Annex'!$D$47+'Indust Agri by LA '!I100*'Technical Annex'!$D$48)/'Technical Annex'!$D$49))</f>
        <v>#DIV/0!</v>
      </c>
      <c r="K100" s="202"/>
    </row>
    <row r="101" spans="1:11" x14ac:dyDescent="0.25">
      <c r="A101" s="386" t="s">
        <v>72</v>
      </c>
      <c r="B101" s="386" t="s">
        <v>325</v>
      </c>
      <c r="C101" s="386" t="s">
        <v>326</v>
      </c>
      <c r="D101" s="386">
        <v>89.75</v>
      </c>
      <c r="E101" s="386">
        <v>121.25</v>
      </c>
      <c r="F101" s="386">
        <v>6000000</v>
      </c>
      <c r="G101" s="386">
        <v>25000</v>
      </c>
      <c r="H101" s="388">
        <f t="shared" si="2"/>
        <v>49484.536082474224</v>
      </c>
      <c r="I101" s="389">
        <f t="shared" si="3"/>
        <v>278.55153203342616</v>
      </c>
      <c r="J101" s="202" t="e">
        <f>IF('Technical Annex'!$D$21="Brownfield LRF",H101,((H101*'Technical Annex'!$D$47+'Indust Agri by LA '!I101*'Technical Annex'!$D$48)/'Technical Annex'!$D$49))</f>
        <v>#DIV/0!</v>
      </c>
      <c r="K101" s="202"/>
    </row>
    <row r="102" spans="1:11" x14ac:dyDescent="0.25">
      <c r="A102" s="386" t="s">
        <v>72</v>
      </c>
      <c r="B102" s="386" t="s">
        <v>335</v>
      </c>
      <c r="C102" s="386" t="s">
        <v>336</v>
      </c>
      <c r="D102" s="386">
        <v>89.75</v>
      </c>
      <c r="E102" s="386">
        <v>121.25</v>
      </c>
      <c r="F102" s="386">
        <v>4500000</v>
      </c>
      <c r="G102" s="386">
        <v>25000</v>
      </c>
      <c r="H102" s="388">
        <f t="shared" si="2"/>
        <v>37113.402061855668</v>
      </c>
      <c r="I102" s="389">
        <f t="shared" si="3"/>
        <v>278.55153203342616</v>
      </c>
      <c r="J102" s="202" t="e">
        <f>IF('Technical Annex'!$D$21="Brownfield LRF",H102,((H102*'Technical Annex'!$D$47+'Indust Agri by LA '!I102*'Technical Annex'!$D$48)/'Technical Annex'!$D$49))</f>
        <v>#DIV/0!</v>
      </c>
      <c r="K102" s="202"/>
    </row>
    <row r="103" spans="1:11" x14ac:dyDescent="0.25">
      <c r="A103" s="386" t="s">
        <v>72</v>
      </c>
      <c r="B103" s="386" t="s">
        <v>343</v>
      </c>
      <c r="C103" s="386" t="s">
        <v>344</v>
      </c>
      <c r="D103" s="386">
        <v>89.75</v>
      </c>
      <c r="E103" s="386">
        <v>121.25</v>
      </c>
      <c r="F103" s="386">
        <v>6000000</v>
      </c>
      <c r="G103" s="386">
        <v>25000</v>
      </c>
      <c r="H103" s="388">
        <f t="shared" si="2"/>
        <v>49484.536082474224</v>
      </c>
      <c r="I103" s="389">
        <f t="shared" si="3"/>
        <v>278.55153203342616</v>
      </c>
      <c r="J103" s="202" t="e">
        <f>IF('Technical Annex'!$D$21="Brownfield LRF",H103,((H103*'Technical Annex'!$D$47+'Indust Agri by LA '!I103*'Technical Annex'!$D$48)/'Technical Annex'!$D$49))</f>
        <v>#DIV/0!</v>
      </c>
      <c r="K103" s="202"/>
    </row>
    <row r="104" spans="1:11" x14ac:dyDescent="0.25">
      <c r="A104" s="386" t="s">
        <v>72</v>
      </c>
      <c r="B104" s="386" t="s">
        <v>349</v>
      </c>
      <c r="C104" s="386" t="s">
        <v>350</v>
      </c>
      <c r="D104" s="386">
        <v>89.75</v>
      </c>
      <c r="E104" s="386">
        <v>121.25</v>
      </c>
      <c r="F104" s="386">
        <v>6000000</v>
      </c>
      <c r="G104" s="386">
        <v>25000</v>
      </c>
      <c r="H104" s="388">
        <f t="shared" si="2"/>
        <v>49484.536082474224</v>
      </c>
      <c r="I104" s="389">
        <f t="shared" si="3"/>
        <v>278.55153203342616</v>
      </c>
      <c r="J104" s="202" t="e">
        <f>IF('Technical Annex'!$D$21="Brownfield LRF",H104,((H104*'Technical Annex'!$D$47+'Indust Agri by LA '!I104*'Technical Annex'!$D$48)/'Technical Annex'!$D$49))</f>
        <v>#DIV/0!</v>
      </c>
      <c r="K104" s="202"/>
    </row>
    <row r="105" spans="1:11" x14ac:dyDescent="0.25">
      <c r="A105" s="386" t="s">
        <v>72</v>
      </c>
      <c r="B105" s="386" t="s">
        <v>361</v>
      </c>
      <c r="C105" s="386" t="s">
        <v>362</v>
      </c>
      <c r="D105" s="386">
        <v>89.75</v>
      </c>
      <c r="E105" s="386">
        <v>121.25</v>
      </c>
      <c r="F105" s="386">
        <v>6000000</v>
      </c>
      <c r="G105" s="386">
        <v>25000</v>
      </c>
      <c r="H105" s="388">
        <f t="shared" si="2"/>
        <v>49484.536082474224</v>
      </c>
      <c r="I105" s="389">
        <f t="shared" si="3"/>
        <v>278.55153203342616</v>
      </c>
      <c r="J105" s="202" t="e">
        <f>IF('Technical Annex'!$D$21="Brownfield LRF",H105,((H105*'Technical Annex'!$D$47+'Indust Agri by LA '!I105*'Technical Annex'!$D$48)/'Technical Annex'!$D$49))</f>
        <v>#DIV/0!</v>
      </c>
      <c r="K105" s="202"/>
    </row>
    <row r="106" spans="1:11" x14ac:dyDescent="0.25">
      <c r="A106" s="386" t="s">
        <v>72</v>
      </c>
      <c r="B106" s="386" t="s">
        <v>363</v>
      </c>
      <c r="C106" s="386" t="s">
        <v>1130</v>
      </c>
      <c r="D106" s="386">
        <v>89.75</v>
      </c>
      <c r="E106" s="386">
        <v>121.25</v>
      </c>
      <c r="F106" s="386">
        <v>6000000</v>
      </c>
      <c r="G106" s="386">
        <v>25000</v>
      </c>
      <c r="H106" s="388">
        <f t="shared" si="2"/>
        <v>49484.536082474224</v>
      </c>
      <c r="I106" s="389">
        <f t="shared" si="3"/>
        <v>278.55153203342616</v>
      </c>
      <c r="J106" s="202" t="e">
        <f>IF('Technical Annex'!$D$21="Brownfield LRF",H106,((H106*'Technical Annex'!$D$47+'Indust Agri by LA '!I106*'Technical Annex'!$D$48)/'Technical Annex'!$D$49))</f>
        <v>#DIV/0!</v>
      </c>
      <c r="K106" s="202"/>
    </row>
    <row r="107" spans="1:11" x14ac:dyDescent="0.25">
      <c r="A107" s="386" t="s">
        <v>72</v>
      </c>
      <c r="B107" s="386" t="s">
        <v>371</v>
      </c>
      <c r="C107" s="386" t="s">
        <v>372</v>
      </c>
      <c r="D107" s="386">
        <v>89.75</v>
      </c>
      <c r="E107" s="386">
        <v>121.25</v>
      </c>
      <c r="F107" s="386">
        <v>4000000</v>
      </c>
      <c r="G107" s="386">
        <v>25000</v>
      </c>
      <c r="H107" s="388">
        <f t="shared" si="2"/>
        <v>32989.690721649487</v>
      </c>
      <c r="I107" s="389">
        <f t="shared" si="3"/>
        <v>278.55153203342616</v>
      </c>
      <c r="J107" s="202" t="e">
        <f>IF('Technical Annex'!$D$21="Brownfield LRF",H107,((H107*'Technical Annex'!$D$47+'Indust Agri by LA '!I107*'Technical Annex'!$D$48)/'Technical Annex'!$D$49))</f>
        <v>#DIV/0!</v>
      </c>
      <c r="K107" s="202"/>
    </row>
    <row r="108" spans="1:11" x14ac:dyDescent="0.25">
      <c r="A108" s="386" t="s">
        <v>72</v>
      </c>
      <c r="B108" s="386" t="s">
        <v>377</v>
      </c>
      <c r="C108" s="386" t="s">
        <v>378</v>
      </c>
      <c r="D108" s="386">
        <v>89.75</v>
      </c>
      <c r="E108" s="386">
        <v>121.25</v>
      </c>
      <c r="F108" s="386">
        <v>6000000</v>
      </c>
      <c r="G108" s="386">
        <v>25000</v>
      </c>
      <c r="H108" s="388">
        <f t="shared" si="2"/>
        <v>49484.536082474224</v>
      </c>
      <c r="I108" s="389">
        <f t="shared" si="3"/>
        <v>278.55153203342616</v>
      </c>
      <c r="J108" s="202" t="e">
        <f>IF('Technical Annex'!$D$21="Brownfield LRF",H108,((H108*'Technical Annex'!$D$47+'Indust Agri by LA '!I108*'Technical Annex'!$D$48)/'Technical Annex'!$D$49))</f>
        <v>#DIV/0!</v>
      </c>
      <c r="K108" s="202"/>
    </row>
    <row r="109" spans="1:11" x14ac:dyDescent="0.25">
      <c r="A109" s="386" t="s">
        <v>72</v>
      </c>
      <c r="B109" s="386" t="s">
        <v>387</v>
      </c>
      <c r="C109" s="386" t="s">
        <v>388</v>
      </c>
      <c r="D109" s="386">
        <v>89.75</v>
      </c>
      <c r="E109" s="386">
        <v>121.25</v>
      </c>
      <c r="F109" s="386">
        <v>4250000</v>
      </c>
      <c r="G109" s="386">
        <v>25000</v>
      </c>
      <c r="H109" s="388">
        <f t="shared" si="2"/>
        <v>35051.546391752578</v>
      </c>
      <c r="I109" s="389">
        <f t="shared" si="3"/>
        <v>278.55153203342616</v>
      </c>
      <c r="J109" s="202" t="e">
        <f>IF('Technical Annex'!$D$21="Brownfield LRF",H109,((H109*'Technical Annex'!$D$47+'Indust Agri by LA '!I109*'Technical Annex'!$D$48)/'Technical Annex'!$D$49))</f>
        <v>#DIV/0!</v>
      </c>
      <c r="K109" s="202"/>
    </row>
    <row r="110" spans="1:11" x14ac:dyDescent="0.25">
      <c r="A110" s="386" t="s">
        <v>72</v>
      </c>
      <c r="B110" s="386" t="s">
        <v>414</v>
      </c>
      <c r="C110" s="386" t="s">
        <v>415</v>
      </c>
      <c r="D110" s="386">
        <v>89.75</v>
      </c>
      <c r="E110" s="386">
        <v>121.25</v>
      </c>
      <c r="F110" s="386">
        <v>4000000</v>
      </c>
      <c r="G110" s="386">
        <v>25000</v>
      </c>
      <c r="H110" s="388">
        <f t="shared" si="2"/>
        <v>32989.690721649487</v>
      </c>
      <c r="I110" s="389">
        <f t="shared" si="3"/>
        <v>278.55153203342616</v>
      </c>
      <c r="J110" s="202" t="e">
        <f>IF('Technical Annex'!$D$21="Brownfield LRF",H110,((H110*'Technical Annex'!$D$47+'Indust Agri by LA '!I110*'Technical Annex'!$D$48)/'Technical Annex'!$D$49))</f>
        <v>#DIV/0!</v>
      </c>
      <c r="K110" s="202"/>
    </row>
    <row r="111" spans="1:11" x14ac:dyDescent="0.25">
      <c r="A111" s="386" t="s">
        <v>72</v>
      </c>
      <c r="B111" s="386" t="s">
        <v>436</v>
      </c>
      <c r="C111" s="386" t="s">
        <v>437</v>
      </c>
      <c r="D111" s="386">
        <v>89.75</v>
      </c>
      <c r="E111" s="386">
        <v>121.25</v>
      </c>
      <c r="F111" s="386">
        <v>4500000</v>
      </c>
      <c r="G111" s="386">
        <v>25000</v>
      </c>
      <c r="H111" s="388">
        <f t="shared" si="2"/>
        <v>37113.402061855668</v>
      </c>
      <c r="I111" s="389">
        <f t="shared" si="3"/>
        <v>278.55153203342616</v>
      </c>
      <c r="J111" s="202" t="e">
        <f>IF('Technical Annex'!$D$21="Brownfield LRF",H111,((H111*'Technical Annex'!$D$47+'Indust Agri by LA '!I111*'Technical Annex'!$D$48)/'Technical Annex'!$D$49))</f>
        <v>#DIV/0!</v>
      </c>
      <c r="K111" s="202"/>
    </row>
    <row r="112" spans="1:11" x14ac:dyDescent="0.25">
      <c r="A112" s="386" t="s">
        <v>72</v>
      </c>
      <c r="B112" s="386" t="s">
        <v>494</v>
      </c>
      <c r="C112" s="386" t="s">
        <v>495</v>
      </c>
      <c r="D112" s="386">
        <v>89.75</v>
      </c>
      <c r="E112" s="386">
        <v>121.25</v>
      </c>
      <c r="F112" s="386">
        <v>4500000</v>
      </c>
      <c r="G112" s="386">
        <v>25000</v>
      </c>
      <c r="H112" s="388">
        <f t="shared" si="2"/>
        <v>37113.402061855668</v>
      </c>
      <c r="I112" s="389">
        <f t="shared" si="3"/>
        <v>278.55153203342616</v>
      </c>
      <c r="J112" s="202" t="e">
        <f>IF('Technical Annex'!$D$21="Brownfield LRF",H112,((H112*'Technical Annex'!$D$47+'Indust Agri by LA '!I112*'Technical Annex'!$D$48)/'Technical Annex'!$D$49))</f>
        <v>#DIV/0!</v>
      </c>
      <c r="K112" s="202"/>
    </row>
    <row r="113" spans="1:11" x14ac:dyDescent="0.25">
      <c r="A113" s="386" t="s">
        <v>72</v>
      </c>
      <c r="B113" s="386" t="s">
        <v>504</v>
      </c>
      <c r="C113" s="386" t="s">
        <v>505</v>
      </c>
      <c r="D113" s="386">
        <v>89.75</v>
      </c>
      <c r="E113" s="386">
        <v>121.25</v>
      </c>
      <c r="F113" s="386">
        <v>4000000</v>
      </c>
      <c r="G113" s="386">
        <v>25000</v>
      </c>
      <c r="H113" s="388">
        <f t="shared" si="2"/>
        <v>32989.690721649487</v>
      </c>
      <c r="I113" s="389">
        <f t="shared" si="3"/>
        <v>278.55153203342616</v>
      </c>
      <c r="J113" s="202" t="e">
        <f>IF('Technical Annex'!$D$21="Brownfield LRF",H113,((H113*'Technical Annex'!$D$47+'Indust Agri by LA '!I113*'Technical Annex'!$D$48)/'Technical Annex'!$D$49))</f>
        <v>#DIV/0!</v>
      </c>
      <c r="K113" s="202"/>
    </row>
    <row r="114" spans="1:11" x14ac:dyDescent="0.25">
      <c r="A114" s="386" t="s">
        <v>72</v>
      </c>
      <c r="B114" s="386" t="s">
        <v>586</v>
      </c>
      <c r="C114" s="386" t="s">
        <v>587</v>
      </c>
      <c r="D114" s="386">
        <v>89.75</v>
      </c>
      <c r="E114" s="386">
        <v>121.25</v>
      </c>
      <c r="F114" s="386">
        <v>6000000</v>
      </c>
      <c r="G114" s="386">
        <v>25000</v>
      </c>
      <c r="H114" s="388">
        <f t="shared" si="2"/>
        <v>49484.536082474224</v>
      </c>
      <c r="I114" s="389">
        <f t="shared" si="3"/>
        <v>278.55153203342616</v>
      </c>
      <c r="J114" s="202" t="e">
        <f>IF('Technical Annex'!$D$21="Brownfield LRF",H114,((H114*'Technical Annex'!$D$47+'Indust Agri by LA '!I114*'Technical Annex'!$D$48)/'Technical Annex'!$D$49))</f>
        <v>#DIV/0!</v>
      </c>
      <c r="K114" s="202"/>
    </row>
    <row r="115" spans="1:11" x14ac:dyDescent="0.25">
      <c r="A115" s="386" t="s">
        <v>72</v>
      </c>
      <c r="B115" s="386" t="s">
        <v>616</v>
      </c>
      <c r="C115" s="386" t="s">
        <v>617</v>
      </c>
      <c r="D115" s="386">
        <v>89.75</v>
      </c>
      <c r="E115" s="386">
        <v>121.25</v>
      </c>
      <c r="F115" s="386">
        <v>4000000</v>
      </c>
      <c r="G115" s="386">
        <v>25000</v>
      </c>
      <c r="H115" s="388">
        <f t="shared" si="2"/>
        <v>32989.690721649487</v>
      </c>
      <c r="I115" s="389">
        <f t="shared" si="3"/>
        <v>278.55153203342616</v>
      </c>
      <c r="J115" s="202" t="e">
        <f>IF('Technical Annex'!$D$21="Brownfield LRF",H115,((H115*'Technical Annex'!$D$47+'Indust Agri by LA '!I115*'Technical Annex'!$D$48)/'Technical Annex'!$D$49))</f>
        <v>#DIV/0!</v>
      </c>
      <c r="K115" s="202"/>
    </row>
    <row r="116" spans="1:11" x14ac:dyDescent="0.25">
      <c r="A116" s="386" t="s">
        <v>72</v>
      </c>
      <c r="B116" s="386" t="s">
        <v>652</v>
      </c>
      <c r="C116" s="386" t="s">
        <v>653</v>
      </c>
      <c r="D116" s="386">
        <v>89.75</v>
      </c>
      <c r="E116" s="386">
        <v>121.25</v>
      </c>
      <c r="F116" s="386">
        <v>4500000</v>
      </c>
      <c r="G116" s="386">
        <v>25000</v>
      </c>
      <c r="H116" s="388">
        <f t="shared" si="2"/>
        <v>37113.402061855668</v>
      </c>
      <c r="I116" s="389">
        <f t="shared" si="3"/>
        <v>278.55153203342616</v>
      </c>
      <c r="J116" s="202" t="e">
        <f>IF('Technical Annex'!$D$21="Brownfield LRF",H116,((H116*'Technical Annex'!$D$47+'Indust Agri by LA '!I116*'Technical Annex'!$D$48)/'Technical Annex'!$D$49))</f>
        <v>#DIV/0!</v>
      </c>
      <c r="K116" s="202"/>
    </row>
    <row r="117" spans="1:11" x14ac:dyDescent="0.25">
      <c r="A117" s="386" t="s">
        <v>72</v>
      </c>
      <c r="B117" s="386" t="s">
        <v>666</v>
      </c>
      <c r="C117" s="386" t="s">
        <v>667</v>
      </c>
      <c r="D117" s="386">
        <v>89.75</v>
      </c>
      <c r="E117" s="386">
        <v>121.25</v>
      </c>
      <c r="F117" s="386">
        <v>4500000</v>
      </c>
      <c r="G117" s="386">
        <v>25000</v>
      </c>
      <c r="H117" s="388">
        <f t="shared" si="2"/>
        <v>37113.402061855668</v>
      </c>
      <c r="I117" s="389">
        <f t="shared" si="3"/>
        <v>278.55153203342616</v>
      </c>
      <c r="J117" s="202" t="e">
        <f>IF('Technical Annex'!$D$21="Brownfield LRF",H117,((H117*'Technical Annex'!$D$47+'Indust Agri by LA '!I117*'Technical Annex'!$D$48)/'Technical Annex'!$D$49))</f>
        <v>#DIV/0!</v>
      </c>
      <c r="K117" s="202"/>
    </row>
    <row r="118" spans="1:11" x14ac:dyDescent="0.25">
      <c r="A118" s="386" t="s">
        <v>72</v>
      </c>
      <c r="B118" s="386" t="s">
        <v>668</v>
      </c>
      <c r="C118" s="386" t="s">
        <v>669</v>
      </c>
      <c r="D118" s="386">
        <v>89.75</v>
      </c>
      <c r="E118" s="386">
        <v>121.25</v>
      </c>
      <c r="F118" s="386">
        <v>6000000</v>
      </c>
      <c r="G118" s="386">
        <v>25000</v>
      </c>
      <c r="H118" s="388">
        <f t="shared" si="2"/>
        <v>49484.536082474224</v>
      </c>
      <c r="I118" s="389">
        <f t="shared" si="3"/>
        <v>278.55153203342616</v>
      </c>
      <c r="J118" s="202" t="e">
        <f>IF('Technical Annex'!$D$21="Brownfield LRF",H118,((H118*'Technical Annex'!$D$47+'Indust Agri by LA '!I118*'Technical Annex'!$D$48)/'Technical Annex'!$D$49))</f>
        <v>#DIV/0!</v>
      </c>
      <c r="K118" s="202"/>
    </row>
    <row r="119" spans="1:11" x14ac:dyDescent="0.25">
      <c r="A119" s="386" t="s">
        <v>72</v>
      </c>
      <c r="B119" s="386" t="s">
        <v>700</v>
      </c>
      <c r="C119" s="386" t="s">
        <v>701</v>
      </c>
      <c r="D119" s="386">
        <v>89.75</v>
      </c>
      <c r="E119" s="386">
        <v>121.25</v>
      </c>
      <c r="F119" s="386">
        <v>6000000</v>
      </c>
      <c r="G119" s="386">
        <v>25000</v>
      </c>
      <c r="H119" s="388">
        <f t="shared" si="2"/>
        <v>49484.536082474224</v>
      </c>
      <c r="I119" s="389">
        <f t="shared" si="3"/>
        <v>278.55153203342616</v>
      </c>
      <c r="J119" s="202" t="e">
        <f>IF('Technical Annex'!$D$21="Brownfield LRF",H119,((H119*'Technical Annex'!$D$47+'Indust Agri by LA '!I119*'Technical Annex'!$D$48)/'Technical Annex'!$D$49))</f>
        <v>#DIV/0!</v>
      </c>
      <c r="K119" s="202"/>
    </row>
    <row r="120" spans="1:11" x14ac:dyDescent="0.25">
      <c r="A120" s="386" t="s">
        <v>75</v>
      </c>
      <c r="B120" s="386" t="s">
        <v>244</v>
      </c>
      <c r="C120" s="386" t="s">
        <v>836</v>
      </c>
      <c r="D120" s="386">
        <v>31.75</v>
      </c>
      <c r="E120" s="386">
        <v>44.5</v>
      </c>
      <c r="F120" s="386">
        <v>180000</v>
      </c>
      <c r="G120" s="386">
        <v>16000</v>
      </c>
      <c r="H120" s="388">
        <f t="shared" si="2"/>
        <v>4044.9438202247193</v>
      </c>
      <c r="I120" s="389">
        <f t="shared" si="3"/>
        <v>503.93700787401576</v>
      </c>
      <c r="J120" s="202" t="e">
        <f>IF('Technical Annex'!$D$21="Brownfield LRF",H120,((H120*'Technical Annex'!$D$47+'Indust Agri by LA '!I120*'Technical Annex'!$D$48)/'Technical Annex'!$D$49))</f>
        <v>#DIV/0!</v>
      </c>
      <c r="K120" s="202"/>
    </row>
    <row r="121" spans="1:11" x14ac:dyDescent="0.25">
      <c r="A121" s="386" t="s">
        <v>75</v>
      </c>
      <c r="B121" s="386" t="s">
        <v>228</v>
      </c>
      <c r="C121" s="386" t="s">
        <v>229</v>
      </c>
      <c r="D121" s="386">
        <v>31.75</v>
      </c>
      <c r="E121" s="386">
        <v>44.5</v>
      </c>
      <c r="F121" s="386">
        <v>175000</v>
      </c>
      <c r="G121" s="386">
        <v>16000</v>
      </c>
      <c r="H121" s="388">
        <f t="shared" si="2"/>
        <v>3932.5842696629215</v>
      </c>
      <c r="I121" s="389">
        <f t="shared" si="3"/>
        <v>503.93700787401576</v>
      </c>
      <c r="J121" s="202" t="e">
        <f>IF('Technical Annex'!$D$21="Brownfield LRF",H121,((H121*'Technical Annex'!$D$47+'Indust Agri by LA '!I121*'Technical Annex'!$D$48)/'Technical Annex'!$D$49))</f>
        <v>#DIV/0!</v>
      </c>
      <c r="K121" s="202"/>
    </row>
    <row r="122" spans="1:11" x14ac:dyDescent="0.25">
      <c r="A122" s="386" t="s">
        <v>75</v>
      </c>
      <c r="B122" s="386" t="s">
        <v>293</v>
      </c>
      <c r="C122" s="386" t="s">
        <v>294</v>
      </c>
      <c r="D122" s="386">
        <v>31.75</v>
      </c>
      <c r="E122" s="386">
        <v>44.5</v>
      </c>
      <c r="F122" s="386">
        <v>220000</v>
      </c>
      <c r="G122" s="386">
        <v>16000</v>
      </c>
      <c r="H122" s="388">
        <f t="shared" si="2"/>
        <v>4943.8202247191011</v>
      </c>
      <c r="I122" s="389">
        <f t="shared" si="3"/>
        <v>503.93700787401576</v>
      </c>
      <c r="J122" s="202" t="e">
        <f>IF('Technical Annex'!$D$21="Brownfield LRF",H122,((H122*'Technical Annex'!$D$47+'Indust Agri by LA '!I122*'Technical Annex'!$D$48)/'Technical Annex'!$D$49))</f>
        <v>#DIV/0!</v>
      </c>
      <c r="K122" s="202"/>
    </row>
    <row r="123" spans="1:11" x14ac:dyDescent="0.25">
      <c r="A123" s="386" t="s">
        <v>75</v>
      </c>
      <c r="B123" s="386" t="s">
        <v>329</v>
      </c>
      <c r="C123" s="386" t="s">
        <v>330</v>
      </c>
      <c r="D123" s="386">
        <v>31.75</v>
      </c>
      <c r="E123" s="386">
        <v>44.5</v>
      </c>
      <c r="F123" s="386">
        <v>180000</v>
      </c>
      <c r="G123" s="386">
        <v>16000</v>
      </c>
      <c r="H123" s="388">
        <f t="shared" si="2"/>
        <v>4044.9438202247193</v>
      </c>
      <c r="I123" s="389">
        <f t="shared" si="3"/>
        <v>503.93700787401576</v>
      </c>
      <c r="J123" s="202" t="e">
        <f>IF('Technical Annex'!$D$21="Brownfield LRF",H123,((H123*'Technical Annex'!$D$47+'Indust Agri by LA '!I123*'Technical Annex'!$D$48)/'Technical Annex'!$D$49))</f>
        <v>#DIV/0!</v>
      </c>
      <c r="K123" s="202"/>
    </row>
    <row r="124" spans="1:11" x14ac:dyDescent="0.25">
      <c r="A124" s="386" t="s">
        <v>75</v>
      </c>
      <c r="B124" s="386" t="s">
        <v>422</v>
      </c>
      <c r="C124" s="386" t="s">
        <v>423</v>
      </c>
      <c r="D124" s="386">
        <v>31.75</v>
      </c>
      <c r="E124" s="386">
        <v>44.5</v>
      </c>
      <c r="F124" s="386">
        <v>195000</v>
      </c>
      <c r="G124" s="386">
        <v>16000</v>
      </c>
      <c r="H124" s="388">
        <f t="shared" si="2"/>
        <v>4382.0224719101125</v>
      </c>
      <c r="I124" s="389">
        <f t="shared" si="3"/>
        <v>503.93700787401576</v>
      </c>
      <c r="J124" s="202" t="e">
        <f>IF('Technical Annex'!$D$21="Brownfield LRF",H124,((H124*'Technical Annex'!$D$47+'Indust Agri by LA '!I124*'Technical Annex'!$D$48)/'Technical Annex'!$D$49))</f>
        <v>#DIV/0!</v>
      </c>
      <c r="K124" s="202"/>
    </row>
    <row r="125" spans="1:11" x14ac:dyDescent="0.25">
      <c r="A125" s="386" t="s">
        <v>75</v>
      </c>
      <c r="B125" s="386" t="s">
        <v>432</v>
      </c>
      <c r="C125" s="386" t="s">
        <v>839</v>
      </c>
      <c r="D125" s="386">
        <v>31.75</v>
      </c>
      <c r="E125" s="386">
        <v>44.5</v>
      </c>
      <c r="F125" s="386">
        <v>250000</v>
      </c>
      <c r="G125" s="386">
        <v>16000</v>
      </c>
      <c r="H125" s="388">
        <f t="shared" si="2"/>
        <v>5617.9775280898875</v>
      </c>
      <c r="I125" s="389">
        <f t="shared" si="3"/>
        <v>503.93700787401576</v>
      </c>
      <c r="J125" s="202" t="e">
        <f>IF('Technical Annex'!$D$21="Brownfield LRF",H125,((H125*'Technical Annex'!$D$47+'Indust Agri by LA '!I125*'Technical Annex'!$D$48)/'Technical Annex'!$D$49))</f>
        <v>#DIV/0!</v>
      </c>
      <c r="K125" s="202"/>
    </row>
    <row r="126" spans="1:11" x14ac:dyDescent="0.25">
      <c r="A126" s="386" t="s">
        <v>75</v>
      </c>
      <c r="B126" s="386" t="s">
        <v>456</v>
      </c>
      <c r="C126" s="386" t="s">
        <v>457</v>
      </c>
      <c r="D126" s="386">
        <v>31.75</v>
      </c>
      <c r="E126" s="386">
        <v>44.5</v>
      </c>
      <c r="F126" s="386">
        <v>195000</v>
      </c>
      <c r="G126" s="386">
        <v>16000</v>
      </c>
      <c r="H126" s="388">
        <f t="shared" si="2"/>
        <v>4382.0224719101125</v>
      </c>
      <c r="I126" s="389">
        <f t="shared" si="3"/>
        <v>503.93700787401576</v>
      </c>
      <c r="J126" s="202" t="e">
        <f>IF('Technical Annex'!$D$21="Brownfield LRF",H126,((H126*'Technical Annex'!$D$47+'Indust Agri by LA '!I126*'Technical Annex'!$D$48)/'Technical Annex'!$D$49))</f>
        <v>#DIV/0!</v>
      </c>
      <c r="K126" s="202"/>
    </row>
    <row r="127" spans="1:11" x14ac:dyDescent="0.25">
      <c r="A127" s="386" t="s">
        <v>75</v>
      </c>
      <c r="B127" s="386" t="s">
        <v>464</v>
      </c>
      <c r="C127" s="386" t="s">
        <v>465</v>
      </c>
      <c r="D127" s="386">
        <v>31.75</v>
      </c>
      <c r="E127" s="386">
        <v>44.5</v>
      </c>
      <c r="F127" s="386">
        <v>135000</v>
      </c>
      <c r="G127" s="386">
        <v>16000</v>
      </c>
      <c r="H127" s="388">
        <f t="shared" si="2"/>
        <v>3033.7078651685392</v>
      </c>
      <c r="I127" s="389">
        <f t="shared" si="3"/>
        <v>503.93700787401576</v>
      </c>
      <c r="J127" s="202" t="e">
        <f>IF('Technical Annex'!$D$21="Brownfield LRF",H127,((H127*'Technical Annex'!$D$47+'Indust Agri by LA '!I127*'Technical Annex'!$D$48)/'Technical Annex'!$D$49))</f>
        <v>#DIV/0!</v>
      </c>
      <c r="K127" s="202"/>
    </row>
    <row r="128" spans="1:11" x14ac:dyDescent="0.25">
      <c r="A128" s="386" t="s">
        <v>75</v>
      </c>
      <c r="B128" s="386" t="s">
        <v>496</v>
      </c>
      <c r="C128" s="386" t="s">
        <v>1181</v>
      </c>
      <c r="D128" s="386">
        <v>31.75</v>
      </c>
      <c r="E128" s="386">
        <v>44.5</v>
      </c>
      <c r="F128" s="386">
        <v>150000</v>
      </c>
      <c r="G128" s="386">
        <v>16000</v>
      </c>
      <c r="H128" s="388">
        <f t="shared" si="2"/>
        <v>3370.7865168539324</v>
      </c>
      <c r="I128" s="389">
        <f t="shared" si="3"/>
        <v>503.93700787401576</v>
      </c>
      <c r="J128" s="202" t="e">
        <f>IF('Technical Annex'!$D$21="Brownfield LRF",H128,((H128*'Technical Annex'!$D$47+'Indust Agri by LA '!I128*'Technical Annex'!$D$48)/'Technical Annex'!$D$49))</f>
        <v>#DIV/0!</v>
      </c>
      <c r="K128" s="202"/>
    </row>
    <row r="129" spans="1:11" x14ac:dyDescent="0.25">
      <c r="A129" s="386" t="s">
        <v>75</v>
      </c>
      <c r="B129" s="386" t="s">
        <v>580</v>
      </c>
      <c r="C129" s="386" t="s">
        <v>581</v>
      </c>
      <c r="D129" s="386">
        <v>31.75</v>
      </c>
      <c r="E129" s="386">
        <v>44.5</v>
      </c>
      <c r="F129" s="386">
        <v>210000</v>
      </c>
      <c r="G129" s="386">
        <v>16000</v>
      </c>
      <c r="H129" s="388">
        <f t="shared" ref="H129:H191" si="4">F129/E129</f>
        <v>4719.1011235955057</v>
      </c>
      <c r="I129" s="389">
        <f t="shared" ref="I129:I191" si="5">G129/D129</f>
        <v>503.93700787401576</v>
      </c>
      <c r="J129" s="202" t="e">
        <f>IF('Technical Annex'!$D$21="Brownfield LRF",H129,((H129*'Technical Annex'!$D$47+'Indust Agri by LA '!I129*'Technical Annex'!$D$48)/'Technical Annex'!$D$49))</f>
        <v>#DIV/0!</v>
      </c>
      <c r="K129" s="202"/>
    </row>
    <row r="130" spans="1:11" x14ac:dyDescent="0.25">
      <c r="A130" s="386" t="s">
        <v>75</v>
      </c>
      <c r="B130" s="386" t="s">
        <v>604</v>
      </c>
      <c r="C130" s="386" t="s">
        <v>1185</v>
      </c>
      <c r="D130" s="386">
        <v>31.75</v>
      </c>
      <c r="E130" s="386">
        <v>44.5</v>
      </c>
      <c r="F130" s="386">
        <v>175000</v>
      </c>
      <c r="G130" s="386">
        <v>16000</v>
      </c>
      <c r="H130" s="388">
        <f t="shared" si="4"/>
        <v>3932.5842696629215</v>
      </c>
      <c r="I130" s="389">
        <f t="shared" si="5"/>
        <v>503.93700787401576</v>
      </c>
      <c r="J130" s="202" t="e">
        <f>IF('Technical Annex'!$D$21="Brownfield LRF",H130,((H130*'Technical Annex'!$D$47+'Indust Agri by LA '!I130*'Technical Annex'!$D$48)/'Technical Annex'!$D$49))</f>
        <v>#DIV/0!</v>
      </c>
      <c r="K130" s="202"/>
    </row>
    <row r="131" spans="1:11" x14ac:dyDescent="0.25">
      <c r="A131" s="386" t="s">
        <v>75</v>
      </c>
      <c r="B131" s="386" t="s">
        <v>612</v>
      </c>
      <c r="C131" s="386" t="s">
        <v>613</v>
      </c>
      <c r="D131" s="386">
        <v>31.75</v>
      </c>
      <c r="E131" s="386">
        <v>44.5</v>
      </c>
      <c r="F131" s="386">
        <v>220000</v>
      </c>
      <c r="G131" s="386">
        <v>16000</v>
      </c>
      <c r="H131" s="388">
        <f t="shared" si="4"/>
        <v>4943.8202247191011</v>
      </c>
      <c r="I131" s="389">
        <f t="shared" si="5"/>
        <v>503.93700787401576</v>
      </c>
      <c r="J131" s="202" t="e">
        <f>IF('Technical Annex'!$D$21="Brownfield LRF",H131,((H131*'Technical Annex'!$D$47+'Indust Agri by LA '!I131*'Technical Annex'!$D$48)/'Technical Annex'!$D$49))</f>
        <v>#DIV/0!</v>
      </c>
      <c r="K131" s="202"/>
    </row>
    <row r="132" spans="1:11" x14ac:dyDescent="0.25">
      <c r="A132" s="386" t="s">
        <v>66</v>
      </c>
      <c r="B132" s="386" t="s">
        <v>67</v>
      </c>
      <c r="C132" s="386" t="s">
        <v>68</v>
      </c>
      <c r="D132" s="386">
        <v>29</v>
      </c>
      <c r="E132" s="386">
        <v>49.25</v>
      </c>
      <c r="F132" s="386">
        <v>150000</v>
      </c>
      <c r="G132" s="386">
        <v>26000</v>
      </c>
      <c r="H132" s="388">
        <f t="shared" si="4"/>
        <v>3045.6852791878173</v>
      </c>
      <c r="I132" s="389">
        <f t="shared" si="5"/>
        <v>896.55172413793105</v>
      </c>
      <c r="J132" s="202" t="e">
        <f>IF('Technical Annex'!$D$21="Brownfield LRF",H132,((H132*'Technical Annex'!$D$47+'Indust Agri by LA '!I132*'Technical Annex'!$D$48)/'Technical Annex'!$D$49))</f>
        <v>#DIV/0!</v>
      </c>
      <c r="K132" s="202"/>
    </row>
    <row r="133" spans="1:11" x14ac:dyDescent="0.25">
      <c r="A133" s="386" t="s">
        <v>66</v>
      </c>
      <c r="B133" s="386" t="s">
        <v>93</v>
      </c>
      <c r="C133" s="386" t="s">
        <v>1136</v>
      </c>
      <c r="D133" s="386">
        <v>29</v>
      </c>
      <c r="E133" s="386">
        <v>49.25</v>
      </c>
      <c r="F133" s="386">
        <v>275000</v>
      </c>
      <c r="G133" s="386">
        <v>26000</v>
      </c>
      <c r="H133" s="388">
        <f t="shared" si="4"/>
        <v>5583.756345177665</v>
      </c>
      <c r="I133" s="389">
        <f t="shared" si="5"/>
        <v>896.55172413793105</v>
      </c>
      <c r="J133" s="202" t="e">
        <f>IF('Technical Annex'!$D$21="Brownfield LRF",H133,((H133*'Technical Annex'!$D$47+'Indust Agri by LA '!I133*'Technical Annex'!$D$48)/'Technical Annex'!$D$49))</f>
        <v>#DIV/0!</v>
      </c>
      <c r="K133" s="202"/>
    </row>
    <row r="134" spans="1:11" x14ac:dyDescent="0.25">
      <c r="A134" s="386" t="s">
        <v>66</v>
      </c>
      <c r="B134" s="386" t="s">
        <v>118</v>
      </c>
      <c r="C134" s="386" t="s">
        <v>1261</v>
      </c>
      <c r="D134" s="386">
        <v>29</v>
      </c>
      <c r="E134" s="386">
        <v>49.25</v>
      </c>
      <c r="F134" s="386">
        <v>500000</v>
      </c>
      <c r="G134" s="386">
        <v>25000</v>
      </c>
      <c r="H134" s="388">
        <f t="shared" si="4"/>
        <v>10152.284263959391</v>
      </c>
      <c r="I134" s="389">
        <f t="shared" si="5"/>
        <v>862.06896551724139</v>
      </c>
      <c r="J134" s="202" t="e">
        <f>IF('Technical Annex'!$D$21="Brownfield LRF",H134,((H134*'Technical Annex'!$D$47+'Indust Agri by LA '!I134*'Technical Annex'!$D$48)/'Technical Annex'!$D$49))</f>
        <v>#DIV/0!</v>
      </c>
      <c r="K134" s="202"/>
    </row>
    <row r="135" spans="1:11" x14ac:dyDescent="0.25">
      <c r="A135" s="386" t="s">
        <v>66</v>
      </c>
      <c r="B135" s="386" t="s">
        <v>120</v>
      </c>
      <c r="C135" s="386" t="s">
        <v>121</v>
      </c>
      <c r="D135" s="386">
        <v>29</v>
      </c>
      <c r="E135" s="386">
        <v>49.25</v>
      </c>
      <c r="F135" s="386">
        <v>400000</v>
      </c>
      <c r="G135" s="386">
        <v>25000</v>
      </c>
      <c r="H135" s="388">
        <f t="shared" si="4"/>
        <v>8121.8274111675128</v>
      </c>
      <c r="I135" s="389">
        <f t="shared" si="5"/>
        <v>862.06896551724139</v>
      </c>
      <c r="J135" s="202" t="e">
        <f>IF('Technical Annex'!$D$21="Brownfield LRF",H135,((H135*'Technical Annex'!$D$47+'Indust Agri by LA '!I135*'Technical Annex'!$D$48)/'Technical Annex'!$D$49))</f>
        <v>#DIV/0!</v>
      </c>
      <c r="K135" s="202"/>
    </row>
    <row r="136" spans="1:11" x14ac:dyDescent="0.25">
      <c r="A136" s="386" t="s">
        <v>66</v>
      </c>
      <c r="B136" s="386" t="s">
        <v>125</v>
      </c>
      <c r="C136" s="386" t="s">
        <v>126</v>
      </c>
      <c r="D136" s="386">
        <v>29</v>
      </c>
      <c r="E136" s="386">
        <v>49.25</v>
      </c>
      <c r="F136" s="386">
        <v>575000</v>
      </c>
      <c r="G136" s="386">
        <v>23000</v>
      </c>
      <c r="H136" s="388">
        <f t="shared" si="4"/>
        <v>11675.126903553299</v>
      </c>
      <c r="I136" s="389">
        <f t="shared" si="5"/>
        <v>793.10344827586209</v>
      </c>
      <c r="J136" s="202" t="e">
        <f>IF('Technical Annex'!$D$21="Brownfield LRF",H136,((H136*'Technical Annex'!$D$47+'Indust Agri by LA '!I136*'Technical Annex'!$D$48)/'Technical Annex'!$D$49))</f>
        <v>#DIV/0!</v>
      </c>
      <c r="K136" s="202"/>
    </row>
    <row r="137" spans="1:11" x14ac:dyDescent="0.25">
      <c r="A137" s="386" t="s">
        <v>66</v>
      </c>
      <c r="B137" s="386" t="s">
        <v>166</v>
      </c>
      <c r="C137" s="386" t="s">
        <v>167</v>
      </c>
      <c r="D137" s="386">
        <v>29</v>
      </c>
      <c r="E137" s="386">
        <v>49.25</v>
      </c>
      <c r="F137" s="386">
        <v>450000</v>
      </c>
      <c r="G137" s="386">
        <v>25000</v>
      </c>
      <c r="H137" s="388">
        <f t="shared" si="4"/>
        <v>9137.0558375634519</v>
      </c>
      <c r="I137" s="389">
        <f t="shared" si="5"/>
        <v>862.06896551724139</v>
      </c>
      <c r="J137" s="202" t="e">
        <f>IF('Technical Annex'!$D$21="Brownfield LRF",H137,((H137*'Technical Annex'!$D$47+'Indust Agri by LA '!I137*'Technical Annex'!$D$48)/'Technical Annex'!$D$49))</f>
        <v>#DIV/0!</v>
      </c>
      <c r="K137" s="202"/>
    </row>
    <row r="138" spans="1:11" x14ac:dyDescent="0.25">
      <c r="A138" s="386" t="s">
        <v>66</v>
      </c>
      <c r="B138" s="386" t="s">
        <v>168</v>
      </c>
      <c r="C138" s="386" t="s">
        <v>169</v>
      </c>
      <c r="D138" s="386">
        <v>29</v>
      </c>
      <c r="E138" s="386">
        <v>49.25</v>
      </c>
      <c r="F138" s="386">
        <v>600000</v>
      </c>
      <c r="G138" s="386">
        <v>23000</v>
      </c>
      <c r="H138" s="388">
        <f t="shared" si="4"/>
        <v>12182.741116751269</v>
      </c>
      <c r="I138" s="389">
        <f t="shared" si="5"/>
        <v>793.10344827586209</v>
      </c>
      <c r="J138" s="202" t="e">
        <f>IF('Technical Annex'!$D$21="Brownfield LRF",H138,((H138*'Technical Annex'!$D$47+'Indust Agri by LA '!I138*'Technical Annex'!$D$48)/'Technical Annex'!$D$49))</f>
        <v>#DIV/0!</v>
      </c>
      <c r="K138" s="202"/>
    </row>
    <row r="139" spans="1:11" x14ac:dyDescent="0.25">
      <c r="A139" s="386" t="s">
        <v>66</v>
      </c>
      <c r="B139" s="386" t="s">
        <v>180</v>
      </c>
      <c r="C139" s="386" t="s">
        <v>181</v>
      </c>
      <c r="D139" s="386">
        <v>29</v>
      </c>
      <c r="E139" s="386">
        <v>49.25</v>
      </c>
      <c r="F139" s="386">
        <v>400000</v>
      </c>
      <c r="G139" s="386">
        <v>26000</v>
      </c>
      <c r="H139" s="388">
        <f t="shared" si="4"/>
        <v>8121.8274111675128</v>
      </c>
      <c r="I139" s="389">
        <f t="shared" si="5"/>
        <v>896.55172413793105</v>
      </c>
      <c r="J139" s="202" t="e">
        <f>IF('Technical Annex'!$D$21="Brownfield LRF",H139,((H139*'Technical Annex'!$D$47+'Indust Agri by LA '!I139*'Technical Annex'!$D$48)/'Technical Annex'!$D$49))</f>
        <v>#DIV/0!</v>
      </c>
      <c r="K139" s="202"/>
    </row>
    <row r="140" spans="1:11" x14ac:dyDescent="0.25">
      <c r="A140" s="386" t="s">
        <v>66</v>
      </c>
      <c r="B140" s="386" t="s">
        <v>194</v>
      </c>
      <c r="C140" s="386" t="s">
        <v>195</v>
      </c>
      <c r="D140" s="386">
        <v>29</v>
      </c>
      <c r="E140" s="386">
        <v>49.25</v>
      </c>
      <c r="F140" s="386">
        <v>425000</v>
      </c>
      <c r="G140" s="386">
        <v>23000</v>
      </c>
      <c r="H140" s="388">
        <f t="shared" si="4"/>
        <v>8629.4416243654814</v>
      </c>
      <c r="I140" s="389">
        <f t="shared" si="5"/>
        <v>793.10344827586209</v>
      </c>
      <c r="J140" s="202" t="e">
        <f>IF('Technical Annex'!$D$21="Brownfield LRF",H140,((H140*'Technical Annex'!$D$47+'Indust Agri by LA '!I140*'Technical Annex'!$D$48)/'Technical Annex'!$D$49))</f>
        <v>#DIV/0!</v>
      </c>
      <c r="K140" s="202"/>
    </row>
    <row r="141" spans="1:11" x14ac:dyDescent="0.25">
      <c r="A141" s="386" t="s">
        <v>66</v>
      </c>
      <c r="B141" s="386" t="s">
        <v>196</v>
      </c>
      <c r="C141" s="386" t="s">
        <v>1176</v>
      </c>
      <c r="D141" s="386">
        <v>29</v>
      </c>
      <c r="E141" s="386">
        <v>49.25</v>
      </c>
      <c r="F141" s="386">
        <v>325000</v>
      </c>
      <c r="G141" s="386">
        <v>23000</v>
      </c>
      <c r="H141" s="388">
        <f t="shared" si="4"/>
        <v>6598.9847715736041</v>
      </c>
      <c r="I141" s="389">
        <f t="shared" si="5"/>
        <v>793.10344827586209</v>
      </c>
      <c r="J141" s="202" t="e">
        <f>IF('Technical Annex'!$D$21="Brownfield LRF",H141,((H141*'Technical Annex'!$D$47+'Indust Agri by LA '!I141*'Technical Annex'!$D$48)/'Technical Annex'!$D$49))</f>
        <v>#DIV/0!</v>
      </c>
      <c r="K141" s="202"/>
    </row>
    <row r="142" spans="1:11" x14ac:dyDescent="0.25">
      <c r="A142" s="386" t="s">
        <v>66</v>
      </c>
      <c r="B142" s="386" t="s">
        <v>204</v>
      </c>
      <c r="C142" s="386" t="s">
        <v>205</v>
      </c>
      <c r="D142" s="386">
        <v>29</v>
      </c>
      <c r="E142" s="386">
        <v>49.25</v>
      </c>
      <c r="F142" s="386">
        <v>600000</v>
      </c>
      <c r="G142" s="386">
        <v>25000</v>
      </c>
      <c r="H142" s="388">
        <f t="shared" si="4"/>
        <v>12182.741116751269</v>
      </c>
      <c r="I142" s="389">
        <f t="shared" si="5"/>
        <v>862.06896551724139</v>
      </c>
      <c r="J142" s="202" t="e">
        <f>IF('Technical Annex'!$D$21="Brownfield LRF",H142,((H142*'Technical Annex'!$D$47+'Indust Agri by LA '!I142*'Technical Annex'!$D$48)/'Technical Annex'!$D$49))</f>
        <v>#DIV/0!</v>
      </c>
      <c r="K142" s="202"/>
    </row>
    <row r="143" spans="1:11" x14ac:dyDescent="0.25">
      <c r="A143" s="386" t="s">
        <v>66</v>
      </c>
      <c r="B143" s="386" t="s">
        <v>210</v>
      </c>
      <c r="C143" s="386" t="s">
        <v>211</v>
      </c>
      <c r="D143" s="386">
        <v>29</v>
      </c>
      <c r="E143" s="386">
        <v>49.25</v>
      </c>
      <c r="F143" s="386">
        <v>150000</v>
      </c>
      <c r="G143" s="386">
        <v>26000</v>
      </c>
      <c r="H143" s="388">
        <f t="shared" si="4"/>
        <v>3045.6852791878173</v>
      </c>
      <c r="I143" s="389">
        <f t="shared" si="5"/>
        <v>896.55172413793105</v>
      </c>
      <c r="J143" s="202" t="e">
        <f>IF('Technical Annex'!$D$21="Brownfield LRF",H143,((H143*'Technical Annex'!$D$47+'Indust Agri by LA '!I143*'Technical Annex'!$D$48)/'Technical Annex'!$D$49))</f>
        <v>#DIV/0!</v>
      </c>
      <c r="K143" s="202"/>
    </row>
    <row r="144" spans="1:11" x14ac:dyDescent="0.25">
      <c r="A144" s="386" t="s">
        <v>66</v>
      </c>
      <c r="B144" s="386" t="s">
        <v>270</v>
      </c>
      <c r="C144" s="386" t="s">
        <v>271</v>
      </c>
      <c r="D144" s="386">
        <v>29</v>
      </c>
      <c r="E144" s="386">
        <v>49.25</v>
      </c>
      <c r="F144" s="386">
        <v>300000</v>
      </c>
      <c r="G144" s="386">
        <v>26000</v>
      </c>
      <c r="H144" s="388">
        <f t="shared" si="4"/>
        <v>6091.3705583756346</v>
      </c>
      <c r="I144" s="389">
        <f t="shared" si="5"/>
        <v>896.55172413793105</v>
      </c>
      <c r="J144" s="202" t="e">
        <f>IF('Technical Annex'!$D$21="Brownfield LRF",H144,((H144*'Technical Annex'!$D$47+'Indust Agri by LA '!I144*'Technical Annex'!$D$48)/'Technical Annex'!$D$49))</f>
        <v>#DIV/0!</v>
      </c>
      <c r="K144" s="202"/>
    </row>
    <row r="145" spans="1:11" x14ac:dyDescent="0.25">
      <c r="A145" s="386" t="s">
        <v>66</v>
      </c>
      <c r="B145" s="386" t="s">
        <v>291</v>
      </c>
      <c r="C145" s="386" t="s">
        <v>292</v>
      </c>
      <c r="D145" s="386">
        <v>29</v>
      </c>
      <c r="E145" s="386">
        <v>49.25</v>
      </c>
      <c r="F145" s="386">
        <v>400000</v>
      </c>
      <c r="G145" s="386">
        <v>25000</v>
      </c>
      <c r="H145" s="388">
        <f t="shared" si="4"/>
        <v>8121.8274111675128</v>
      </c>
      <c r="I145" s="389">
        <f t="shared" si="5"/>
        <v>862.06896551724139</v>
      </c>
      <c r="J145" s="202" t="e">
        <f>IF('Technical Annex'!$D$21="Brownfield LRF",H145,((H145*'Technical Annex'!$D$47+'Indust Agri by LA '!I145*'Technical Annex'!$D$48)/'Technical Annex'!$D$49))</f>
        <v>#DIV/0!</v>
      </c>
      <c r="K145" s="202"/>
    </row>
    <row r="146" spans="1:11" x14ac:dyDescent="0.25">
      <c r="A146" s="386" t="s">
        <v>66</v>
      </c>
      <c r="B146" s="386" t="s">
        <v>311</v>
      </c>
      <c r="C146" s="386" t="s">
        <v>312</v>
      </c>
      <c r="D146" s="386">
        <v>29</v>
      </c>
      <c r="E146" s="386">
        <v>49.25</v>
      </c>
      <c r="F146" s="386">
        <v>290000</v>
      </c>
      <c r="G146" s="386">
        <v>23000</v>
      </c>
      <c r="H146" s="388">
        <f t="shared" si="4"/>
        <v>5888.3248730964469</v>
      </c>
      <c r="I146" s="389">
        <f t="shared" si="5"/>
        <v>793.10344827586209</v>
      </c>
      <c r="J146" s="202" t="e">
        <f>IF('Technical Annex'!$D$21="Brownfield LRF",H146,((H146*'Technical Annex'!$D$47+'Indust Agri by LA '!I146*'Technical Annex'!$D$48)/'Technical Annex'!$D$49))</f>
        <v>#DIV/0!</v>
      </c>
      <c r="K146" s="202"/>
    </row>
    <row r="147" spans="1:11" x14ac:dyDescent="0.25">
      <c r="A147" s="386" t="s">
        <v>66</v>
      </c>
      <c r="B147" s="386" t="s">
        <v>353</v>
      </c>
      <c r="C147" s="386" t="s">
        <v>354</v>
      </c>
      <c r="D147" s="386">
        <v>29</v>
      </c>
      <c r="E147" s="386">
        <v>49.25</v>
      </c>
      <c r="F147" s="386">
        <v>475000</v>
      </c>
      <c r="G147" s="386">
        <v>25000</v>
      </c>
      <c r="H147" s="388">
        <f t="shared" si="4"/>
        <v>9644.6700507614205</v>
      </c>
      <c r="I147" s="389">
        <f t="shared" si="5"/>
        <v>862.06896551724139</v>
      </c>
      <c r="J147" s="202" t="e">
        <f>IF('Technical Annex'!$D$21="Brownfield LRF",H147,((H147*'Technical Annex'!$D$47+'Indust Agri by LA '!I147*'Technical Annex'!$D$48)/'Technical Annex'!$D$49))</f>
        <v>#DIV/0!</v>
      </c>
      <c r="K147" s="202"/>
    </row>
    <row r="148" spans="1:11" x14ac:dyDescent="0.25">
      <c r="A148" s="386" t="s">
        <v>66</v>
      </c>
      <c r="B148" s="386" t="s">
        <v>375</v>
      </c>
      <c r="C148" s="386" t="s">
        <v>376</v>
      </c>
      <c r="D148" s="386">
        <v>29</v>
      </c>
      <c r="E148" s="386">
        <v>49.25</v>
      </c>
      <c r="F148" s="386">
        <v>440000</v>
      </c>
      <c r="G148" s="386">
        <v>23000</v>
      </c>
      <c r="H148" s="388">
        <f t="shared" si="4"/>
        <v>8934.0101522842633</v>
      </c>
      <c r="I148" s="389">
        <f t="shared" si="5"/>
        <v>793.10344827586209</v>
      </c>
      <c r="J148" s="202" t="e">
        <f>IF('Technical Annex'!$D$21="Brownfield LRF",H148,((H148*'Technical Annex'!$D$47+'Indust Agri by LA '!I148*'Technical Annex'!$D$48)/'Technical Annex'!$D$49))</f>
        <v>#DIV/0!</v>
      </c>
      <c r="K148" s="202"/>
    </row>
    <row r="149" spans="1:11" x14ac:dyDescent="0.25">
      <c r="A149" s="386" t="s">
        <v>66</v>
      </c>
      <c r="B149" s="386" t="s">
        <v>379</v>
      </c>
      <c r="C149" s="386" t="s">
        <v>380</v>
      </c>
      <c r="D149" s="386">
        <v>29</v>
      </c>
      <c r="E149" s="386">
        <v>49.25</v>
      </c>
      <c r="F149" s="386">
        <v>525000</v>
      </c>
      <c r="G149" s="386">
        <v>25000</v>
      </c>
      <c r="H149" s="388">
        <f t="shared" si="4"/>
        <v>10659.89847715736</v>
      </c>
      <c r="I149" s="389">
        <f t="shared" si="5"/>
        <v>862.06896551724139</v>
      </c>
      <c r="J149" s="202" t="e">
        <f>IF('Technical Annex'!$D$21="Brownfield LRF",H149,((H149*'Technical Annex'!$D$47+'Indust Agri by LA '!I149*'Technical Annex'!$D$48)/'Technical Annex'!$D$49))</f>
        <v>#DIV/0!</v>
      </c>
      <c r="K149" s="202"/>
    </row>
    <row r="150" spans="1:11" x14ac:dyDescent="0.25">
      <c r="A150" s="386" t="s">
        <v>66</v>
      </c>
      <c r="B150" s="386" t="s">
        <v>393</v>
      </c>
      <c r="C150" s="386" t="s">
        <v>394</v>
      </c>
      <c r="D150" s="386">
        <v>29</v>
      </c>
      <c r="E150" s="386">
        <v>49.25</v>
      </c>
      <c r="F150" s="386">
        <v>440000</v>
      </c>
      <c r="G150" s="386">
        <v>23000</v>
      </c>
      <c r="H150" s="388">
        <f t="shared" si="4"/>
        <v>8934.0101522842633</v>
      </c>
      <c r="I150" s="389">
        <f t="shared" si="5"/>
        <v>793.10344827586209</v>
      </c>
      <c r="J150" s="202" t="e">
        <f>IF('Technical Annex'!$D$21="Brownfield LRF",H150,((H150*'Technical Annex'!$D$47+'Indust Agri by LA '!I150*'Technical Annex'!$D$48)/'Technical Annex'!$D$49))</f>
        <v>#DIV/0!</v>
      </c>
      <c r="K150" s="202"/>
    </row>
    <row r="151" spans="1:11" x14ac:dyDescent="0.25">
      <c r="A151" s="386" t="s">
        <v>66</v>
      </c>
      <c r="B151" s="386" t="s">
        <v>404</v>
      </c>
      <c r="C151" s="386" t="s">
        <v>405</v>
      </c>
      <c r="D151" s="386">
        <v>29</v>
      </c>
      <c r="E151" s="386">
        <v>49.25</v>
      </c>
      <c r="F151" s="386">
        <v>675000</v>
      </c>
      <c r="G151" s="386">
        <v>23000</v>
      </c>
      <c r="H151" s="388">
        <f t="shared" si="4"/>
        <v>13705.583756345177</v>
      </c>
      <c r="I151" s="389">
        <f t="shared" si="5"/>
        <v>793.10344827586209</v>
      </c>
      <c r="J151" s="202" t="e">
        <f>IF('Technical Annex'!$D$21="Brownfield LRF",H151,((H151*'Technical Annex'!$D$47+'Indust Agri by LA '!I151*'Technical Annex'!$D$48)/'Technical Annex'!$D$49))</f>
        <v>#DIV/0!</v>
      </c>
      <c r="K151" s="202"/>
    </row>
    <row r="152" spans="1:11" x14ac:dyDescent="0.25">
      <c r="A152" s="386" t="s">
        <v>66</v>
      </c>
      <c r="B152" s="386" t="s">
        <v>474</v>
      </c>
      <c r="C152" s="386" t="s">
        <v>475</v>
      </c>
      <c r="D152" s="386">
        <v>29</v>
      </c>
      <c r="E152" s="386">
        <v>49.25</v>
      </c>
      <c r="F152" s="386">
        <v>525000</v>
      </c>
      <c r="G152" s="386">
        <v>23000</v>
      </c>
      <c r="H152" s="388">
        <f t="shared" si="4"/>
        <v>10659.89847715736</v>
      </c>
      <c r="I152" s="389">
        <f t="shared" si="5"/>
        <v>793.10344827586209</v>
      </c>
      <c r="J152" s="202" t="e">
        <f>IF('Technical Annex'!$D$21="Brownfield LRF",H152,((H152*'Technical Annex'!$D$47+'Indust Agri by LA '!I152*'Technical Annex'!$D$48)/'Technical Annex'!$D$49))</f>
        <v>#DIV/0!</v>
      </c>
      <c r="K152" s="202"/>
    </row>
    <row r="153" spans="1:11" x14ac:dyDescent="0.25">
      <c r="A153" s="386" t="s">
        <v>66</v>
      </c>
      <c r="B153" s="386" t="s">
        <v>478</v>
      </c>
      <c r="C153" s="386" t="s">
        <v>479</v>
      </c>
      <c r="D153" s="386">
        <v>29</v>
      </c>
      <c r="E153" s="386">
        <v>49.25</v>
      </c>
      <c r="F153" s="386">
        <v>425000</v>
      </c>
      <c r="G153" s="386">
        <v>25000</v>
      </c>
      <c r="H153" s="388">
        <f t="shared" si="4"/>
        <v>8629.4416243654814</v>
      </c>
      <c r="I153" s="389">
        <f t="shared" si="5"/>
        <v>862.06896551724139</v>
      </c>
      <c r="J153" s="202" t="e">
        <f>IF('Technical Annex'!$D$21="Brownfield LRF",H153,((H153*'Technical Annex'!$D$47+'Indust Agri by LA '!I153*'Technical Annex'!$D$48)/'Technical Annex'!$D$49))</f>
        <v>#DIV/0!</v>
      </c>
      <c r="K153" s="202"/>
    </row>
    <row r="154" spans="1:11" x14ac:dyDescent="0.25">
      <c r="A154" s="386" t="s">
        <v>66</v>
      </c>
      <c r="B154" s="386" t="s">
        <v>488</v>
      </c>
      <c r="C154" s="386" t="s">
        <v>489</v>
      </c>
      <c r="D154" s="386">
        <v>29</v>
      </c>
      <c r="E154" s="386">
        <v>49.25</v>
      </c>
      <c r="F154" s="386">
        <v>600000</v>
      </c>
      <c r="G154" s="386">
        <v>25000</v>
      </c>
      <c r="H154" s="388">
        <f t="shared" si="4"/>
        <v>12182.741116751269</v>
      </c>
      <c r="I154" s="389">
        <f t="shared" si="5"/>
        <v>862.06896551724139</v>
      </c>
      <c r="J154" s="202" t="e">
        <f>IF('Technical Annex'!$D$21="Brownfield LRF",H154,((H154*'Technical Annex'!$D$47+'Indust Agri by LA '!I154*'Technical Annex'!$D$48)/'Technical Annex'!$D$49))</f>
        <v>#DIV/0!</v>
      </c>
      <c r="K154" s="202"/>
    </row>
    <row r="155" spans="1:11" x14ac:dyDescent="0.25">
      <c r="A155" s="386" t="s">
        <v>66</v>
      </c>
      <c r="B155" s="386" t="s">
        <v>502</v>
      </c>
      <c r="C155" s="386" t="s">
        <v>503</v>
      </c>
      <c r="D155" s="386">
        <v>29</v>
      </c>
      <c r="E155" s="386">
        <v>49.25</v>
      </c>
      <c r="F155" s="386">
        <v>550000</v>
      </c>
      <c r="G155" s="386">
        <v>25000</v>
      </c>
      <c r="H155" s="388">
        <f t="shared" si="4"/>
        <v>11167.51269035533</v>
      </c>
      <c r="I155" s="389">
        <f t="shared" si="5"/>
        <v>862.06896551724139</v>
      </c>
      <c r="J155" s="202" t="e">
        <f>IF('Technical Annex'!$D$21="Brownfield LRF",H155,((H155*'Technical Annex'!$D$47+'Indust Agri by LA '!I155*'Technical Annex'!$D$48)/'Technical Annex'!$D$49))</f>
        <v>#DIV/0!</v>
      </c>
      <c r="K155" s="202"/>
    </row>
    <row r="156" spans="1:11" x14ac:dyDescent="0.25">
      <c r="A156" s="386" t="s">
        <v>66</v>
      </c>
      <c r="B156" s="386" t="s">
        <v>508</v>
      </c>
      <c r="C156" s="386" t="s">
        <v>509</v>
      </c>
      <c r="D156" s="386">
        <v>29</v>
      </c>
      <c r="E156" s="386">
        <v>49.25</v>
      </c>
      <c r="F156" s="386">
        <v>525000</v>
      </c>
      <c r="G156" s="386">
        <v>23000</v>
      </c>
      <c r="H156" s="388">
        <f t="shared" si="4"/>
        <v>10659.89847715736</v>
      </c>
      <c r="I156" s="389">
        <f t="shared" si="5"/>
        <v>793.10344827586209</v>
      </c>
      <c r="J156" s="202" t="e">
        <f>IF('Technical Annex'!$D$21="Brownfield LRF",H156,((H156*'Technical Annex'!$D$47+'Indust Agri by LA '!I156*'Technical Annex'!$D$48)/'Technical Annex'!$D$49))</f>
        <v>#DIV/0!</v>
      </c>
      <c r="K156" s="202"/>
    </row>
    <row r="157" spans="1:11" x14ac:dyDescent="0.25">
      <c r="A157" s="386" t="s">
        <v>66</v>
      </c>
      <c r="B157" s="386" t="s">
        <v>512</v>
      </c>
      <c r="C157" s="386" t="s">
        <v>513</v>
      </c>
      <c r="D157" s="386">
        <v>29</v>
      </c>
      <c r="E157" s="386">
        <v>49.25</v>
      </c>
      <c r="F157" s="386">
        <v>500000</v>
      </c>
      <c r="G157" s="386">
        <v>25000</v>
      </c>
      <c r="H157" s="388">
        <f t="shared" si="4"/>
        <v>10152.284263959391</v>
      </c>
      <c r="I157" s="389">
        <f t="shared" si="5"/>
        <v>862.06896551724139</v>
      </c>
      <c r="J157" s="202" t="e">
        <f>IF('Technical Annex'!$D$21="Brownfield LRF",H157,((H157*'Technical Annex'!$D$47+'Indust Agri by LA '!I157*'Technical Annex'!$D$48)/'Technical Annex'!$D$49))</f>
        <v>#DIV/0!</v>
      </c>
      <c r="K157" s="202"/>
    </row>
    <row r="158" spans="1:11" x14ac:dyDescent="0.25">
      <c r="A158" s="386" t="s">
        <v>66</v>
      </c>
      <c r="B158" s="386" t="s">
        <v>530</v>
      </c>
      <c r="C158" s="386" t="s">
        <v>531</v>
      </c>
      <c r="D158" s="386">
        <v>29</v>
      </c>
      <c r="E158" s="386">
        <v>49.25</v>
      </c>
      <c r="F158" s="386">
        <v>550000</v>
      </c>
      <c r="G158" s="386">
        <v>23000</v>
      </c>
      <c r="H158" s="388">
        <f t="shared" si="4"/>
        <v>11167.51269035533</v>
      </c>
      <c r="I158" s="389">
        <f t="shared" si="5"/>
        <v>793.10344827586209</v>
      </c>
      <c r="J158" s="202" t="e">
        <f>IF('Technical Annex'!$D$21="Brownfield LRF",H158,((H158*'Technical Annex'!$D$47+'Indust Agri by LA '!I158*'Technical Annex'!$D$48)/'Technical Annex'!$D$49))</f>
        <v>#DIV/0!</v>
      </c>
      <c r="K158" s="202"/>
    </row>
    <row r="159" spans="1:11" x14ac:dyDescent="0.25">
      <c r="A159" s="386" t="s">
        <v>66</v>
      </c>
      <c r="B159" s="386" t="s">
        <v>538</v>
      </c>
      <c r="C159" s="386" t="s">
        <v>539</v>
      </c>
      <c r="D159" s="386">
        <v>29</v>
      </c>
      <c r="E159" s="386">
        <v>49.25</v>
      </c>
      <c r="F159" s="386">
        <v>370000</v>
      </c>
      <c r="G159" s="386">
        <v>23000</v>
      </c>
      <c r="H159" s="388">
        <f t="shared" si="4"/>
        <v>7512.6903553299489</v>
      </c>
      <c r="I159" s="389">
        <f t="shared" si="5"/>
        <v>793.10344827586209</v>
      </c>
      <c r="J159" s="202" t="e">
        <f>IF('Technical Annex'!$D$21="Brownfield LRF",H159,((H159*'Technical Annex'!$D$47+'Indust Agri by LA '!I159*'Technical Annex'!$D$48)/'Technical Annex'!$D$49))</f>
        <v>#DIV/0!</v>
      </c>
      <c r="K159" s="202"/>
    </row>
    <row r="160" spans="1:11" x14ac:dyDescent="0.25">
      <c r="A160" s="386" t="s">
        <v>66</v>
      </c>
      <c r="B160" s="386" t="s">
        <v>566</v>
      </c>
      <c r="C160" s="386" t="s">
        <v>567</v>
      </c>
      <c r="D160" s="386">
        <v>29</v>
      </c>
      <c r="E160" s="386">
        <v>49.25</v>
      </c>
      <c r="F160" s="386">
        <v>500000</v>
      </c>
      <c r="G160" s="386">
        <v>26000</v>
      </c>
      <c r="H160" s="388">
        <f t="shared" si="4"/>
        <v>10152.284263959391</v>
      </c>
      <c r="I160" s="389">
        <f t="shared" si="5"/>
        <v>896.55172413793105</v>
      </c>
      <c r="J160" s="202" t="e">
        <f>IF('Technical Annex'!$D$21="Brownfield LRF",H160,((H160*'Technical Annex'!$D$47+'Indust Agri by LA '!I160*'Technical Annex'!$D$48)/'Technical Annex'!$D$49))</f>
        <v>#DIV/0!</v>
      </c>
      <c r="K160" s="202"/>
    </row>
    <row r="161" spans="1:11" x14ac:dyDescent="0.25">
      <c r="A161" s="386" t="s">
        <v>66</v>
      </c>
      <c r="B161" s="386" t="s">
        <v>574</v>
      </c>
      <c r="C161" s="386" t="s">
        <v>575</v>
      </c>
      <c r="D161" s="386">
        <v>29</v>
      </c>
      <c r="E161" s="386">
        <v>49.25</v>
      </c>
      <c r="F161" s="386">
        <v>600000</v>
      </c>
      <c r="G161" s="386">
        <v>25000</v>
      </c>
      <c r="H161" s="388">
        <f t="shared" si="4"/>
        <v>12182.741116751269</v>
      </c>
      <c r="I161" s="389">
        <f t="shared" si="5"/>
        <v>862.06896551724139</v>
      </c>
      <c r="J161" s="202" t="e">
        <f>IF('Technical Annex'!$D$21="Brownfield LRF",H161,((H161*'Technical Annex'!$D$47+'Indust Agri by LA '!I161*'Technical Annex'!$D$48)/'Technical Annex'!$D$49))</f>
        <v>#DIV/0!</v>
      </c>
      <c r="K161" s="202"/>
    </row>
    <row r="162" spans="1:11" x14ac:dyDescent="0.25">
      <c r="A162" s="386" t="s">
        <v>66</v>
      </c>
      <c r="B162" s="386" t="s">
        <v>594</v>
      </c>
      <c r="C162" s="386" t="s">
        <v>1262</v>
      </c>
      <c r="D162" s="386">
        <v>29</v>
      </c>
      <c r="E162" s="386">
        <v>49.25</v>
      </c>
      <c r="F162" s="386">
        <v>310000</v>
      </c>
      <c r="G162" s="386">
        <v>23000</v>
      </c>
      <c r="H162" s="388">
        <f t="shared" si="4"/>
        <v>6294.4162436548222</v>
      </c>
      <c r="I162" s="389">
        <f t="shared" si="5"/>
        <v>793.10344827586209</v>
      </c>
      <c r="J162" s="202" t="e">
        <f>IF('Technical Annex'!$D$21="Brownfield LRF",H162,((H162*'Technical Annex'!$D$47+'Indust Agri by LA '!I162*'Technical Annex'!$D$48)/'Technical Annex'!$D$49))</f>
        <v>#DIV/0!</v>
      </c>
      <c r="K162" s="202"/>
    </row>
    <row r="163" spans="1:11" x14ac:dyDescent="0.25">
      <c r="A163" s="386" t="s">
        <v>66</v>
      </c>
      <c r="B163" s="386" t="s">
        <v>602</v>
      </c>
      <c r="C163" s="386" t="s">
        <v>603</v>
      </c>
      <c r="D163" s="386">
        <v>29</v>
      </c>
      <c r="E163" s="386">
        <v>49.25</v>
      </c>
      <c r="F163" s="386">
        <v>575000</v>
      </c>
      <c r="G163" s="386">
        <v>23000</v>
      </c>
      <c r="H163" s="388">
        <f t="shared" si="4"/>
        <v>11675.126903553299</v>
      </c>
      <c r="I163" s="389">
        <f t="shared" si="5"/>
        <v>793.10344827586209</v>
      </c>
      <c r="J163" s="202" t="e">
        <f>IF('Technical Annex'!$D$21="Brownfield LRF",H163,((H163*'Technical Annex'!$D$47+'Indust Agri by LA '!I163*'Technical Annex'!$D$48)/'Technical Annex'!$D$49))</f>
        <v>#DIV/0!</v>
      </c>
      <c r="K163" s="202"/>
    </row>
    <row r="164" spans="1:11" x14ac:dyDescent="0.25">
      <c r="A164" s="386" t="s">
        <v>66</v>
      </c>
      <c r="B164" s="386" t="s">
        <v>622</v>
      </c>
      <c r="C164" s="386" t="s">
        <v>623</v>
      </c>
      <c r="D164" s="386">
        <v>29</v>
      </c>
      <c r="E164" s="386">
        <v>49.25</v>
      </c>
      <c r="F164" s="386">
        <v>525000</v>
      </c>
      <c r="G164" s="386">
        <v>23000</v>
      </c>
      <c r="H164" s="388">
        <f t="shared" si="4"/>
        <v>10659.89847715736</v>
      </c>
      <c r="I164" s="389">
        <f t="shared" si="5"/>
        <v>793.10344827586209</v>
      </c>
      <c r="J164" s="202" t="e">
        <f>IF('Technical Annex'!$D$21="Brownfield LRF",H164,((H164*'Technical Annex'!$D$47+'Indust Agri by LA '!I164*'Technical Annex'!$D$48)/'Technical Annex'!$D$49))</f>
        <v>#DIV/0!</v>
      </c>
      <c r="K164" s="202"/>
    </row>
    <row r="165" spans="1:11" x14ac:dyDescent="0.25">
      <c r="A165" s="386" t="s">
        <v>66</v>
      </c>
      <c r="B165" s="386" t="s">
        <v>654</v>
      </c>
      <c r="C165" s="386" t="s">
        <v>655</v>
      </c>
      <c r="D165" s="386">
        <v>29</v>
      </c>
      <c r="E165" s="386">
        <v>49.25</v>
      </c>
      <c r="F165" s="386">
        <v>850000</v>
      </c>
      <c r="G165" s="386">
        <v>23000</v>
      </c>
      <c r="H165" s="388">
        <f t="shared" si="4"/>
        <v>17258.883248730963</v>
      </c>
      <c r="I165" s="389">
        <f t="shared" si="5"/>
        <v>793.10344827586209</v>
      </c>
      <c r="J165" s="202" t="e">
        <f>IF('Technical Annex'!$D$21="Brownfield LRF",H165,((H165*'Technical Annex'!$D$47+'Indust Agri by LA '!I165*'Technical Annex'!$D$48)/'Technical Annex'!$D$49))</f>
        <v>#DIV/0!</v>
      </c>
      <c r="K165" s="202"/>
    </row>
    <row r="166" spans="1:11" x14ac:dyDescent="0.25">
      <c r="A166" s="386" t="s">
        <v>66</v>
      </c>
      <c r="B166" s="386" t="s">
        <v>670</v>
      </c>
      <c r="C166" s="386" t="s">
        <v>671</v>
      </c>
      <c r="D166" s="386">
        <v>29</v>
      </c>
      <c r="E166" s="386">
        <v>49.25</v>
      </c>
      <c r="F166" s="386">
        <v>800000</v>
      </c>
      <c r="G166" s="386">
        <v>23000</v>
      </c>
      <c r="H166" s="388">
        <f t="shared" si="4"/>
        <v>16243.654822335026</v>
      </c>
      <c r="I166" s="389">
        <f t="shared" si="5"/>
        <v>793.10344827586209</v>
      </c>
      <c r="J166" s="202" t="e">
        <f>IF('Technical Annex'!$D$21="Brownfield LRF",H166,((H166*'Technical Annex'!$D$47+'Indust Agri by LA '!I166*'Technical Annex'!$D$48)/'Technical Annex'!$D$49))</f>
        <v>#DIV/0!</v>
      </c>
      <c r="K166" s="202"/>
    </row>
    <row r="167" spans="1:11" x14ac:dyDescent="0.25">
      <c r="A167" s="386" t="s">
        <v>66</v>
      </c>
      <c r="B167" s="386" t="s">
        <v>691</v>
      </c>
      <c r="C167" s="386" t="s">
        <v>692</v>
      </c>
      <c r="D167" s="386">
        <v>29</v>
      </c>
      <c r="E167" s="386">
        <v>49.25</v>
      </c>
      <c r="F167" s="386">
        <v>395000</v>
      </c>
      <c r="G167" s="386">
        <v>25000</v>
      </c>
      <c r="H167" s="388">
        <f t="shared" si="4"/>
        <v>8020.3045685279185</v>
      </c>
      <c r="I167" s="389">
        <f t="shared" si="5"/>
        <v>862.06896551724139</v>
      </c>
      <c r="J167" s="202" t="e">
        <f>IF('Technical Annex'!$D$21="Brownfield LRF",H167,((H167*'Technical Annex'!$D$47+'Indust Agri by LA '!I167*'Technical Annex'!$D$48)/'Technical Annex'!$D$49))</f>
        <v>#DIV/0!</v>
      </c>
      <c r="K167" s="202"/>
    </row>
    <row r="168" spans="1:11" x14ac:dyDescent="0.25">
      <c r="A168" s="386" t="s">
        <v>66</v>
      </c>
      <c r="B168" s="386" t="s">
        <v>704</v>
      </c>
      <c r="C168" s="386" t="s">
        <v>705</v>
      </c>
      <c r="D168" s="386">
        <v>29</v>
      </c>
      <c r="E168" s="386">
        <v>49.25</v>
      </c>
      <c r="F168" s="386">
        <v>500000</v>
      </c>
      <c r="G168" s="386">
        <v>23000</v>
      </c>
      <c r="H168" s="388">
        <f t="shared" si="4"/>
        <v>10152.284263959391</v>
      </c>
      <c r="I168" s="389">
        <f t="shared" si="5"/>
        <v>793.10344827586209</v>
      </c>
      <c r="J168" s="202" t="e">
        <f>IF('Technical Annex'!$D$21="Brownfield LRF",H168,((H168*'Technical Annex'!$D$47+'Indust Agri by LA '!I168*'Technical Annex'!$D$48)/'Technical Annex'!$D$49))</f>
        <v>#DIV/0!</v>
      </c>
      <c r="K168" s="202"/>
    </row>
    <row r="169" spans="1:11" x14ac:dyDescent="0.25">
      <c r="A169" s="386" t="s">
        <v>66</v>
      </c>
      <c r="B169" s="386" t="s">
        <v>712</v>
      </c>
      <c r="C169" s="386" t="s">
        <v>713</v>
      </c>
      <c r="D169" s="386">
        <v>29</v>
      </c>
      <c r="E169" s="386">
        <v>49.25</v>
      </c>
      <c r="F169" s="386">
        <v>325000</v>
      </c>
      <c r="G169" s="386">
        <v>23000</v>
      </c>
      <c r="H169" s="388">
        <f t="shared" si="4"/>
        <v>6598.9847715736041</v>
      </c>
      <c r="I169" s="389">
        <f t="shared" si="5"/>
        <v>793.10344827586209</v>
      </c>
      <c r="J169" s="202" t="e">
        <f>IF('Technical Annex'!$D$21="Brownfield LRF",H169,((H169*'Technical Annex'!$D$47+'Indust Agri by LA '!I169*'Technical Annex'!$D$48)/'Technical Annex'!$D$49))</f>
        <v>#DIV/0!</v>
      </c>
      <c r="K169" s="202"/>
    </row>
    <row r="170" spans="1:11" x14ac:dyDescent="0.25">
      <c r="A170" s="386" t="s">
        <v>66</v>
      </c>
      <c r="B170" s="386" t="s">
        <v>728</v>
      </c>
      <c r="C170" s="386" t="s">
        <v>729</v>
      </c>
      <c r="D170" s="386">
        <v>29</v>
      </c>
      <c r="E170" s="386">
        <v>49.25</v>
      </c>
      <c r="F170" s="386">
        <v>400000</v>
      </c>
      <c r="G170" s="386">
        <v>25000</v>
      </c>
      <c r="H170" s="388">
        <f t="shared" si="4"/>
        <v>8121.8274111675128</v>
      </c>
      <c r="I170" s="389">
        <f t="shared" si="5"/>
        <v>862.06896551724139</v>
      </c>
      <c r="J170" s="202" t="e">
        <f>IF('Technical Annex'!$D$21="Brownfield LRF",H170,((H170*'Technical Annex'!$D$47+'Indust Agri by LA '!I170*'Technical Annex'!$D$48)/'Technical Annex'!$D$49))</f>
        <v>#DIV/0!</v>
      </c>
      <c r="K170" s="202"/>
    </row>
    <row r="171" spans="1:11" x14ac:dyDescent="0.25">
      <c r="A171" s="386" t="s">
        <v>62</v>
      </c>
      <c r="B171" s="386" t="s">
        <v>63</v>
      </c>
      <c r="C171" s="386" t="s">
        <v>64</v>
      </c>
      <c r="D171" s="386">
        <v>32.5</v>
      </c>
      <c r="E171" s="386">
        <v>39.25</v>
      </c>
      <c r="F171" s="386">
        <v>1450000</v>
      </c>
      <c r="G171" s="386">
        <v>25000</v>
      </c>
      <c r="H171" s="388">
        <f t="shared" si="4"/>
        <v>36942.675159235667</v>
      </c>
      <c r="I171" s="389">
        <f t="shared" si="5"/>
        <v>769.23076923076928</v>
      </c>
      <c r="J171" s="202" t="e">
        <f>IF('Technical Annex'!$D$21="Brownfield LRF",H171,((H171*'Technical Annex'!$D$47+'Indust Agri by LA '!I171*'Technical Annex'!$D$48)/'Technical Annex'!$D$49))</f>
        <v>#DIV/0!</v>
      </c>
      <c r="K171" s="202"/>
    </row>
    <row r="172" spans="1:11" x14ac:dyDescent="0.25">
      <c r="A172" s="386" t="s">
        <v>62</v>
      </c>
      <c r="B172" s="386" t="s">
        <v>73</v>
      </c>
      <c r="C172" s="386" t="s">
        <v>74</v>
      </c>
      <c r="D172" s="386">
        <v>32.5</v>
      </c>
      <c r="E172" s="386">
        <v>39.25</v>
      </c>
      <c r="F172" s="386">
        <v>1450000</v>
      </c>
      <c r="G172" s="386">
        <v>25000</v>
      </c>
      <c r="H172" s="388">
        <f t="shared" si="4"/>
        <v>36942.675159235667</v>
      </c>
      <c r="I172" s="389">
        <f t="shared" si="5"/>
        <v>769.23076923076928</v>
      </c>
      <c r="J172" s="202" t="e">
        <f>IF('Technical Annex'!$D$21="Brownfield LRF",H172,((H172*'Technical Annex'!$D$47+'Indust Agri by LA '!I172*'Technical Annex'!$D$48)/'Technical Annex'!$D$49))</f>
        <v>#DIV/0!</v>
      </c>
      <c r="K172" s="202"/>
    </row>
    <row r="173" spans="1:11" x14ac:dyDescent="0.25">
      <c r="A173" s="386" t="s">
        <v>62</v>
      </c>
      <c r="B173" s="386" t="s">
        <v>78</v>
      </c>
      <c r="C173" s="386" t="s">
        <v>79</v>
      </c>
      <c r="D173" s="386">
        <v>32.5</v>
      </c>
      <c r="E173" s="386">
        <v>39.25</v>
      </c>
      <c r="F173" s="386">
        <v>1100000</v>
      </c>
      <c r="G173" s="386">
        <v>25000</v>
      </c>
      <c r="H173" s="388">
        <f t="shared" si="4"/>
        <v>28025.477707006368</v>
      </c>
      <c r="I173" s="389">
        <f t="shared" si="5"/>
        <v>769.23076923076928</v>
      </c>
      <c r="J173" s="202" t="e">
        <f>IF('Technical Annex'!$D$21="Brownfield LRF",H173,((H173*'Technical Annex'!$D$47+'Indust Agri by LA '!I173*'Technical Annex'!$D$48)/'Technical Annex'!$D$49))</f>
        <v>#DIV/0!</v>
      </c>
      <c r="K173" s="202"/>
    </row>
    <row r="174" spans="1:11" x14ac:dyDescent="0.25">
      <c r="A174" s="386" t="s">
        <v>62</v>
      </c>
      <c r="B174" s="386" t="s">
        <v>101</v>
      </c>
      <c r="C174" s="386" t="s">
        <v>1137</v>
      </c>
      <c r="D174" s="386">
        <v>32.5</v>
      </c>
      <c r="E174" s="386">
        <v>39.25</v>
      </c>
      <c r="F174" s="386">
        <v>1700000</v>
      </c>
      <c r="G174" s="386">
        <v>26000</v>
      </c>
      <c r="H174" s="388">
        <f t="shared" si="4"/>
        <v>43312.101910828023</v>
      </c>
      <c r="I174" s="389">
        <f t="shared" si="5"/>
        <v>800</v>
      </c>
      <c r="J174" s="202" t="e">
        <f>IF('Technical Annex'!$D$21="Brownfield LRF",H174,((H174*'Technical Annex'!$D$47+'Indust Agri by LA '!I174*'Technical Annex'!$D$48)/'Technical Annex'!$D$49))</f>
        <v>#DIV/0!</v>
      </c>
      <c r="K174" s="202"/>
    </row>
    <row r="175" spans="1:11" x14ac:dyDescent="0.25">
      <c r="A175" s="386" t="s">
        <v>62</v>
      </c>
      <c r="B175" s="386" t="s">
        <v>134</v>
      </c>
      <c r="C175" s="386" t="s">
        <v>135</v>
      </c>
      <c r="D175" s="386">
        <v>32.5</v>
      </c>
      <c r="E175" s="386">
        <v>39.25</v>
      </c>
      <c r="F175" s="386">
        <v>1900000</v>
      </c>
      <c r="G175" s="386">
        <v>26000</v>
      </c>
      <c r="H175" s="388">
        <f t="shared" si="4"/>
        <v>48407.643312101907</v>
      </c>
      <c r="I175" s="389">
        <f t="shared" si="5"/>
        <v>800</v>
      </c>
      <c r="J175" s="202" t="e">
        <f>IF('Technical Annex'!$D$21="Brownfield LRF",H175,((H175*'Technical Annex'!$D$47+'Indust Agri by LA '!I175*'Technical Annex'!$D$48)/'Technical Annex'!$D$49))</f>
        <v>#DIV/0!</v>
      </c>
      <c r="K175" s="202"/>
    </row>
    <row r="176" spans="1:11" x14ac:dyDescent="0.25">
      <c r="A176" s="386" t="s">
        <v>62</v>
      </c>
      <c r="B176" s="386" t="s">
        <v>146</v>
      </c>
      <c r="C176" s="386" t="s">
        <v>1166</v>
      </c>
      <c r="D176" s="386">
        <v>32.5</v>
      </c>
      <c r="E176" s="386">
        <v>39.25</v>
      </c>
      <c r="F176" s="386">
        <v>1750000</v>
      </c>
      <c r="G176" s="386">
        <v>25000</v>
      </c>
      <c r="H176" s="388">
        <f t="shared" si="4"/>
        <v>44585.987261146496</v>
      </c>
      <c r="I176" s="389">
        <f t="shared" si="5"/>
        <v>769.23076923076928</v>
      </c>
      <c r="J176" s="202" t="e">
        <f>IF('Technical Annex'!$D$21="Brownfield LRF",H176,((H176*'Technical Annex'!$D$47+'Indust Agri by LA '!I176*'Technical Annex'!$D$48)/'Technical Annex'!$D$49))</f>
        <v>#DIV/0!</v>
      </c>
      <c r="K176" s="202"/>
    </row>
    <row r="177" spans="1:11" s="381" customFormat="1" x14ac:dyDescent="0.25">
      <c r="A177" s="386" t="s">
        <v>62</v>
      </c>
      <c r="B177" s="386" t="s">
        <v>2155</v>
      </c>
      <c r="C177" s="386" t="s">
        <v>785</v>
      </c>
      <c r="D177" s="386">
        <v>32.5</v>
      </c>
      <c r="E177" s="386">
        <v>39.25</v>
      </c>
      <c r="F177" s="387">
        <v>1280000</v>
      </c>
      <c r="G177" s="387">
        <v>25000</v>
      </c>
      <c r="H177" s="388">
        <f t="shared" si="4"/>
        <v>32611.464968152864</v>
      </c>
      <c r="I177" s="389">
        <f t="shared" si="5"/>
        <v>769.23076923076928</v>
      </c>
      <c r="J177" s="202" t="e">
        <f>IF('Technical Annex'!$D$21="Brownfield LRF",H177,((H177*'Technical Annex'!$D$47+'Indust Agri by LA '!I177*'Technical Annex'!$D$48)/'Technical Annex'!$D$49))</f>
        <v>#DIV/0!</v>
      </c>
      <c r="K177" s="202"/>
    </row>
    <row r="178" spans="1:11" x14ac:dyDescent="0.25">
      <c r="A178" s="386" t="s">
        <v>62</v>
      </c>
      <c r="B178" s="386" t="s">
        <v>178</v>
      </c>
      <c r="C178" s="386" t="s">
        <v>179</v>
      </c>
      <c r="D178" s="386">
        <v>32.5</v>
      </c>
      <c r="E178" s="386">
        <v>39.25</v>
      </c>
      <c r="F178" s="386">
        <v>1000000</v>
      </c>
      <c r="G178" s="386">
        <v>25000</v>
      </c>
      <c r="H178" s="388">
        <f t="shared" si="4"/>
        <v>25477.707006369426</v>
      </c>
      <c r="I178" s="389">
        <f t="shared" si="5"/>
        <v>769.23076923076928</v>
      </c>
      <c r="J178" s="202" t="e">
        <f>IF('Technical Annex'!$D$21="Brownfield LRF",H178,((H178*'Technical Annex'!$D$47+'Indust Agri by LA '!I178*'Technical Annex'!$D$48)/'Technical Annex'!$D$49))</f>
        <v>#DIV/0!</v>
      </c>
      <c r="K178" s="202"/>
    </row>
    <row r="179" spans="1:11" x14ac:dyDescent="0.25">
      <c r="A179" s="386" t="s">
        <v>62</v>
      </c>
      <c r="B179" s="386" t="s">
        <v>192</v>
      </c>
      <c r="C179" s="386" t="s">
        <v>193</v>
      </c>
      <c r="D179" s="386">
        <v>32.5</v>
      </c>
      <c r="E179" s="386">
        <v>39.25</v>
      </c>
      <c r="F179" s="386">
        <v>1250000</v>
      </c>
      <c r="G179" s="386">
        <v>24500</v>
      </c>
      <c r="H179" s="388">
        <f t="shared" si="4"/>
        <v>31847.133757961783</v>
      </c>
      <c r="I179" s="389">
        <f t="shared" si="5"/>
        <v>753.84615384615381</v>
      </c>
      <c r="J179" s="202" t="e">
        <f>IF('Technical Annex'!$D$21="Brownfield LRF",H179,((H179*'Technical Annex'!$D$47+'Indust Agri by LA '!I179*'Technical Annex'!$D$48)/'Technical Annex'!$D$49))</f>
        <v>#DIV/0!</v>
      </c>
      <c r="K179" s="202"/>
    </row>
    <row r="180" spans="1:11" x14ac:dyDescent="0.25">
      <c r="A180" s="386" t="s">
        <v>62</v>
      </c>
      <c r="B180" s="386" t="s">
        <v>200</v>
      </c>
      <c r="C180" s="386" t="s">
        <v>201</v>
      </c>
      <c r="D180" s="386">
        <v>32.5</v>
      </c>
      <c r="E180" s="386">
        <v>39.25</v>
      </c>
      <c r="F180" s="386">
        <v>1550000</v>
      </c>
      <c r="G180" s="386">
        <v>25000</v>
      </c>
      <c r="H180" s="388">
        <f t="shared" si="4"/>
        <v>39490.445859872612</v>
      </c>
      <c r="I180" s="389">
        <f t="shared" si="5"/>
        <v>769.23076923076928</v>
      </c>
      <c r="J180" s="202" t="e">
        <f>IF('Technical Annex'!$D$21="Brownfield LRF",H180,((H180*'Technical Annex'!$D$47+'Indust Agri by LA '!I180*'Technical Annex'!$D$48)/'Technical Annex'!$D$49))</f>
        <v>#DIV/0!</v>
      </c>
      <c r="K180" s="202"/>
    </row>
    <row r="181" spans="1:11" x14ac:dyDescent="0.25">
      <c r="A181" s="386" t="s">
        <v>62</v>
      </c>
      <c r="B181" s="386" t="s">
        <v>222</v>
      </c>
      <c r="C181" s="386" t="s">
        <v>223</v>
      </c>
      <c r="D181" s="386">
        <v>32.5</v>
      </c>
      <c r="E181" s="386">
        <v>39.25</v>
      </c>
      <c r="F181" s="386">
        <v>2300000</v>
      </c>
      <c r="G181" s="386">
        <v>25000</v>
      </c>
      <c r="H181" s="388">
        <f t="shared" si="4"/>
        <v>58598.726114649682</v>
      </c>
      <c r="I181" s="389">
        <f t="shared" si="5"/>
        <v>769.23076923076928</v>
      </c>
      <c r="J181" s="202" t="e">
        <f>IF('Technical Annex'!$D$21="Brownfield LRF",H181,((H181*'Technical Annex'!$D$47+'Indust Agri by LA '!I181*'Technical Annex'!$D$48)/'Technical Annex'!$D$49))</f>
        <v>#DIV/0!</v>
      </c>
      <c r="K181" s="202"/>
    </row>
    <row r="182" spans="1:11" x14ac:dyDescent="0.25">
      <c r="A182" s="386" t="s">
        <v>62</v>
      </c>
      <c r="B182" s="386" t="s">
        <v>230</v>
      </c>
      <c r="C182" s="386" t="s">
        <v>231</v>
      </c>
      <c r="D182" s="386">
        <v>32.5</v>
      </c>
      <c r="E182" s="386">
        <v>39.25</v>
      </c>
      <c r="F182" s="386">
        <v>2000000</v>
      </c>
      <c r="G182" s="386">
        <v>25000</v>
      </c>
      <c r="H182" s="388">
        <f t="shared" si="4"/>
        <v>50955.414012738853</v>
      </c>
      <c r="I182" s="389">
        <f t="shared" si="5"/>
        <v>769.23076923076928</v>
      </c>
      <c r="J182" s="202" t="e">
        <f>IF('Technical Annex'!$D$21="Brownfield LRF",H182,((H182*'Technical Annex'!$D$47+'Indust Agri by LA '!I182*'Technical Annex'!$D$48)/'Technical Annex'!$D$49))</f>
        <v>#DIV/0!</v>
      </c>
      <c r="K182" s="202"/>
    </row>
    <row r="183" spans="1:11" x14ac:dyDescent="0.25">
      <c r="A183" s="386" t="s">
        <v>62</v>
      </c>
      <c r="B183" s="386" t="s">
        <v>240</v>
      </c>
      <c r="C183" s="386" t="s">
        <v>241</v>
      </c>
      <c r="D183" s="386">
        <v>32.5</v>
      </c>
      <c r="E183" s="386">
        <v>39.25</v>
      </c>
      <c r="F183" s="386">
        <v>500000</v>
      </c>
      <c r="G183" s="386">
        <v>25000</v>
      </c>
      <c r="H183" s="388">
        <f t="shared" si="4"/>
        <v>12738.853503184713</v>
      </c>
      <c r="I183" s="389">
        <f t="shared" si="5"/>
        <v>769.23076923076928</v>
      </c>
      <c r="J183" s="202" t="e">
        <f>IF('Technical Annex'!$D$21="Brownfield LRF",H183,((H183*'Technical Annex'!$D$47+'Indust Agri by LA '!I183*'Technical Annex'!$D$48)/'Technical Annex'!$D$49))</f>
        <v>#DIV/0!</v>
      </c>
      <c r="K183" s="202"/>
    </row>
    <row r="184" spans="1:11" x14ac:dyDescent="0.25">
      <c r="A184" s="386" t="s">
        <v>62</v>
      </c>
      <c r="B184" s="386" t="s">
        <v>254</v>
      </c>
      <c r="C184" s="386" t="s">
        <v>255</v>
      </c>
      <c r="D184" s="386">
        <v>32.5</v>
      </c>
      <c r="E184" s="386">
        <v>39.25</v>
      </c>
      <c r="F184" s="386">
        <v>1450000</v>
      </c>
      <c r="G184" s="386">
        <v>25500</v>
      </c>
      <c r="H184" s="388">
        <f t="shared" si="4"/>
        <v>36942.675159235667</v>
      </c>
      <c r="I184" s="389">
        <f t="shared" si="5"/>
        <v>784.61538461538464</v>
      </c>
      <c r="J184" s="202" t="e">
        <f>IF('Technical Annex'!$D$21="Brownfield LRF",H184,((H184*'Technical Annex'!$D$47+'Indust Agri by LA '!I184*'Technical Annex'!$D$48)/'Technical Annex'!$D$49))</f>
        <v>#DIV/0!</v>
      </c>
      <c r="K184" s="202"/>
    </row>
    <row r="185" spans="1:11" x14ac:dyDescent="0.25">
      <c r="A185" s="386" t="s">
        <v>62</v>
      </c>
      <c r="B185" s="386" t="s">
        <v>266</v>
      </c>
      <c r="C185" s="386" t="s">
        <v>267</v>
      </c>
      <c r="D185" s="386">
        <v>32.5</v>
      </c>
      <c r="E185" s="386">
        <v>39.25</v>
      </c>
      <c r="F185" s="386">
        <v>1200000</v>
      </c>
      <c r="G185" s="386">
        <v>25000</v>
      </c>
      <c r="H185" s="388">
        <f t="shared" si="4"/>
        <v>30573.248407643314</v>
      </c>
      <c r="I185" s="389">
        <f t="shared" si="5"/>
        <v>769.23076923076928</v>
      </c>
      <c r="J185" s="202" t="e">
        <f>IF('Technical Annex'!$D$21="Brownfield LRF",H185,((H185*'Technical Annex'!$D$47+'Indust Agri by LA '!I185*'Technical Annex'!$D$48)/'Technical Annex'!$D$49))</f>
        <v>#DIV/0!</v>
      </c>
      <c r="K185" s="202"/>
    </row>
    <row r="186" spans="1:11" x14ac:dyDescent="0.25">
      <c r="A186" s="386" t="s">
        <v>62</v>
      </c>
      <c r="B186" s="386" t="s">
        <v>268</v>
      </c>
      <c r="C186" s="386" t="s">
        <v>269</v>
      </c>
      <c r="D186" s="386">
        <v>32.5</v>
      </c>
      <c r="E186" s="386">
        <v>39.25</v>
      </c>
      <c r="F186" s="386">
        <v>1400000</v>
      </c>
      <c r="G186" s="386">
        <v>25000</v>
      </c>
      <c r="H186" s="388">
        <f t="shared" si="4"/>
        <v>35668.789808917194</v>
      </c>
      <c r="I186" s="389">
        <f t="shared" si="5"/>
        <v>769.23076923076928</v>
      </c>
      <c r="J186" s="202" t="e">
        <f>IF('Technical Annex'!$D$21="Brownfield LRF",H186,((H186*'Technical Annex'!$D$47+'Indust Agri by LA '!I186*'Technical Annex'!$D$48)/'Technical Annex'!$D$49))</f>
        <v>#DIV/0!</v>
      </c>
      <c r="K186" s="202"/>
    </row>
    <row r="187" spans="1:11" x14ac:dyDescent="0.25">
      <c r="A187" s="386" t="s">
        <v>62</v>
      </c>
      <c r="B187" s="386" t="s">
        <v>272</v>
      </c>
      <c r="C187" s="386" t="s">
        <v>273</v>
      </c>
      <c r="D187" s="386">
        <v>32.5</v>
      </c>
      <c r="E187" s="386">
        <v>39.25</v>
      </c>
      <c r="F187" s="386">
        <v>2700000</v>
      </c>
      <c r="G187" s="386">
        <v>26000</v>
      </c>
      <c r="H187" s="388">
        <f t="shared" si="4"/>
        <v>68789.808917197457</v>
      </c>
      <c r="I187" s="389">
        <f t="shared" si="5"/>
        <v>800</v>
      </c>
      <c r="J187" s="202" t="e">
        <f>IF('Technical Annex'!$D$21="Brownfield LRF",H187,((H187*'Technical Annex'!$D$47+'Indust Agri by LA '!I187*'Technical Annex'!$D$48)/'Technical Annex'!$D$49))</f>
        <v>#DIV/0!</v>
      </c>
      <c r="K187" s="202"/>
    </row>
    <row r="188" spans="1:11" x14ac:dyDescent="0.25">
      <c r="A188" s="386" t="s">
        <v>62</v>
      </c>
      <c r="B188" s="386" t="s">
        <v>278</v>
      </c>
      <c r="C188" s="386" t="s">
        <v>1142</v>
      </c>
      <c r="D188" s="386">
        <v>32.5</v>
      </c>
      <c r="E188" s="386">
        <v>39.25</v>
      </c>
      <c r="F188" s="386">
        <v>2350000</v>
      </c>
      <c r="G188" s="386">
        <v>25000</v>
      </c>
      <c r="H188" s="388">
        <f t="shared" si="4"/>
        <v>59872.611464968155</v>
      </c>
      <c r="I188" s="389">
        <f t="shared" si="5"/>
        <v>769.23076923076928</v>
      </c>
      <c r="J188" s="202" t="e">
        <f>IF('Technical Annex'!$D$21="Brownfield LRF",H188,((H188*'Technical Annex'!$D$47+'Indust Agri by LA '!I188*'Technical Annex'!$D$48)/'Technical Annex'!$D$49))</f>
        <v>#DIV/0!</v>
      </c>
      <c r="K188" s="202"/>
    </row>
    <row r="189" spans="1:11" x14ac:dyDescent="0.25">
      <c r="A189" s="386" t="s">
        <v>62</v>
      </c>
      <c r="B189" s="386" t="s">
        <v>284</v>
      </c>
      <c r="C189" s="386" t="s">
        <v>285</v>
      </c>
      <c r="D189" s="386">
        <v>32.5</v>
      </c>
      <c r="E189" s="386">
        <v>39.25</v>
      </c>
      <c r="F189" s="386">
        <v>1200000</v>
      </c>
      <c r="G189" s="386">
        <v>25000</v>
      </c>
      <c r="H189" s="388">
        <f t="shared" si="4"/>
        <v>30573.248407643314</v>
      </c>
      <c r="I189" s="389">
        <f t="shared" si="5"/>
        <v>769.23076923076928</v>
      </c>
      <c r="J189" s="202" t="e">
        <f>IF('Technical Annex'!$D$21="Brownfield LRF",H189,((H189*'Technical Annex'!$D$47+'Indust Agri by LA '!I189*'Technical Annex'!$D$48)/'Technical Annex'!$D$49))</f>
        <v>#DIV/0!</v>
      </c>
      <c r="K189" s="202"/>
    </row>
    <row r="190" spans="1:11" x14ac:dyDescent="0.25">
      <c r="A190" s="386" t="s">
        <v>62</v>
      </c>
      <c r="B190" s="386" t="s">
        <v>1150</v>
      </c>
      <c r="C190" s="386" t="s">
        <v>288</v>
      </c>
      <c r="D190" s="386">
        <v>32.5</v>
      </c>
      <c r="E190" s="386">
        <v>39.25</v>
      </c>
      <c r="F190" s="386">
        <v>850000</v>
      </c>
      <c r="G190" s="386">
        <v>25000</v>
      </c>
      <c r="H190" s="388">
        <f t="shared" si="4"/>
        <v>21656.050955414012</v>
      </c>
      <c r="I190" s="389">
        <f t="shared" si="5"/>
        <v>769.23076923076928</v>
      </c>
      <c r="J190" s="202" t="e">
        <f>IF('Technical Annex'!$D$21="Brownfield LRF",H190,((H190*'Technical Annex'!$D$47+'Indust Agri by LA '!I190*'Technical Annex'!$D$48)/'Technical Annex'!$D$49))</f>
        <v>#DIV/0!</v>
      </c>
      <c r="K190" s="202"/>
    </row>
    <row r="191" spans="1:11" x14ac:dyDescent="0.25">
      <c r="A191" s="386" t="s">
        <v>62</v>
      </c>
      <c r="B191" s="386" t="s">
        <v>299</v>
      </c>
      <c r="C191" s="386" t="s">
        <v>300</v>
      </c>
      <c r="D191" s="386">
        <v>32.5</v>
      </c>
      <c r="E191" s="386">
        <v>39.25</v>
      </c>
      <c r="F191" s="386">
        <v>1000000</v>
      </c>
      <c r="G191" s="386">
        <v>25000</v>
      </c>
      <c r="H191" s="388">
        <f t="shared" si="4"/>
        <v>25477.707006369426</v>
      </c>
      <c r="I191" s="389">
        <f t="shared" si="5"/>
        <v>769.23076923076928</v>
      </c>
      <c r="J191" s="202" t="e">
        <f>IF('Technical Annex'!$D$21="Brownfield LRF",H191,((H191*'Technical Annex'!$D$47+'Indust Agri by LA '!I191*'Technical Annex'!$D$48)/'Technical Annex'!$D$49))</f>
        <v>#DIV/0!</v>
      </c>
      <c r="K191" s="202"/>
    </row>
    <row r="192" spans="1:11" x14ac:dyDescent="0.25">
      <c r="A192" s="386" t="s">
        <v>62</v>
      </c>
      <c r="B192" s="386" t="s">
        <v>301</v>
      </c>
      <c r="C192" s="386" t="s">
        <v>302</v>
      </c>
      <c r="D192" s="386">
        <v>32.5</v>
      </c>
      <c r="E192" s="386">
        <v>39.25</v>
      </c>
      <c r="F192" s="386">
        <v>1650000</v>
      </c>
      <c r="G192" s="386">
        <v>25000</v>
      </c>
      <c r="H192" s="388">
        <f t="shared" ref="H192:H251" si="6">F192/E192</f>
        <v>42038.216560509551</v>
      </c>
      <c r="I192" s="389">
        <f t="shared" ref="I192:I251" si="7">G192/D192</f>
        <v>769.23076923076928</v>
      </c>
      <c r="J192" s="202" t="e">
        <f>IF('Technical Annex'!$D$21="Brownfield LRF",H192,((H192*'Technical Annex'!$D$47+'Indust Agri by LA '!I192*'Technical Annex'!$D$48)/'Technical Annex'!$D$49))</f>
        <v>#DIV/0!</v>
      </c>
      <c r="K192" s="202"/>
    </row>
    <row r="193" spans="1:11" x14ac:dyDescent="0.25">
      <c r="A193" s="386" t="s">
        <v>62</v>
      </c>
      <c r="B193" s="386" t="s">
        <v>307</v>
      </c>
      <c r="C193" s="386" t="s">
        <v>308</v>
      </c>
      <c r="D193" s="386">
        <v>32.5</v>
      </c>
      <c r="E193" s="386">
        <v>39.25</v>
      </c>
      <c r="F193" s="386">
        <v>2300000</v>
      </c>
      <c r="G193" s="386">
        <v>26000</v>
      </c>
      <c r="H193" s="388">
        <f t="shared" si="6"/>
        <v>58598.726114649682</v>
      </c>
      <c r="I193" s="389">
        <f t="shared" si="7"/>
        <v>800</v>
      </c>
      <c r="J193" s="202" t="e">
        <f>IF('Technical Annex'!$D$21="Brownfield LRF",H193,((H193*'Technical Annex'!$D$47+'Indust Agri by LA '!I193*'Technical Annex'!$D$48)/'Technical Annex'!$D$49))</f>
        <v>#DIV/0!</v>
      </c>
      <c r="K193" s="202"/>
    </row>
    <row r="194" spans="1:11" x14ac:dyDescent="0.25">
      <c r="A194" s="386" t="s">
        <v>62</v>
      </c>
      <c r="B194" s="386" t="s">
        <v>327</v>
      </c>
      <c r="C194" s="386" t="s">
        <v>328</v>
      </c>
      <c r="D194" s="386">
        <v>32.5</v>
      </c>
      <c r="E194" s="386">
        <v>39.25</v>
      </c>
      <c r="F194" s="386">
        <v>1400000</v>
      </c>
      <c r="G194" s="386">
        <v>26000</v>
      </c>
      <c r="H194" s="388">
        <f t="shared" si="6"/>
        <v>35668.789808917194</v>
      </c>
      <c r="I194" s="389">
        <f t="shared" si="7"/>
        <v>800</v>
      </c>
      <c r="J194" s="202" t="e">
        <f>IF('Technical Annex'!$D$21="Brownfield LRF",H194,((H194*'Technical Annex'!$D$47+'Indust Agri by LA '!I194*'Technical Annex'!$D$48)/'Technical Annex'!$D$49))</f>
        <v>#DIV/0!</v>
      </c>
      <c r="K194" s="202"/>
    </row>
    <row r="195" spans="1:11" x14ac:dyDescent="0.25">
      <c r="A195" s="386" t="s">
        <v>62</v>
      </c>
      <c r="B195" s="386" t="s">
        <v>331</v>
      </c>
      <c r="C195" s="386" t="s">
        <v>332</v>
      </c>
      <c r="D195" s="386">
        <v>32.5</v>
      </c>
      <c r="E195" s="386">
        <v>39.25</v>
      </c>
      <c r="F195" s="386">
        <v>750000</v>
      </c>
      <c r="G195" s="386">
        <v>25000</v>
      </c>
      <c r="H195" s="388">
        <f t="shared" si="6"/>
        <v>19108.28025477707</v>
      </c>
      <c r="I195" s="389">
        <f t="shared" si="7"/>
        <v>769.23076923076928</v>
      </c>
      <c r="J195" s="202" t="e">
        <f>IF('Technical Annex'!$D$21="Brownfield LRF",H195,((H195*'Technical Annex'!$D$47+'Indust Agri by LA '!I195*'Technical Annex'!$D$48)/'Technical Annex'!$D$49))</f>
        <v>#DIV/0!</v>
      </c>
      <c r="K195" s="202"/>
    </row>
    <row r="196" spans="1:11" x14ac:dyDescent="0.25">
      <c r="A196" s="386" t="s">
        <v>62</v>
      </c>
      <c r="B196" s="386" t="s">
        <v>333</v>
      </c>
      <c r="C196" s="386" t="s">
        <v>334</v>
      </c>
      <c r="D196" s="386">
        <v>32.5</v>
      </c>
      <c r="E196" s="386">
        <v>39.25</v>
      </c>
      <c r="F196" s="386">
        <v>1200000</v>
      </c>
      <c r="G196" s="386">
        <v>25000</v>
      </c>
      <c r="H196" s="388">
        <f t="shared" si="6"/>
        <v>30573.248407643314</v>
      </c>
      <c r="I196" s="389">
        <f t="shared" si="7"/>
        <v>769.23076923076928</v>
      </c>
      <c r="J196" s="202" t="e">
        <f>IF('Technical Annex'!$D$21="Brownfield LRF",H196,((H196*'Technical Annex'!$D$47+'Indust Agri by LA '!I196*'Technical Annex'!$D$48)/'Technical Annex'!$D$49))</f>
        <v>#DIV/0!</v>
      </c>
      <c r="K196" s="202"/>
    </row>
    <row r="197" spans="1:11" x14ac:dyDescent="0.25">
      <c r="A197" s="386" t="s">
        <v>62</v>
      </c>
      <c r="B197" s="386" t="s">
        <v>347</v>
      </c>
      <c r="C197" s="386" t="s">
        <v>348</v>
      </c>
      <c r="D197" s="386">
        <v>32.5</v>
      </c>
      <c r="E197" s="386">
        <v>39.25</v>
      </c>
      <c r="F197" s="386">
        <v>1550000</v>
      </c>
      <c r="G197" s="386">
        <v>25000</v>
      </c>
      <c r="H197" s="388">
        <f t="shared" si="6"/>
        <v>39490.445859872612</v>
      </c>
      <c r="I197" s="389">
        <f t="shared" si="7"/>
        <v>769.23076923076928</v>
      </c>
      <c r="J197" s="202" t="e">
        <f>IF('Technical Annex'!$D$21="Brownfield LRF",H197,((H197*'Technical Annex'!$D$47+'Indust Agri by LA '!I197*'Technical Annex'!$D$48)/'Technical Annex'!$D$49))</f>
        <v>#DIV/0!</v>
      </c>
      <c r="K197" s="202"/>
    </row>
    <row r="198" spans="1:11" x14ac:dyDescent="0.25">
      <c r="A198" s="386" t="s">
        <v>62</v>
      </c>
      <c r="B198" s="386" t="s">
        <v>357</v>
      </c>
      <c r="C198" s="386" t="s">
        <v>358</v>
      </c>
      <c r="D198" s="386">
        <v>32.5</v>
      </c>
      <c r="E198" s="386">
        <v>39.25</v>
      </c>
      <c r="F198" s="386">
        <v>750000</v>
      </c>
      <c r="G198" s="386">
        <v>25000</v>
      </c>
      <c r="H198" s="388">
        <f t="shared" si="6"/>
        <v>19108.28025477707</v>
      </c>
      <c r="I198" s="389">
        <f t="shared" si="7"/>
        <v>769.23076923076928</v>
      </c>
      <c r="J198" s="202" t="e">
        <f>IF('Technical Annex'!$D$21="Brownfield LRF",H198,((H198*'Technical Annex'!$D$47+'Indust Agri by LA '!I198*'Technical Annex'!$D$48)/'Technical Annex'!$D$49))</f>
        <v>#DIV/0!</v>
      </c>
      <c r="K198" s="202"/>
    </row>
    <row r="199" spans="1:11" x14ac:dyDescent="0.25">
      <c r="A199" s="386" t="s">
        <v>62</v>
      </c>
      <c r="B199" s="386" t="s">
        <v>385</v>
      </c>
      <c r="C199" s="386" t="s">
        <v>386</v>
      </c>
      <c r="D199" s="386">
        <v>32.5</v>
      </c>
      <c r="E199" s="386">
        <v>39.25</v>
      </c>
      <c r="F199" s="386">
        <v>1200000</v>
      </c>
      <c r="G199" s="386">
        <v>25000</v>
      </c>
      <c r="H199" s="388">
        <f t="shared" si="6"/>
        <v>30573.248407643314</v>
      </c>
      <c r="I199" s="389">
        <f t="shared" si="7"/>
        <v>769.23076923076928</v>
      </c>
      <c r="J199" s="202" t="e">
        <f>IF('Technical Annex'!$D$21="Brownfield LRF",H199,((H199*'Technical Annex'!$D$47+'Indust Agri by LA '!I199*'Technical Annex'!$D$48)/'Technical Annex'!$D$49))</f>
        <v>#DIV/0!</v>
      </c>
      <c r="K199" s="202"/>
    </row>
    <row r="200" spans="1:11" x14ac:dyDescent="0.25">
      <c r="A200" s="386" t="s">
        <v>62</v>
      </c>
      <c r="B200" s="386" t="s">
        <v>398</v>
      </c>
      <c r="C200" s="386" t="s">
        <v>399</v>
      </c>
      <c r="D200" s="386">
        <v>32.5</v>
      </c>
      <c r="E200" s="386">
        <v>39.25</v>
      </c>
      <c r="F200" s="386">
        <v>1350000</v>
      </c>
      <c r="G200" s="386">
        <v>25000</v>
      </c>
      <c r="H200" s="388">
        <f t="shared" si="6"/>
        <v>34394.904458598729</v>
      </c>
      <c r="I200" s="389">
        <f t="shared" si="7"/>
        <v>769.23076923076928</v>
      </c>
      <c r="J200" s="202" t="e">
        <f>IF('Technical Annex'!$D$21="Brownfield LRF",H200,((H200*'Technical Annex'!$D$47+'Indust Agri by LA '!I200*'Technical Annex'!$D$48)/'Technical Annex'!$D$49))</f>
        <v>#DIV/0!</v>
      </c>
      <c r="K200" s="202"/>
    </row>
    <row r="201" spans="1:11" x14ac:dyDescent="0.25">
      <c r="A201" s="386" t="s">
        <v>62</v>
      </c>
      <c r="B201" s="386" t="s">
        <v>408</v>
      </c>
      <c r="C201" s="386" t="s">
        <v>409</v>
      </c>
      <c r="D201" s="386">
        <v>32.5</v>
      </c>
      <c r="E201" s="386">
        <v>39.25</v>
      </c>
      <c r="F201" s="386">
        <v>1500000</v>
      </c>
      <c r="G201" s="386">
        <v>25000</v>
      </c>
      <c r="H201" s="388">
        <f t="shared" si="6"/>
        <v>38216.56050955414</v>
      </c>
      <c r="I201" s="389">
        <f t="shared" si="7"/>
        <v>769.23076923076928</v>
      </c>
      <c r="J201" s="202" t="e">
        <f>IF('Technical Annex'!$D$21="Brownfield LRF",H201,((H201*'Technical Annex'!$D$47+'Indust Agri by LA '!I201*'Technical Annex'!$D$48)/'Technical Annex'!$D$49))</f>
        <v>#DIV/0!</v>
      </c>
      <c r="K201" s="202"/>
    </row>
    <row r="202" spans="1:11" x14ac:dyDescent="0.25">
      <c r="A202" s="386" t="s">
        <v>62</v>
      </c>
      <c r="B202" s="386" t="s">
        <v>420</v>
      </c>
      <c r="C202" s="386" t="s">
        <v>421</v>
      </c>
      <c r="D202" s="386">
        <v>32.5</v>
      </c>
      <c r="E202" s="386">
        <v>39.25</v>
      </c>
      <c r="F202" s="386">
        <v>1550000</v>
      </c>
      <c r="G202" s="386">
        <v>25000</v>
      </c>
      <c r="H202" s="388">
        <f t="shared" si="6"/>
        <v>39490.445859872612</v>
      </c>
      <c r="I202" s="389">
        <f t="shared" si="7"/>
        <v>769.23076923076928</v>
      </c>
      <c r="J202" s="202" t="e">
        <f>IF('Technical Annex'!$D$21="Brownfield LRF",H202,((H202*'Technical Annex'!$D$47+'Indust Agri by LA '!I202*'Technical Annex'!$D$48)/'Technical Annex'!$D$49))</f>
        <v>#DIV/0!</v>
      </c>
      <c r="K202" s="202"/>
    </row>
    <row r="203" spans="1:11" x14ac:dyDescent="0.25">
      <c r="A203" s="386" t="s">
        <v>62</v>
      </c>
      <c r="B203" s="386" t="s">
        <v>424</v>
      </c>
      <c r="C203" s="386" t="s">
        <v>425</v>
      </c>
      <c r="D203" s="386">
        <v>32.5</v>
      </c>
      <c r="E203" s="386">
        <v>39.25</v>
      </c>
      <c r="F203" s="386">
        <v>1050000</v>
      </c>
      <c r="G203" s="386">
        <v>23000</v>
      </c>
      <c r="H203" s="388">
        <f t="shared" si="6"/>
        <v>26751.592356687899</v>
      </c>
      <c r="I203" s="389">
        <f t="shared" si="7"/>
        <v>707.69230769230774</v>
      </c>
      <c r="J203" s="202" t="e">
        <f>IF('Technical Annex'!$D$21="Brownfield LRF",H203,((H203*'Technical Annex'!$D$47+'Indust Agri by LA '!I203*'Technical Annex'!$D$48)/'Technical Annex'!$D$49))</f>
        <v>#DIV/0!</v>
      </c>
      <c r="K203" s="202"/>
    </row>
    <row r="204" spans="1:11" x14ac:dyDescent="0.25">
      <c r="A204" s="386" t="s">
        <v>62</v>
      </c>
      <c r="B204" s="386" t="s">
        <v>426</v>
      </c>
      <c r="C204" s="386" t="s">
        <v>427</v>
      </c>
      <c r="D204" s="386">
        <v>32.5</v>
      </c>
      <c r="E204" s="386">
        <v>39.25</v>
      </c>
      <c r="F204" s="386">
        <v>2200000</v>
      </c>
      <c r="G204" s="386">
        <v>25000</v>
      </c>
      <c r="H204" s="388">
        <f t="shared" si="6"/>
        <v>56050.955414012737</v>
      </c>
      <c r="I204" s="389">
        <f t="shared" si="7"/>
        <v>769.23076923076928</v>
      </c>
      <c r="J204" s="202" t="e">
        <f>IF('Technical Annex'!$D$21="Brownfield LRF",H204,((H204*'Technical Annex'!$D$47+'Indust Agri by LA '!I204*'Technical Annex'!$D$48)/'Technical Annex'!$D$49))</f>
        <v>#DIV/0!</v>
      </c>
      <c r="K204" s="202"/>
    </row>
    <row r="205" spans="1:11" x14ac:dyDescent="0.25">
      <c r="A205" s="386" t="s">
        <v>62</v>
      </c>
      <c r="B205" s="386" t="s">
        <v>428</v>
      </c>
      <c r="C205" s="386" t="s">
        <v>429</v>
      </c>
      <c r="D205" s="386">
        <v>32.5</v>
      </c>
      <c r="E205" s="386">
        <v>39.25</v>
      </c>
      <c r="F205" s="386">
        <v>1000000</v>
      </c>
      <c r="G205" s="386">
        <v>25500</v>
      </c>
      <c r="H205" s="388">
        <f t="shared" si="6"/>
        <v>25477.707006369426</v>
      </c>
      <c r="I205" s="389">
        <f t="shared" si="7"/>
        <v>784.61538461538464</v>
      </c>
      <c r="J205" s="202" t="e">
        <f>IF('Technical Annex'!$D$21="Brownfield LRF",H205,((H205*'Technical Annex'!$D$47+'Indust Agri by LA '!I205*'Technical Annex'!$D$48)/'Technical Annex'!$D$49))</f>
        <v>#DIV/0!</v>
      </c>
      <c r="K205" s="202"/>
    </row>
    <row r="206" spans="1:11" x14ac:dyDescent="0.25">
      <c r="A206" s="386" t="s">
        <v>62</v>
      </c>
      <c r="B206" s="386" t="s">
        <v>476</v>
      </c>
      <c r="C206" s="386" t="s">
        <v>477</v>
      </c>
      <c r="D206" s="386">
        <v>32.5</v>
      </c>
      <c r="E206" s="386">
        <v>39.25</v>
      </c>
      <c r="F206" s="386">
        <v>2000000</v>
      </c>
      <c r="G206" s="386">
        <v>26000</v>
      </c>
      <c r="H206" s="388">
        <f t="shared" si="6"/>
        <v>50955.414012738853</v>
      </c>
      <c r="I206" s="389">
        <f t="shared" si="7"/>
        <v>800</v>
      </c>
      <c r="J206" s="202" t="e">
        <f>IF('Technical Annex'!$D$21="Brownfield LRF",H206,((H206*'Technical Annex'!$D$47+'Indust Agri by LA '!I206*'Technical Annex'!$D$48)/'Technical Annex'!$D$49))</f>
        <v>#DIV/0!</v>
      </c>
      <c r="K206" s="202"/>
    </row>
    <row r="207" spans="1:11" x14ac:dyDescent="0.25">
      <c r="A207" s="386" t="s">
        <v>62</v>
      </c>
      <c r="B207" s="386" t="s">
        <v>486</v>
      </c>
      <c r="C207" s="386" t="s">
        <v>487</v>
      </c>
      <c r="D207" s="386">
        <v>32.5</v>
      </c>
      <c r="E207" s="386">
        <v>39.25</v>
      </c>
      <c r="F207" s="386">
        <v>1500000</v>
      </c>
      <c r="G207" s="386">
        <v>25000</v>
      </c>
      <c r="H207" s="388">
        <f t="shared" si="6"/>
        <v>38216.56050955414</v>
      </c>
      <c r="I207" s="389">
        <f t="shared" si="7"/>
        <v>769.23076923076928</v>
      </c>
      <c r="J207" s="202" t="e">
        <f>IF('Technical Annex'!$D$21="Brownfield LRF",H207,((H207*'Technical Annex'!$D$47+'Indust Agri by LA '!I207*'Technical Annex'!$D$48)/'Technical Annex'!$D$49))</f>
        <v>#DIV/0!</v>
      </c>
      <c r="K207" s="202"/>
    </row>
    <row r="208" spans="1:11" x14ac:dyDescent="0.25">
      <c r="A208" s="386" t="s">
        <v>62</v>
      </c>
      <c r="B208" s="386" t="s">
        <v>492</v>
      </c>
      <c r="C208" s="386" t="s">
        <v>493</v>
      </c>
      <c r="D208" s="386">
        <v>32.5</v>
      </c>
      <c r="E208" s="386">
        <v>39.25</v>
      </c>
      <c r="F208" s="386">
        <v>2000000</v>
      </c>
      <c r="G208" s="386">
        <v>26000</v>
      </c>
      <c r="H208" s="388">
        <f t="shared" si="6"/>
        <v>50955.414012738853</v>
      </c>
      <c r="I208" s="389">
        <f t="shared" si="7"/>
        <v>800</v>
      </c>
      <c r="J208" s="202" t="e">
        <f>IF('Technical Annex'!$D$21="Brownfield LRF",H208,((H208*'Technical Annex'!$D$47+'Indust Agri by LA '!I208*'Technical Annex'!$D$48)/'Technical Annex'!$D$49))</f>
        <v>#DIV/0!</v>
      </c>
      <c r="K208" s="202"/>
    </row>
    <row r="209" spans="1:11" x14ac:dyDescent="0.25">
      <c r="A209" s="386" t="s">
        <v>62</v>
      </c>
      <c r="B209" s="386" t="s">
        <v>500</v>
      </c>
      <c r="C209" s="386" t="s">
        <v>1141</v>
      </c>
      <c r="D209" s="386">
        <v>32.5</v>
      </c>
      <c r="E209" s="386">
        <v>39.25</v>
      </c>
      <c r="F209" s="386">
        <v>2200000</v>
      </c>
      <c r="G209" s="386">
        <v>25000</v>
      </c>
      <c r="H209" s="388">
        <f t="shared" si="6"/>
        <v>56050.955414012737</v>
      </c>
      <c r="I209" s="389">
        <f t="shared" si="7"/>
        <v>769.23076923076928</v>
      </c>
      <c r="J209" s="202" t="e">
        <f>IF('Technical Annex'!$D$21="Brownfield LRF",H209,((H209*'Technical Annex'!$D$47+'Indust Agri by LA '!I209*'Technical Annex'!$D$48)/'Technical Annex'!$D$49))</f>
        <v>#DIV/0!</v>
      </c>
      <c r="K209" s="202"/>
    </row>
    <row r="210" spans="1:11" x14ac:dyDescent="0.25">
      <c r="A210" s="386" t="s">
        <v>62</v>
      </c>
      <c r="B210" s="386" t="s">
        <v>514</v>
      </c>
      <c r="C210" s="386" t="s">
        <v>515</v>
      </c>
      <c r="D210" s="386">
        <v>32.5</v>
      </c>
      <c r="E210" s="386">
        <v>39.25</v>
      </c>
      <c r="F210" s="386">
        <v>1000000</v>
      </c>
      <c r="G210" s="386">
        <v>25000</v>
      </c>
      <c r="H210" s="388">
        <f t="shared" si="6"/>
        <v>25477.707006369426</v>
      </c>
      <c r="I210" s="389">
        <f t="shared" si="7"/>
        <v>769.23076923076928</v>
      </c>
      <c r="J210" s="202" t="e">
        <f>IF('Technical Annex'!$D$21="Brownfield LRF",H210,((H210*'Technical Annex'!$D$47+'Indust Agri by LA '!I210*'Technical Annex'!$D$48)/'Technical Annex'!$D$49))</f>
        <v>#DIV/0!</v>
      </c>
      <c r="K210" s="202"/>
    </row>
    <row r="211" spans="1:11" x14ac:dyDescent="0.25">
      <c r="A211" s="386" t="s">
        <v>62</v>
      </c>
      <c r="B211" s="386" t="s">
        <v>520</v>
      </c>
      <c r="C211" s="386" t="s">
        <v>521</v>
      </c>
      <c r="D211" s="386">
        <v>32.5</v>
      </c>
      <c r="E211" s="386">
        <v>39.25</v>
      </c>
      <c r="F211" s="386">
        <v>2600000</v>
      </c>
      <c r="G211" s="386">
        <v>26000</v>
      </c>
      <c r="H211" s="388">
        <f t="shared" si="6"/>
        <v>66242.038216560512</v>
      </c>
      <c r="I211" s="389">
        <f t="shared" si="7"/>
        <v>800</v>
      </c>
      <c r="J211" s="202" t="e">
        <f>IF('Technical Annex'!$D$21="Brownfield LRF",H211,((H211*'Technical Annex'!$D$47+'Indust Agri by LA '!I211*'Technical Annex'!$D$48)/'Technical Annex'!$D$49))</f>
        <v>#DIV/0!</v>
      </c>
      <c r="K211" s="202"/>
    </row>
    <row r="212" spans="1:11" x14ac:dyDescent="0.25">
      <c r="A212" s="386" t="s">
        <v>62</v>
      </c>
      <c r="B212" s="386" t="s">
        <v>524</v>
      </c>
      <c r="C212" s="386" t="s">
        <v>525</v>
      </c>
      <c r="D212" s="386">
        <v>32.5</v>
      </c>
      <c r="E212" s="386">
        <v>39.25</v>
      </c>
      <c r="F212" s="386">
        <v>1700000</v>
      </c>
      <c r="G212" s="386">
        <v>26000</v>
      </c>
      <c r="H212" s="388">
        <f t="shared" si="6"/>
        <v>43312.101910828023</v>
      </c>
      <c r="I212" s="389">
        <f t="shared" si="7"/>
        <v>800</v>
      </c>
      <c r="J212" s="202" t="e">
        <f>IF('Technical Annex'!$D$21="Brownfield LRF",H212,((H212*'Technical Annex'!$D$47+'Indust Agri by LA '!I212*'Technical Annex'!$D$48)/'Technical Annex'!$D$49))</f>
        <v>#DIV/0!</v>
      </c>
      <c r="K212" s="202"/>
    </row>
    <row r="213" spans="1:11" x14ac:dyDescent="0.25">
      <c r="A213" s="386" t="s">
        <v>62</v>
      </c>
      <c r="B213" s="386" t="s">
        <v>542</v>
      </c>
      <c r="C213" s="386" t="s">
        <v>543</v>
      </c>
      <c r="D213" s="386">
        <v>32.5</v>
      </c>
      <c r="E213" s="386">
        <v>39.25</v>
      </c>
      <c r="F213" s="386">
        <v>1900000</v>
      </c>
      <c r="G213" s="386">
        <v>25000</v>
      </c>
      <c r="H213" s="388">
        <f t="shared" si="6"/>
        <v>48407.643312101907</v>
      </c>
      <c r="I213" s="389">
        <f t="shared" si="7"/>
        <v>769.23076923076928</v>
      </c>
      <c r="J213" s="202" t="e">
        <f>IF('Technical Annex'!$D$21="Brownfield LRF",H213,((H213*'Technical Annex'!$D$47+'Indust Agri by LA '!I213*'Technical Annex'!$D$48)/'Technical Annex'!$D$49))</f>
        <v>#DIV/0!</v>
      </c>
      <c r="K213" s="202"/>
    </row>
    <row r="214" spans="1:11" x14ac:dyDescent="0.25">
      <c r="A214" s="386" t="s">
        <v>62</v>
      </c>
      <c r="B214" s="386" t="s">
        <v>548</v>
      </c>
      <c r="C214" s="386" t="s">
        <v>549</v>
      </c>
      <c r="D214" s="386">
        <v>32.5</v>
      </c>
      <c r="E214" s="386">
        <v>39.25</v>
      </c>
      <c r="F214" s="386">
        <v>2250000</v>
      </c>
      <c r="G214" s="386">
        <v>26000</v>
      </c>
      <c r="H214" s="388">
        <f t="shared" si="6"/>
        <v>57324.840764331209</v>
      </c>
      <c r="I214" s="389">
        <f t="shared" si="7"/>
        <v>800</v>
      </c>
      <c r="J214" s="202" t="e">
        <f>IF('Technical Annex'!$D$21="Brownfield LRF",H214,((H214*'Technical Annex'!$D$47+'Indust Agri by LA '!I214*'Technical Annex'!$D$48)/'Technical Annex'!$D$49))</f>
        <v>#DIV/0!</v>
      </c>
      <c r="K214" s="202"/>
    </row>
    <row r="215" spans="1:11" x14ac:dyDescent="0.25">
      <c r="A215" s="386" t="s">
        <v>62</v>
      </c>
      <c r="B215" s="386" t="s">
        <v>572</v>
      </c>
      <c r="C215" s="386" t="s">
        <v>573</v>
      </c>
      <c r="D215" s="386">
        <v>32.5</v>
      </c>
      <c r="E215" s="386">
        <v>39.25</v>
      </c>
      <c r="F215" s="386">
        <v>1250000</v>
      </c>
      <c r="G215" s="386">
        <v>26000</v>
      </c>
      <c r="H215" s="388">
        <f t="shared" si="6"/>
        <v>31847.133757961783</v>
      </c>
      <c r="I215" s="389">
        <f t="shared" si="7"/>
        <v>800</v>
      </c>
      <c r="J215" s="202" t="e">
        <f>IF('Technical Annex'!$D$21="Brownfield LRF",H215,((H215*'Technical Annex'!$D$47+'Indust Agri by LA '!I215*'Technical Annex'!$D$48)/'Technical Annex'!$D$49))</f>
        <v>#DIV/0!</v>
      </c>
      <c r="K215" s="202"/>
    </row>
    <row r="216" spans="1:11" x14ac:dyDescent="0.25">
      <c r="A216" s="386" t="s">
        <v>62</v>
      </c>
      <c r="B216" s="386" t="s">
        <v>582</v>
      </c>
      <c r="C216" s="386" t="s">
        <v>583</v>
      </c>
      <c r="D216" s="386">
        <v>32.5</v>
      </c>
      <c r="E216" s="386">
        <v>39.25</v>
      </c>
      <c r="F216" s="386">
        <v>1500000</v>
      </c>
      <c r="G216" s="386">
        <v>25000</v>
      </c>
      <c r="H216" s="388">
        <f t="shared" si="6"/>
        <v>38216.56050955414</v>
      </c>
      <c r="I216" s="389">
        <f t="shared" si="7"/>
        <v>769.23076923076928</v>
      </c>
      <c r="J216" s="202" t="e">
        <f>IF('Technical Annex'!$D$21="Brownfield LRF",H216,((H216*'Technical Annex'!$D$47+'Indust Agri by LA '!I216*'Technical Annex'!$D$48)/'Technical Annex'!$D$49))</f>
        <v>#DIV/0!</v>
      </c>
      <c r="K216" s="202"/>
    </row>
    <row r="217" spans="1:11" x14ac:dyDescent="0.25">
      <c r="A217" s="386" t="s">
        <v>62</v>
      </c>
      <c r="B217" s="386" t="s">
        <v>588</v>
      </c>
      <c r="C217" s="386" t="s">
        <v>589</v>
      </c>
      <c r="D217" s="386">
        <v>32.5</v>
      </c>
      <c r="E217" s="386">
        <v>39.25</v>
      </c>
      <c r="F217" s="386">
        <v>2700000</v>
      </c>
      <c r="G217" s="386">
        <v>26000</v>
      </c>
      <c r="H217" s="388">
        <f t="shared" si="6"/>
        <v>68789.808917197457</v>
      </c>
      <c r="I217" s="389">
        <f t="shared" si="7"/>
        <v>800</v>
      </c>
      <c r="J217" s="202" t="e">
        <f>IF('Technical Annex'!$D$21="Brownfield LRF",H217,((H217*'Technical Annex'!$D$47+'Indust Agri by LA '!I217*'Technical Annex'!$D$48)/'Technical Annex'!$D$49))</f>
        <v>#DIV/0!</v>
      </c>
      <c r="K217" s="202"/>
    </row>
    <row r="218" spans="1:11" x14ac:dyDescent="0.25">
      <c r="A218" s="386" t="s">
        <v>62</v>
      </c>
      <c r="B218" s="386" t="s">
        <v>614</v>
      </c>
      <c r="C218" s="386" t="s">
        <v>615</v>
      </c>
      <c r="D218" s="386">
        <v>32.5</v>
      </c>
      <c r="E218" s="386">
        <v>39.25</v>
      </c>
      <c r="F218" s="386">
        <v>1900000</v>
      </c>
      <c r="G218" s="386">
        <v>26000</v>
      </c>
      <c r="H218" s="388">
        <f t="shared" si="6"/>
        <v>48407.643312101907</v>
      </c>
      <c r="I218" s="389">
        <f t="shared" si="7"/>
        <v>800</v>
      </c>
      <c r="J218" s="202" t="e">
        <f>IF('Technical Annex'!$D$21="Brownfield LRF",H218,((H218*'Technical Annex'!$D$47+'Indust Agri by LA '!I218*'Technical Annex'!$D$48)/'Technical Annex'!$D$49))</f>
        <v>#DIV/0!</v>
      </c>
      <c r="K218" s="202"/>
    </row>
    <row r="219" spans="1:11" x14ac:dyDescent="0.25">
      <c r="A219" s="386" t="s">
        <v>62</v>
      </c>
      <c r="B219" s="386" t="s">
        <v>618</v>
      </c>
      <c r="C219" s="386" t="s">
        <v>619</v>
      </c>
      <c r="D219" s="386">
        <v>32.5</v>
      </c>
      <c r="E219" s="386">
        <v>39.25</v>
      </c>
      <c r="F219" s="386">
        <v>1100000</v>
      </c>
      <c r="G219" s="386">
        <v>25000</v>
      </c>
      <c r="H219" s="388">
        <f t="shared" si="6"/>
        <v>28025.477707006368</v>
      </c>
      <c r="I219" s="389">
        <f t="shared" si="7"/>
        <v>769.23076923076928</v>
      </c>
      <c r="J219" s="202" t="e">
        <f>IF('Technical Annex'!$D$21="Brownfield LRF",H219,((H219*'Technical Annex'!$D$47+'Indust Agri by LA '!I219*'Technical Annex'!$D$48)/'Technical Annex'!$D$49))</f>
        <v>#DIV/0!</v>
      </c>
      <c r="K219" s="202"/>
    </row>
    <row r="220" spans="1:11" x14ac:dyDescent="0.25">
      <c r="A220" s="386" t="s">
        <v>62</v>
      </c>
      <c r="B220" s="386" t="s">
        <v>626</v>
      </c>
      <c r="C220" s="386" t="s">
        <v>627</v>
      </c>
      <c r="D220" s="386">
        <v>32.5</v>
      </c>
      <c r="E220" s="386">
        <v>39.25</v>
      </c>
      <c r="F220" s="386">
        <v>2000000</v>
      </c>
      <c r="G220" s="386">
        <v>25000</v>
      </c>
      <c r="H220" s="388">
        <f t="shared" si="6"/>
        <v>50955.414012738853</v>
      </c>
      <c r="I220" s="389">
        <f t="shared" si="7"/>
        <v>769.23076923076928</v>
      </c>
      <c r="J220" s="202" t="e">
        <f>IF('Technical Annex'!$D$21="Brownfield LRF",H220,((H220*'Technical Annex'!$D$47+'Indust Agri by LA '!I220*'Technical Annex'!$D$48)/'Technical Annex'!$D$49))</f>
        <v>#DIV/0!</v>
      </c>
      <c r="K220" s="202"/>
    </row>
    <row r="221" spans="1:11" x14ac:dyDescent="0.25">
      <c r="A221" s="386" t="s">
        <v>62</v>
      </c>
      <c r="B221" s="386" t="s">
        <v>636</v>
      </c>
      <c r="C221" s="386" t="s">
        <v>637</v>
      </c>
      <c r="D221" s="386">
        <v>32.5</v>
      </c>
      <c r="E221" s="386">
        <v>39.25</v>
      </c>
      <c r="F221" s="386">
        <v>1100000</v>
      </c>
      <c r="G221" s="386">
        <v>25500</v>
      </c>
      <c r="H221" s="388">
        <f t="shared" si="6"/>
        <v>28025.477707006368</v>
      </c>
      <c r="I221" s="389">
        <f t="shared" si="7"/>
        <v>784.61538461538464</v>
      </c>
      <c r="J221" s="202" t="e">
        <f>IF('Technical Annex'!$D$21="Brownfield LRF",H221,((H221*'Technical Annex'!$D$47+'Indust Agri by LA '!I221*'Technical Annex'!$D$48)/'Technical Annex'!$D$49))</f>
        <v>#DIV/0!</v>
      </c>
      <c r="K221" s="202"/>
    </row>
    <row r="222" spans="1:11" x14ac:dyDescent="0.25">
      <c r="A222" s="386" t="s">
        <v>62</v>
      </c>
      <c r="B222" s="386" t="s">
        <v>640</v>
      </c>
      <c r="C222" s="386" t="s">
        <v>641</v>
      </c>
      <c r="D222" s="386">
        <v>32.5</v>
      </c>
      <c r="E222" s="386">
        <v>39.25</v>
      </c>
      <c r="F222" s="386">
        <v>800000</v>
      </c>
      <c r="G222" s="386">
        <v>25000</v>
      </c>
      <c r="H222" s="388">
        <f t="shared" si="6"/>
        <v>20382.165605095543</v>
      </c>
      <c r="I222" s="389">
        <f t="shared" si="7"/>
        <v>769.23076923076928</v>
      </c>
      <c r="J222" s="202" t="e">
        <f>IF('Technical Annex'!$D$21="Brownfield LRF",H222,((H222*'Technical Annex'!$D$47+'Indust Agri by LA '!I222*'Technical Annex'!$D$48)/'Technical Annex'!$D$49))</f>
        <v>#DIV/0!</v>
      </c>
      <c r="K222" s="202"/>
    </row>
    <row r="223" spans="1:11" x14ac:dyDescent="0.25">
      <c r="A223" s="386" t="s">
        <v>62</v>
      </c>
      <c r="B223" s="386" t="s">
        <v>646</v>
      </c>
      <c r="C223" s="386" t="s">
        <v>1151</v>
      </c>
      <c r="D223" s="386">
        <v>32.5</v>
      </c>
      <c r="E223" s="386">
        <v>39.25</v>
      </c>
      <c r="F223" s="386">
        <v>1800000</v>
      </c>
      <c r="G223" s="386">
        <v>25000</v>
      </c>
      <c r="H223" s="388">
        <f t="shared" si="6"/>
        <v>45859.872611464969</v>
      </c>
      <c r="I223" s="389">
        <f t="shared" si="7"/>
        <v>769.23076923076928</v>
      </c>
      <c r="J223" s="202" t="e">
        <f>IF('Technical Annex'!$D$21="Brownfield LRF",H223,((H223*'Technical Annex'!$D$47+'Indust Agri by LA '!I223*'Technical Annex'!$D$48)/'Technical Annex'!$D$49))</f>
        <v>#DIV/0!</v>
      </c>
      <c r="K223" s="202"/>
    </row>
    <row r="224" spans="1:11" x14ac:dyDescent="0.25">
      <c r="A224" s="386" t="s">
        <v>62</v>
      </c>
      <c r="B224" s="386" t="s">
        <v>656</v>
      </c>
      <c r="C224" s="386" t="s">
        <v>657</v>
      </c>
      <c r="D224" s="386">
        <v>32.5</v>
      </c>
      <c r="E224" s="386">
        <v>39.25</v>
      </c>
      <c r="F224" s="386">
        <v>1350000</v>
      </c>
      <c r="G224" s="386">
        <v>25000</v>
      </c>
      <c r="H224" s="388">
        <f t="shared" si="6"/>
        <v>34394.904458598729</v>
      </c>
      <c r="I224" s="389">
        <f t="shared" si="7"/>
        <v>769.23076923076928</v>
      </c>
      <c r="J224" s="202" t="e">
        <f>IF('Technical Annex'!$D$21="Brownfield LRF",H224,((H224*'Technical Annex'!$D$47+'Indust Agri by LA '!I224*'Technical Annex'!$D$48)/'Technical Annex'!$D$49))</f>
        <v>#DIV/0!</v>
      </c>
      <c r="K224" s="202"/>
    </row>
    <row r="225" spans="1:11" x14ac:dyDescent="0.25">
      <c r="A225" s="386" t="s">
        <v>62</v>
      </c>
      <c r="B225" s="386" t="s">
        <v>660</v>
      </c>
      <c r="C225" s="386" t="s">
        <v>661</v>
      </c>
      <c r="D225" s="386">
        <v>32.5</v>
      </c>
      <c r="E225" s="386">
        <v>39.25</v>
      </c>
      <c r="F225" s="386">
        <v>650000</v>
      </c>
      <c r="G225" s="386">
        <v>26000</v>
      </c>
      <c r="H225" s="388">
        <f t="shared" si="6"/>
        <v>16560.509554140128</v>
      </c>
      <c r="I225" s="389">
        <f t="shared" si="7"/>
        <v>800</v>
      </c>
      <c r="J225" s="202" t="e">
        <f>IF('Technical Annex'!$D$21="Brownfield LRF",H225,((H225*'Technical Annex'!$D$47+'Indust Agri by LA '!I225*'Technical Annex'!$D$48)/'Technical Annex'!$D$49))</f>
        <v>#DIV/0!</v>
      </c>
      <c r="K225" s="202"/>
    </row>
    <row r="226" spans="1:11" x14ac:dyDescent="0.25">
      <c r="A226" s="386" t="s">
        <v>62</v>
      </c>
      <c r="B226" s="386" t="s">
        <v>677</v>
      </c>
      <c r="C226" s="386" t="s">
        <v>678</v>
      </c>
      <c r="D226" s="386">
        <v>32.5</v>
      </c>
      <c r="E226" s="386">
        <v>39.25</v>
      </c>
      <c r="F226" s="386">
        <v>1900000</v>
      </c>
      <c r="G226" s="386">
        <v>26000</v>
      </c>
      <c r="H226" s="388">
        <f t="shared" si="6"/>
        <v>48407.643312101907</v>
      </c>
      <c r="I226" s="389">
        <f t="shared" si="7"/>
        <v>800</v>
      </c>
      <c r="J226" s="202" t="e">
        <f>IF('Technical Annex'!$D$21="Brownfield LRF",H226,((H226*'Technical Annex'!$D$47+'Indust Agri by LA '!I226*'Technical Annex'!$D$48)/'Technical Annex'!$D$49))</f>
        <v>#DIV/0!</v>
      </c>
      <c r="K226" s="202"/>
    </row>
    <row r="227" spans="1:11" x14ac:dyDescent="0.25">
      <c r="A227" s="386" t="s">
        <v>62</v>
      </c>
      <c r="B227" s="386" t="s">
        <v>679</v>
      </c>
      <c r="C227" s="386" t="s">
        <v>680</v>
      </c>
      <c r="D227" s="386">
        <v>32.5</v>
      </c>
      <c r="E227" s="386">
        <v>39.25</v>
      </c>
      <c r="F227" s="386">
        <v>1350000</v>
      </c>
      <c r="G227" s="386">
        <v>25000</v>
      </c>
      <c r="H227" s="388">
        <f t="shared" si="6"/>
        <v>34394.904458598729</v>
      </c>
      <c r="I227" s="389">
        <f t="shared" si="7"/>
        <v>769.23076923076928</v>
      </c>
      <c r="J227" s="202" t="e">
        <f>IF('Technical Annex'!$D$21="Brownfield LRF",H227,((H227*'Technical Annex'!$D$47+'Indust Agri by LA '!I227*'Technical Annex'!$D$48)/'Technical Annex'!$D$49))</f>
        <v>#DIV/0!</v>
      </c>
      <c r="K227" s="202"/>
    </row>
    <row r="228" spans="1:11" x14ac:dyDescent="0.25">
      <c r="A228" s="386" t="s">
        <v>62</v>
      </c>
      <c r="B228" s="386" t="s">
        <v>685</v>
      </c>
      <c r="C228" s="386" t="s">
        <v>686</v>
      </c>
      <c r="D228" s="386">
        <v>32.5</v>
      </c>
      <c r="E228" s="386">
        <v>39.25</v>
      </c>
      <c r="F228" s="386">
        <v>1400000</v>
      </c>
      <c r="G228" s="386">
        <v>26000</v>
      </c>
      <c r="H228" s="388">
        <f t="shared" si="6"/>
        <v>35668.789808917194</v>
      </c>
      <c r="I228" s="389">
        <f t="shared" si="7"/>
        <v>800</v>
      </c>
      <c r="J228" s="202" t="e">
        <f>IF('Technical Annex'!$D$21="Brownfield LRF",H228,((H228*'Technical Annex'!$D$47+'Indust Agri by LA '!I228*'Technical Annex'!$D$48)/'Technical Annex'!$D$49))</f>
        <v>#DIV/0!</v>
      </c>
      <c r="K228" s="202"/>
    </row>
    <row r="229" spans="1:11" x14ac:dyDescent="0.25">
      <c r="A229" s="386" t="s">
        <v>62</v>
      </c>
      <c r="B229" s="386" t="s">
        <v>695</v>
      </c>
      <c r="C229" s="386" t="s">
        <v>696</v>
      </c>
      <c r="D229" s="386">
        <v>32.5</v>
      </c>
      <c r="E229" s="386">
        <v>39.25</v>
      </c>
      <c r="F229" s="386">
        <v>1250000</v>
      </c>
      <c r="G229" s="386">
        <v>26000</v>
      </c>
      <c r="H229" s="388">
        <f t="shared" si="6"/>
        <v>31847.133757961783</v>
      </c>
      <c r="I229" s="389">
        <f t="shared" si="7"/>
        <v>800</v>
      </c>
      <c r="J229" s="202" t="e">
        <f>IF('Technical Annex'!$D$21="Brownfield LRF",H229,((H229*'Technical Annex'!$D$47+'Indust Agri by LA '!I229*'Technical Annex'!$D$48)/'Technical Annex'!$D$49))</f>
        <v>#DIV/0!</v>
      </c>
      <c r="K229" s="202"/>
    </row>
    <row r="230" spans="1:11" x14ac:dyDescent="0.25">
      <c r="A230" s="386" t="s">
        <v>62</v>
      </c>
      <c r="B230" s="386" t="s">
        <v>708</v>
      </c>
      <c r="C230" s="386" t="s">
        <v>709</v>
      </c>
      <c r="D230" s="386">
        <v>32.5</v>
      </c>
      <c r="E230" s="386">
        <v>39.25</v>
      </c>
      <c r="F230" s="386">
        <v>1500000</v>
      </c>
      <c r="G230" s="386">
        <v>25500</v>
      </c>
      <c r="H230" s="388">
        <f t="shared" si="6"/>
        <v>38216.56050955414</v>
      </c>
      <c r="I230" s="389">
        <f t="shared" si="7"/>
        <v>784.61538461538464</v>
      </c>
      <c r="J230" s="202" t="e">
        <f>IF('Technical Annex'!$D$21="Brownfield LRF",H230,((H230*'Technical Annex'!$D$47+'Indust Agri by LA '!I230*'Technical Annex'!$D$48)/'Technical Annex'!$D$49))</f>
        <v>#DIV/0!</v>
      </c>
      <c r="K230" s="202"/>
    </row>
    <row r="231" spans="1:11" x14ac:dyDescent="0.25">
      <c r="A231" s="386" t="s">
        <v>62</v>
      </c>
      <c r="B231" s="386" t="s">
        <v>710</v>
      </c>
      <c r="C231" s="386" t="s">
        <v>1188</v>
      </c>
      <c r="D231" s="386">
        <v>32.5</v>
      </c>
      <c r="E231" s="386">
        <v>39.25</v>
      </c>
      <c r="F231" s="386">
        <v>2200000</v>
      </c>
      <c r="G231" s="386">
        <v>26000</v>
      </c>
      <c r="H231" s="388">
        <f t="shared" si="6"/>
        <v>56050.955414012737</v>
      </c>
      <c r="I231" s="389">
        <f t="shared" si="7"/>
        <v>800</v>
      </c>
      <c r="J231" s="202" t="e">
        <f>IF('Technical Annex'!$D$21="Brownfield LRF",H231,((H231*'Technical Annex'!$D$47+'Indust Agri by LA '!I231*'Technical Annex'!$D$48)/'Technical Annex'!$D$49))</f>
        <v>#DIV/0!</v>
      </c>
      <c r="K231" s="202"/>
    </row>
    <row r="232" spans="1:11" x14ac:dyDescent="0.25">
      <c r="A232" s="386" t="s">
        <v>62</v>
      </c>
      <c r="B232" s="386" t="s">
        <v>714</v>
      </c>
      <c r="C232" s="386" t="s">
        <v>715</v>
      </c>
      <c r="D232" s="386">
        <v>32.5</v>
      </c>
      <c r="E232" s="386">
        <v>39.25</v>
      </c>
      <c r="F232" s="386">
        <v>2100000</v>
      </c>
      <c r="G232" s="386">
        <v>26000</v>
      </c>
      <c r="H232" s="388">
        <f t="shared" si="6"/>
        <v>53503.184713375798</v>
      </c>
      <c r="I232" s="389">
        <f t="shared" si="7"/>
        <v>800</v>
      </c>
      <c r="J232" s="202" t="e">
        <f>IF('Technical Annex'!$D$21="Brownfield LRF",H232,((H232*'Technical Annex'!$D$47+'Indust Agri by LA '!I232*'Technical Annex'!$D$48)/'Technical Annex'!$D$49))</f>
        <v>#DIV/0!</v>
      </c>
      <c r="K232" s="202"/>
    </row>
    <row r="233" spans="1:11" x14ac:dyDescent="0.25">
      <c r="A233" s="386" t="s">
        <v>62</v>
      </c>
      <c r="B233" s="386" t="s">
        <v>716</v>
      </c>
      <c r="C233" s="386" t="s">
        <v>717</v>
      </c>
      <c r="D233" s="386">
        <v>32.5</v>
      </c>
      <c r="E233" s="386">
        <v>39.25</v>
      </c>
      <c r="F233" s="386">
        <v>1800000</v>
      </c>
      <c r="G233" s="386">
        <v>26000</v>
      </c>
      <c r="H233" s="388">
        <f t="shared" si="6"/>
        <v>45859.872611464969</v>
      </c>
      <c r="I233" s="389">
        <f t="shared" si="7"/>
        <v>800</v>
      </c>
      <c r="J233" s="202" t="e">
        <f>IF('Technical Annex'!$D$21="Brownfield LRF",H233,((H233*'Technical Annex'!$D$47+'Indust Agri by LA '!I233*'Technical Annex'!$D$48)/'Technical Annex'!$D$49))</f>
        <v>#DIV/0!</v>
      </c>
      <c r="K233" s="202"/>
    </row>
    <row r="234" spans="1:11" x14ac:dyDescent="0.25">
      <c r="A234" s="386" t="s">
        <v>62</v>
      </c>
      <c r="B234" s="386" t="s">
        <v>722</v>
      </c>
      <c r="C234" s="386" t="s">
        <v>723</v>
      </c>
      <c r="D234" s="386">
        <v>32.5</v>
      </c>
      <c r="E234" s="386">
        <v>39.25</v>
      </c>
      <c r="F234" s="386">
        <v>1450000</v>
      </c>
      <c r="G234" s="386">
        <v>25000</v>
      </c>
      <c r="H234" s="388">
        <f t="shared" si="6"/>
        <v>36942.675159235667</v>
      </c>
      <c r="I234" s="389">
        <f t="shared" si="7"/>
        <v>769.23076923076928</v>
      </c>
      <c r="J234" s="202" t="e">
        <f>IF('Technical Annex'!$D$21="Brownfield LRF",H234,((H234*'Technical Annex'!$D$47+'Indust Agri by LA '!I234*'Technical Annex'!$D$48)/'Technical Annex'!$D$49))</f>
        <v>#DIV/0!</v>
      </c>
      <c r="K234" s="202"/>
    </row>
    <row r="235" spans="1:11" x14ac:dyDescent="0.25">
      <c r="A235" s="386" t="s">
        <v>82</v>
      </c>
      <c r="B235" s="386" t="s">
        <v>108</v>
      </c>
      <c r="C235" s="386" t="s">
        <v>1263</v>
      </c>
      <c r="D235" s="386">
        <v>29.75</v>
      </c>
      <c r="E235" s="386">
        <v>46</v>
      </c>
      <c r="F235" s="386">
        <v>1175000</v>
      </c>
      <c r="G235" s="386">
        <v>25000</v>
      </c>
      <c r="H235" s="388">
        <f t="shared" si="6"/>
        <v>25543.478260869564</v>
      </c>
      <c r="I235" s="389">
        <f t="shared" si="7"/>
        <v>840.33613445378148</v>
      </c>
      <c r="J235" s="202" t="e">
        <f>IF('Technical Annex'!$D$21="Brownfield LRF",H235,((H235*'Technical Annex'!$D$47+'Indust Agri by LA '!I235*'Technical Annex'!$D$48)/'Technical Annex'!$D$49))</f>
        <v>#DIV/0!</v>
      </c>
      <c r="K235" s="202"/>
    </row>
    <row r="236" spans="1:11" s="381" customFormat="1" x14ac:dyDescent="0.25">
      <c r="A236" s="386" t="s">
        <v>82</v>
      </c>
      <c r="B236" s="386" t="s">
        <v>1191</v>
      </c>
      <c r="C236" s="386" t="s">
        <v>2156</v>
      </c>
      <c r="D236" s="386">
        <v>29.75</v>
      </c>
      <c r="E236" s="386">
        <v>46</v>
      </c>
      <c r="F236" s="387">
        <v>975000</v>
      </c>
      <c r="G236" s="387">
        <v>24750</v>
      </c>
      <c r="H236" s="388">
        <f t="shared" si="6"/>
        <v>21195.652173913044</v>
      </c>
      <c r="I236" s="389">
        <f t="shared" si="7"/>
        <v>831.93277310924373</v>
      </c>
      <c r="J236" s="202" t="e">
        <f>IF('Technical Annex'!$D$21="Brownfield LRF",H236,((H236*'Technical Annex'!$D$47+'Indust Agri by LA '!I236*'Technical Annex'!$D$48)/'Technical Annex'!$D$49))</f>
        <v>#DIV/0!</v>
      </c>
      <c r="K236" s="202"/>
    </row>
    <row r="237" spans="1:11" x14ac:dyDescent="0.25">
      <c r="A237" s="386" t="s">
        <v>82</v>
      </c>
      <c r="B237" s="386" t="s">
        <v>148</v>
      </c>
      <c r="C237" s="386" t="s">
        <v>149</v>
      </c>
      <c r="D237" s="386">
        <v>29.75</v>
      </c>
      <c r="E237" s="386">
        <v>46</v>
      </c>
      <c r="F237" s="386">
        <v>1075000</v>
      </c>
      <c r="G237" s="386">
        <v>25000</v>
      </c>
      <c r="H237" s="388">
        <f t="shared" si="6"/>
        <v>23369.565217391304</v>
      </c>
      <c r="I237" s="389">
        <f t="shared" si="7"/>
        <v>840.33613445378148</v>
      </c>
      <c r="J237" s="202" t="e">
        <f>IF('Technical Annex'!$D$21="Brownfield LRF",H237,((H237*'Technical Annex'!$D$47+'Indust Agri by LA '!I237*'Technical Annex'!$D$48)/'Technical Annex'!$D$49))</f>
        <v>#DIV/0!</v>
      </c>
      <c r="K237" s="202"/>
    </row>
    <row r="238" spans="1:11" x14ac:dyDescent="0.25">
      <c r="A238" s="386" t="s">
        <v>82</v>
      </c>
      <c r="B238" s="386" t="s">
        <v>190</v>
      </c>
      <c r="C238" s="386" t="s">
        <v>191</v>
      </c>
      <c r="D238" s="386">
        <v>29.75</v>
      </c>
      <c r="E238" s="386">
        <v>46</v>
      </c>
      <c r="F238" s="386">
        <v>1000000</v>
      </c>
      <c r="G238" s="386">
        <v>21000</v>
      </c>
      <c r="H238" s="388">
        <f t="shared" si="6"/>
        <v>21739.130434782608</v>
      </c>
      <c r="I238" s="389">
        <f t="shared" si="7"/>
        <v>705.88235294117646</v>
      </c>
      <c r="J238" s="202" t="e">
        <f>IF('Technical Annex'!$D$21="Brownfield LRF",H238,((H238*'Technical Annex'!$D$47+'Indust Agri by LA '!I238*'Technical Annex'!$D$48)/'Technical Annex'!$D$49))</f>
        <v>#DIV/0!</v>
      </c>
      <c r="K238" s="202"/>
    </row>
    <row r="239" spans="1:11" x14ac:dyDescent="0.25">
      <c r="A239" s="386" t="s">
        <v>82</v>
      </c>
      <c r="B239" s="386" t="s">
        <v>214</v>
      </c>
      <c r="C239" s="386" t="s">
        <v>215</v>
      </c>
      <c r="D239" s="386">
        <v>29.75</v>
      </c>
      <c r="E239" s="386">
        <v>46</v>
      </c>
      <c r="F239" s="386">
        <v>350000</v>
      </c>
      <c r="G239" s="386">
        <v>21000</v>
      </c>
      <c r="H239" s="388">
        <f t="shared" si="6"/>
        <v>7608.695652173913</v>
      </c>
      <c r="I239" s="389">
        <f t="shared" si="7"/>
        <v>705.88235294117646</v>
      </c>
      <c r="J239" s="202" t="e">
        <f>IF('Technical Annex'!$D$21="Brownfield LRF",H239,((H239*'Technical Annex'!$D$47+'Indust Agri by LA '!I239*'Technical Annex'!$D$48)/'Technical Annex'!$D$49))</f>
        <v>#DIV/0!</v>
      </c>
      <c r="K239" s="202"/>
    </row>
    <row r="240" spans="1:11" s="209" customFormat="1" ht="15.6" x14ac:dyDescent="0.3">
      <c r="A240" s="386" t="s">
        <v>82</v>
      </c>
      <c r="B240" s="384" t="s">
        <v>359</v>
      </c>
      <c r="C240" s="386" t="s">
        <v>360</v>
      </c>
      <c r="D240" s="386">
        <v>29.75</v>
      </c>
      <c r="E240" s="386">
        <v>46</v>
      </c>
      <c r="F240" s="386">
        <v>370000</v>
      </c>
      <c r="G240" s="386">
        <v>21000</v>
      </c>
      <c r="H240" s="388">
        <f t="shared" si="6"/>
        <v>8043.478260869565</v>
      </c>
      <c r="I240" s="389">
        <f t="shared" si="7"/>
        <v>705.88235294117646</v>
      </c>
      <c r="J240" s="202" t="e">
        <f>IF('Technical Annex'!$D$21="Brownfield LRF",H240,((H240*'Technical Annex'!$D$47+'Indust Agri by LA '!I240*'Technical Annex'!$D$48)/'Technical Annex'!$D$49))</f>
        <v>#DIV/0!</v>
      </c>
      <c r="K240" s="202"/>
    </row>
    <row r="241" spans="1:11" x14ac:dyDescent="0.25">
      <c r="A241" s="386" t="s">
        <v>82</v>
      </c>
      <c r="B241" s="386" t="s">
        <v>216</v>
      </c>
      <c r="C241" s="386" t="s">
        <v>217</v>
      </c>
      <c r="D241" s="386">
        <v>29.75</v>
      </c>
      <c r="E241" s="386">
        <v>46</v>
      </c>
      <c r="F241" s="386">
        <v>850000</v>
      </c>
      <c r="G241" s="386">
        <v>21000</v>
      </c>
      <c r="H241" s="388">
        <f t="shared" si="6"/>
        <v>18478.260869565216</v>
      </c>
      <c r="I241" s="389">
        <f t="shared" si="7"/>
        <v>705.88235294117646</v>
      </c>
      <c r="J241" s="202" t="e">
        <f>IF('Technical Annex'!$D$21="Brownfield LRF",H241,((H241*'Technical Annex'!$D$47+'Indust Agri by LA '!I241*'Technical Annex'!$D$48)/'Technical Annex'!$D$49))</f>
        <v>#DIV/0!</v>
      </c>
      <c r="K241" s="202"/>
    </row>
    <row r="242" spans="1:11" s="381" customFormat="1" x14ac:dyDescent="0.25">
      <c r="A242" s="386" t="s">
        <v>82</v>
      </c>
      <c r="B242" s="386" t="s">
        <v>1158</v>
      </c>
      <c r="C242" s="386" t="s">
        <v>790</v>
      </c>
      <c r="D242" s="386">
        <v>29.75</v>
      </c>
      <c r="E242" s="386">
        <v>46</v>
      </c>
      <c r="F242" s="387">
        <v>635000</v>
      </c>
      <c r="G242" s="387">
        <v>24750</v>
      </c>
      <c r="H242" s="388">
        <f t="shared" si="6"/>
        <v>13804.347826086956</v>
      </c>
      <c r="I242" s="389">
        <f t="shared" si="7"/>
        <v>831.93277310924373</v>
      </c>
      <c r="J242" s="202" t="e">
        <f>IF('Technical Annex'!$D$21="Brownfield LRF",H242,((H242*'Technical Annex'!$D$47+'Indust Agri by LA '!I242*'Technical Annex'!$D$48)/'Technical Annex'!$D$49))</f>
        <v>#DIV/0!</v>
      </c>
      <c r="K242" s="202"/>
    </row>
    <row r="243" spans="1:11" x14ac:dyDescent="0.25">
      <c r="A243" s="386" t="s">
        <v>82</v>
      </c>
      <c r="B243" s="386" t="s">
        <v>250</v>
      </c>
      <c r="C243" s="386" t="s">
        <v>251</v>
      </c>
      <c r="D243" s="386">
        <v>29.75</v>
      </c>
      <c r="E243" s="386">
        <v>46</v>
      </c>
      <c r="F243" s="386">
        <v>425000</v>
      </c>
      <c r="G243" s="386">
        <v>23000</v>
      </c>
      <c r="H243" s="388">
        <f t="shared" si="6"/>
        <v>9239.1304347826081</v>
      </c>
      <c r="I243" s="389">
        <f t="shared" si="7"/>
        <v>773.10924369747897</v>
      </c>
      <c r="J243" s="202" t="e">
        <f>IF('Technical Annex'!$D$21="Brownfield LRF",H243,((H243*'Technical Annex'!$D$47+'Indust Agri by LA '!I243*'Technical Annex'!$D$48)/'Technical Annex'!$D$49))</f>
        <v>#DIV/0!</v>
      </c>
      <c r="K243" s="202"/>
    </row>
    <row r="244" spans="1:11" x14ac:dyDescent="0.25">
      <c r="A244" s="386" t="s">
        <v>82</v>
      </c>
      <c r="B244" s="386" t="s">
        <v>282</v>
      </c>
      <c r="C244" s="386" t="s">
        <v>283</v>
      </c>
      <c r="D244" s="386">
        <v>29.75</v>
      </c>
      <c r="E244" s="386">
        <v>46</v>
      </c>
      <c r="F244" s="386">
        <v>900000</v>
      </c>
      <c r="G244" s="386">
        <v>23000</v>
      </c>
      <c r="H244" s="388">
        <f t="shared" si="6"/>
        <v>19565.217391304348</v>
      </c>
      <c r="I244" s="389">
        <f t="shared" si="7"/>
        <v>773.10924369747897</v>
      </c>
      <c r="J244" s="202" t="e">
        <f>IF('Technical Annex'!$D$21="Brownfield LRF",H244,((H244*'Technical Annex'!$D$47+'Indust Agri by LA '!I244*'Technical Annex'!$D$48)/'Technical Annex'!$D$49))</f>
        <v>#DIV/0!</v>
      </c>
      <c r="K244" s="202"/>
    </row>
    <row r="245" spans="1:11" x14ac:dyDescent="0.25">
      <c r="A245" s="386" t="s">
        <v>82</v>
      </c>
      <c r="B245" s="386" t="s">
        <v>289</v>
      </c>
      <c r="C245" s="386" t="s">
        <v>290</v>
      </c>
      <c r="D245" s="386">
        <v>29.75</v>
      </c>
      <c r="E245" s="386">
        <v>46</v>
      </c>
      <c r="F245" s="386">
        <v>250000</v>
      </c>
      <c r="G245" s="386">
        <v>21000</v>
      </c>
      <c r="H245" s="388">
        <f t="shared" si="6"/>
        <v>5434.782608695652</v>
      </c>
      <c r="I245" s="389">
        <f t="shared" si="7"/>
        <v>705.88235294117646</v>
      </c>
      <c r="J245" s="202" t="e">
        <f>IF('Technical Annex'!$D$21="Brownfield LRF",H245,((H245*'Technical Annex'!$D$47+'Indust Agri by LA '!I245*'Technical Annex'!$D$48)/'Technical Annex'!$D$49))</f>
        <v>#DIV/0!</v>
      </c>
      <c r="K245" s="202"/>
    </row>
    <row r="246" spans="1:11" x14ac:dyDescent="0.25">
      <c r="A246" s="386" t="s">
        <v>82</v>
      </c>
      <c r="B246" s="386" t="s">
        <v>297</v>
      </c>
      <c r="C246" s="386" t="s">
        <v>298</v>
      </c>
      <c r="D246" s="386">
        <v>29.75</v>
      </c>
      <c r="E246" s="386">
        <v>46</v>
      </c>
      <c r="F246" s="386">
        <v>900000</v>
      </c>
      <c r="G246" s="386">
        <v>21000</v>
      </c>
      <c r="H246" s="388">
        <f t="shared" si="6"/>
        <v>19565.217391304348</v>
      </c>
      <c r="I246" s="389">
        <f t="shared" si="7"/>
        <v>705.88235294117646</v>
      </c>
      <c r="J246" s="202" t="e">
        <f>IF('Technical Annex'!$D$21="Brownfield LRF",H246,((H246*'Technical Annex'!$D$47+'Indust Agri by LA '!I246*'Technical Annex'!$D$48)/'Technical Annex'!$D$49))</f>
        <v>#DIV/0!</v>
      </c>
      <c r="K246" s="202"/>
    </row>
    <row r="247" spans="1:11" x14ac:dyDescent="0.25">
      <c r="A247" s="386" t="s">
        <v>82</v>
      </c>
      <c r="B247" s="386" t="s">
        <v>412</v>
      </c>
      <c r="C247" s="386" t="s">
        <v>413</v>
      </c>
      <c r="D247" s="386">
        <v>29.75</v>
      </c>
      <c r="E247" s="386">
        <v>46</v>
      </c>
      <c r="F247" s="386">
        <v>450000</v>
      </c>
      <c r="G247" s="386">
        <v>23000</v>
      </c>
      <c r="H247" s="388">
        <f t="shared" si="6"/>
        <v>9782.608695652174</v>
      </c>
      <c r="I247" s="389">
        <f t="shared" si="7"/>
        <v>773.10924369747897</v>
      </c>
      <c r="J247" s="202" t="e">
        <f>IF('Technical Annex'!$D$21="Brownfield LRF",H247,((H247*'Technical Annex'!$D$47+'Indust Agri by LA '!I247*'Technical Annex'!$D$48)/'Technical Annex'!$D$49))</f>
        <v>#DIV/0!</v>
      </c>
      <c r="K247" s="202"/>
    </row>
    <row r="248" spans="1:11" x14ac:dyDescent="0.25">
      <c r="A248" s="386" t="s">
        <v>82</v>
      </c>
      <c r="B248" s="386" t="s">
        <v>416</v>
      </c>
      <c r="C248" s="386" t="s">
        <v>417</v>
      </c>
      <c r="D248" s="386">
        <v>29.75</v>
      </c>
      <c r="E248" s="386">
        <v>46</v>
      </c>
      <c r="F248" s="386">
        <v>425000</v>
      </c>
      <c r="G248" s="386">
        <v>23000</v>
      </c>
      <c r="H248" s="388">
        <f t="shared" si="6"/>
        <v>9239.1304347826081</v>
      </c>
      <c r="I248" s="389">
        <f t="shared" si="7"/>
        <v>773.10924369747897</v>
      </c>
      <c r="J248" s="202" t="e">
        <f>IF('Technical Annex'!$D$21="Brownfield LRF",H248,((H248*'Technical Annex'!$D$47+'Indust Agri by LA '!I248*'Technical Annex'!$D$48)/'Technical Annex'!$D$49))</f>
        <v>#DIV/0!</v>
      </c>
      <c r="K248" s="202"/>
    </row>
    <row r="249" spans="1:11" x14ac:dyDescent="0.25">
      <c r="A249" s="386" t="s">
        <v>82</v>
      </c>
      <c r="B249" s="386" t="s">
        <v>438</v>
      </c>
      <c r="C249" s="386" t="s">
        <v>439</v>
      </c>
      <c r="D249" s="386">
        <v>29.75</v>
      </c>
      <c r="E249" s="386">
        <v>46</v>
      </c>
      <c r="F249" s="386">
        <v>400000</v>
      </c>
      <c r="G249" s="386">
        <v>23000</v>
      </c>
      <c r="H249" s="388">
        <f t="shared" si="6"/>
        <v>8695.652173913044</v>
      </c>
      <c r="I249" s="389">
        <f t="shared" si="7"/>
        <v>773.10924369747897</v>
      </c>
      <c r="J249" s="202" t="e">
        <f>IF('Technical Annex'!$D$21="Brownfield LRF",H249,((H249*'Technical Annex'!$D$47+'Indust Agri by LA '!I249*'Technical Annex'!$D$48)/'Technical Annex'!$D$49))</f>
        <v>#DIV/0!</v>
      </c>
      <c r="K249" s="202"/>
    </row>
    <row r="250" spans="1:11" x14ac:dyDescent="0.25">
      <c r="A250" s="386" t="s">
        <v>82</v>
      </c>
      <c r="B250" s="386" t="s">
        <v>454</v>
      </c>
      <c r="C250" s="386" t="s">
        <v>455</v>
      </c>
      <c r="D250" s="386">
        <v>29.75</v>
      </c>
      <c r="E250" s="386">
        <v>46</v>
      </c>
      <c r="F250" s="386">
        <v>725000</v>
      </c>
      <c r="G250" s="386">
        <v>25000</v>
      </c>
      <c r="H250" s="388">
        <f t="shared" si="6"/>
        <v>15760.869565217392</v>
      </c>
      <c r="I250" s="389">
        <f t="shared" si="7"/>
        <v>840.33613445378148</v>
      </c>
      <c r="J250" s="202" t="e">
        <f>IF('Technical Annex'!$D$21="Brownfield LRF",H250,((H250*'Technical Annex'!$D$47+'Indust Agri by LA '!I250*'Technical Annex'!$D$48)/'Technical Annex'!$D$49))</f>
        <v>#DIV/0!</v>
      </c>
      <c r="K250" s="202"/>
    </row>
    <row r="251" spans="1:11" x14ac:dyDescent="0.25">
      <c r="A251" s="386" t="s">
        <v>82</v>
      </c>
      <c r="B251" s="386" t="s">
        <v>482</v>
      </c>
      <c r="C251" s="386" t="s">
        <v>483</v>
      </c>
      <c r="D251" s="386">
        <v>29.75</v>
      </c>
      <c r="E251" s="386">
        <v>46</v>
      </c>
      <c r="F251" s="386">
        <v>400000</v>
      </c>
      <c r="G251" s="386">
        <v>23000</v>
      </c>
      <c r="H251" s="388">
        <f t="shared" si="6"/>
        <v>8695.652173913044</v>
      </c>
      <c r="I251" s="389">
        <f t="shared" si="7"/>
        <v>773.10924369747897</v>
      </c>
      <c r="J251" s="202" t="e">
        <f>IF('Technical Annex'!$D$21="Brownfield LRF",H251,((H251*'Technical Annex'!$D$47+'Indust Agri by LA '!I251*'Technical Annex'!$D$48)/'Technical Annex'!$D$49))</f>
        <v>#DIV/0!</v>
      </c>
      <c r="K251" s="202"/>
    </row>
    <row r="252" spans="1:11" x14ac:dyDescent="0.25">
      <c r="A252" s="386" t="s">
        <v>82</v>
      </c>
      <c r="B252" s="386" t="s">
        <v>536</v>
      </c>
      <c r="C252" s="386" t="s">
        <v>537</v>
      </c>
      <c r="D252" s="386">
        <v>29.75</v>
      </c>
      <c r="E252" s="386">
        <v>46</v>
      </c>
      <c r="F252" s="386">
        <v>780000</v>
      </c>
      <c r="G252" s="386">
        <v>23000</v>
      </c>
      <c r="H252" s="388">
        <f t="shared" ref="H252:H311" si="8">F252/E252</f>
        <v>16956.521739130436</v>
      </c>
      <c r="I252" s="389">
        <f t="shared" ref="I252:I311" si="9">G252/D252</f>
        <v>773.10924369747897</v>
      </c>
      <c r="J252" s="202" t="e">
        <f>IF('Technical Annex'!$D$21="Brownfield LRF",H252,((H252*'Technical Annex'!$D$47+'Indust Agri by LA '!I252*'Technical Annex'!$D$48)/'Technical Annex'!$D$49))</f>
        <v>#DIV/0!</v>
      </c>
      <c r="K252" s="202"/>
    </row>
    <row r="253" spans="1:11" s="381" customFormat="1" x14ac:dyDescent="0.25">
      <c r="A253" s="386" t="s">
        <v>82</v>
      </c>
      <c r="B253" s="386" t="s">
        <v>1146</v>
      </c>
      <c r="C253" s="386" t="s">
        <v>1145</v>
      </c>
      <c r="D253" s="386">
        <v>29.75</v>
      </c>
      <c r="E253" s="386">
        <v>46</v>
      </c>
      <c r="F253" s="387">
        <v>915000</v>
      </c>
      <c r="G253" s="387">
        <v>23000</v>
      </c>
      <c r="H253" s="388">
        <f t="shared" si="8"/>
        <v>19891.304347826088</v>
      </c>
      <c r="I253" s="389">
        <f>G253/D253</f>
        <v>773.10924369747897</v>
      </c>
      <c r="J253" s="202" t="e">
        <f>IF('Technical Annex'!$D$21="Brownfield LRF",H253,((H253*'Technical Annex'!$D$47+'Indust Agri by LA '!I253*'Technical Annex'!$D$48)/'Technical Annex'!$D$49))</f>
        <v>#DIV/0!</v>
      </c>
      <c r="K253" s="202"/>
    </row>
    <row r="254" spans="1:11" x14ac:dyDescent="0.25">
      <c r="A254" s="386" t="s">
        <v>82</v>
      </c>
      <c r="B254" s="386" t="s">
        <v>558</v>
      </c>
      <c r="C254" s="386" t="s">
        <v>559</v>
      </c>
      <c r="D254" s="386">
        <v>29.75</v>
      </c>
      <c r="E254" s="386">
        <v>46</v>
      </c>
      <c r="F254" s="386">
        <v>1075000</v>
      </c>
      <c r="G254" s="386">
        <v>25000</v>
      </c>
      <c r="H254" s="388">
        <f t="shared" si="8"/>
        <v>23369.565217391304</v>
      </c>
      <c r="I254" s="389">
        <f t="shared" si="9"/>
        <v>840.33613445378148</v>
      </c>
      <c r="J254" s="202" t="e">
        <f>IF('Technical Annex'!$D$21="Brownfield LRF",H254,((H254*'Technical Annex'!$D$47+'Indust Agri by LA '!I254*'Technical Annex'!$D$48)/'Technical Annex'!$D$49))</f>
        <v>#DIV/0!</v>
      </c>
      <c r="K254" s="202"/>
    </row>
    <row r="255" spans="1:11" x14ac:dyDescent="0.25">
      <c r="A255" s="386" t="s">
        <v>82</v>
      </c>
      <c r="B255" s="386" t="s">
        <v>560</v>
      </c>
      <c r="C255" s="386" t="s">
        <v>561</v>
      </c>
      <c r="D255" s="386">
        <v>29.75</v>
      </c>
      <c r="E255" s="386">
        <v>46</v>
      </c>
      <c r="F255" s="386">
        <v>400000</v>
      </c>
      <c r="G255" s="386">
        <v>23000</v>
      </c>
      <c r="H255" s="388">
        <f t="shared" si="8"/>
        <v>8695.652173913044</v>
      </c>
      <c r="I255" s="389">
        <f t="shared" si="9"/>
        <v>773.10924369747897</v>
      </c>
      <c r="J255" s="202" t="e">
        <f>IF('Technical Annex'!$D$21="Brownfield LRF",H255,((H255*'Technical Annex'!$D$47+'Indust Agri by LA '!I255*'Technical Annex'!$D$48)/'Technical Annex'!$D$49))</f>
        <v>#DIV/0!</v>
      </c>
      <c r="K255" s="202"/>
    </row>
    <row r="256" spans="1:11" x14ac:dyDescent="0.25">
      <c r="A256" s="386" t="s">
        <v>82</v>
      </c>
      <c r="B256" s="386" t="s">
        <v>576</v>
      </c>
      <c r="C256" s="386" t="s">
        <v>577</v>
      </c>
      <c r="D256" s="386">
        <v>29.75</v>
      </c>
      <c r="E256" s="386">
        <v>46</v>
      </c>
      <c r="F256" s="386">
        <v>900000</v>
      </c>
      <c r="G256" s="386">
        <v>23000</v>
      </c>
      <c r="H256" s="388">
        <f t="shared" si="8"/>
        <v>19565.217391304348</v>
      </c>
      <c r="I256" s="389">
        <f t="shared" si="9"/>
        <v>773.10924369747897</v>
      </c>
      <c r="J256" s="202" t="e">
        <f>IF('Technical Annex'!$D$21="Brownfield LRF",H256,((H256*'Technical Annex'!$D$47+'Indust Agri by LA '!I256*'Technical Annex'!$D$48)/'Technical Annex'!$D$49))</f>
        <v>#DIV/0!</v>
      </c>
      <c r="K256" s="202"/>
    </row>
    <row r="257" spans="1:11" x14ac:dyDescent="0.25">
      <c r="A257" s="386" t="s">
        <v>82</v>
      </c>
      <c r="B257" s="386" t="s">
        <v>610</v>
      </c>
      <c r="C257" s="386" t="s">
        <v>611</v>
      </c>
      <c r="D257" s="386">
        <v>29.75</v>
      </c>
      <c r="E257" s="386">
        <v>46</v>
      </c>
      <c r="F257" s="386">
        <v>915000</v>
      </c>
      <c r="G257" s="386">
        <v>21000</v>
      </c>
      <c r="H257" s="388">
        <f t="shared" si="8"/>
        <v>19891.304347826088</v>
      </c>
      <c r="I257" s="389">
        <f t="shared" si="9"/>
        <v>705.88235294117646</v>
      </c>
      <c r="J257" s="202" t="e">
        <f>IF('Technical Annex'!$D$21="Brownfield LRF",H257,((H257*'Technical Annex'!$D$47+'Indust Agri by LA '!I257*'Technical Annex'!$D$48)/'Technical Annex'!$D$49))</f>
        <v>#DIV/0!</v>
      </c>
      <c r="K257" s="202"/>
    </row>
    <row r="258" spans="1:11" x14ac:dyDescent="0.25">
      <c r="A258" s="386" t="s">
        <v>82</v>
      </c>
      <c r="B258" s="386" t="s">
        <v>620</v>
      </c>
      <c r="C258" s="386" t="s">
        <v>621</v>
      </c>
      <c r="D258" s="386">
        <v>29.75</v>
      </c>
      <c r="E258" s="386">
        <v>46</v>
      </c>
      <c r="F258" s="386">
        <v>850000</v>
      </c>
      <c r="G258" s="386">
        <v>25000</v>
      </c>
      <c r="H258" s="388">
        <f t="shared" si="8"/>
        <v>18478.260869565216</v>
      </c>
      <c r="I258" s="389">
        <f t="shared" si="9"/>
        <v>840.33613445378148</v>
      </c>
      <c r="J258" s="202" t="e">
        <f>IF('Technical Annex'!$D$21="Brownfield LRF",H258,((H258*'Technical Annex'!$D$47+'Indust Agri by LA '!I258*'Technical Annex'!$D$48)/'Technical Annex'!$D$49))</f>
        <v>#DIV/0!</v>
      </c>
      <c r="K258" s="202"/>
    </row>
    <row r="259" spans="1:11" x14ac:dyDescent="0.25">
      <c r="A259" s="386" t="s">
        <v>82</v>
      </c>
      <c r="B259" s="386" t="s">
        <v>630</v>
      </c>
      <c r="C259" s="386" t="s">
        <v>631</v>
      </c>
      <c r="D259" s="386">
        <v>29.75</v>
      </c>
      <c r="E259" s="386">
        <v>46</v>
      </c>
      <c r="F259" s="386">
        <v>400000</v>
      </c>
      <c r="G259" s="386">
        <v>23000</v>
      </c>
      <c r="H259" s="388">
        <f t="shared" si="8"/>
        <v>8695.652173913044</v>
      </c>
      <c r="I259" s="389">
        <f t="shared" si="9"/>
        <v>773.10924369747897</v>
      </c>
      <c r="J259" s="202" t="e">
        <f>IF('Technical Annex'!$D$21="Brownfield LRF",H259,((H259*'Technical Annex'!$D$47+'Indust Agri by LA '!I259*'Technical Annex'!$D$48)/'Technical Annex'!$D$49))</f>
        <v>#DIV/0!</v>
      </c>
      <c r="K259" s="202"/>
    </row>
    <row r="260" spans="1:11" x14ac:dyDescent="0.25">
      <c r="A260" s="386" t="s">
        <v>82</v>
      </c>
      <c r="B260" s="386" t="s">
        <v>638</v>
      </c>
      <c r="C260" s="386" t="s">
        <v>639</v>
      </c>
      <c r="D260" s="386">
        <v>29.75</v>
      </c>
      <c r="E260" s="386">
        <v>46</v>
      </c>
      <c r="F260" s="386">
        <v>975000</v>
      </c>
      <c r="G260" s="386">
        <v>21000</v>
      </c>
      <c r="H260" s="388">
        <f t="shared" si="8"/>
        <v>21195.652173913044</v>
      </c>
      <c r="I260" s="389">
        <f t="shared" si="9"/>
        <v>705.88235294117646</v>
      </c>
      <c r="J260" s="202" t="e">
        <f>IF('Technical Annex'!$D$21="Brownfield LRF",H260,((H260*'Technical Annex'!$D$47+'Indust Agri by LA '!I260*'Technical Annex'!$D$48)/'Technical Annex'!$D$49))</f>
        <v>#DIV/0!</v>
      </c>
      <c r="K260" s="202"/>
    </row>
    <row r="261" spans="1:11" x14ac:dyDescent="0.25">
      <c r="A261" s="386" t="s">
        <v>82</v>
      </c>
      <c r="B261" s="386" t="s">
        <v>648</v>
      </c>
      <c r="C261" s="386" t="s">
        <v>649</v>
      </c>
      <c r="D261" s="386">
        <v>29.75</v>
      </c>
      <c r="E261" s="386">
        <v>46</v>
      </c>
      <c r="F261" s="386">
        <v>400000</v>
      </c>
      <c r="G261" s="386">
        <v>23000</v>
      </c>
      <c r="H261" s="388">
        <f t="shared" si="8"/>
        <v>8695.652173913044</v>
      </c>
      <c r="I261" s="389">
        <f t="shared" si="9"/>
        <v>773.10924369747897</v>
      </c>
      <c r="J261" s="202" t="e">
        <f>IF('Technical Annex'!$D$21="Brownfield LRF",H261,((H261*'Technical Annex'!$D$47+'Indust Agri by LA '!I261*'Technical Annex'!$D$48)/'Technical Annex'!$D$49))</f>
        <v>#DIV/0!</v>
      </c>
      <c r="K261" s="202"/>
    </row>
    <row r="262" spans="1:11" x14ac:dyDescent="0.25">
      <c r="A262" s="386" t="s">
        <v>82</v>
      </c>
      <c r="B262" s="386" t="s">
        <v>650</v>
      </c>
      <c r="C262" s="386" t="s">
        <v>651</v>
      </c>
      <c r="D262" s="386">
        <v>29.75</v>
      </c>
      <c r="E262" s="386">
        <v>46</v>
      </c>
      <c r="F262" s="386">
        <v>375000</v>
      </c>
      <c r="G262" s="386">
        <v>23000</v>
      </c>
      <c r="H262" s="388">
        <f t="shared" si="8"/>
        <v>8152.173913043478</v>
      </c>
      <c r="I262" s="389">
        <f t="shared" si="9"/>
        <v>773.10924369747897</v>
      </c>
      <c r="J262" s="202" t="e">
        <f>IF('Technical Annex'!$D$21="Brownfield LRF",H262,((H262*'Technical Annex'!$D$47+'Indust Agri by LA '!I262*'Technical Annex'!$D$48)/'Technical Annex'!$D$49))</f>
        <v>#DIV/0!</v>
      </c>
      <c r="K262" s="202"/>
    </row>
    <row r="263" spans="1:11" x14ac:dyDescent="0.25">
      <c r="A263" s="386" t="s">
        <v>82</v>
      </c>
      <c r="B263" s="386" t="s">
        <v>687</v>
      </c>
      <c r="C263" s="386" t="s">
        <v>688</v>
      </c>
      <c r="D263" s="386">
        <v>29.75</v>
      </c>
      <c r="E263" s="386">
        <v>46</v>
      </c>
      <c r="F263" s="386">
        <v>375000</v>
      </c>
      <c r="G263" s="386">
        <v>23000</v>
      </c>
      <c r="H263" s="388">
        <f t="shared" si="8"/>
        <v>8152.173913043478</v>
      </c>
      <c r="I263" s="389">
        <f t="shared" si="9"/>
        <v>773.10924369747897</v>
      </c>
      <c r="J263" s="202" t="e">
        <f>IF('Technical Annex'!$D$21="Brownfield LRF",H263,((H263*'Technical Annex'!$D$47+'Indust Agri by LA '!I263*'Technical Annex'!$D$48)/'Technical Annex'!$D$49))</f>
        <v>#DIV/0!</v>
      </c>
      <c r="K263" s="202"/>
    </row>
    <row r="264" spans="1:11" x14ac:dyDescent="0.25">
      <c r="A264" s="386" t="s">
        <v>82</v>
      </c>
      <c r="B264" s="386" t="s">
        <v>706</v>
      </c>
      <c r="C264" s="386" t="s">
        <v>707</v>
      </c>
      <c r="D264" s="386">
        <v>29.75</v>
      </c>
      <c r="E264" s="386">
        <v>46</v>
      </c>
      <c r="F264" s="386">
        <v>775000</v>
      </c>
      <c r="G264" s="386">
        <v>25000</v>
      </c>
      <c r="H264" s="388">
        <f t="shared" si="8"/>
        <v>16847.82608695652</v>
      </c>
      <c r="I264" s="389">
        <f t="shared" si="9"/>
        <v>840.33613445378148</v>
      </c>
      <c r="J264" s="202" t="e">
        <f>IF('Technical Annex'!$D$21="Brownfield LRF",H264,((H264*'Technical Annex'!$D$47+'Indust Agri by LA '!I264*'Technical Annex'!$D$48)/'Technical Annex'!$D$49))</f>
        <v>#DIV/0!</v>
      </c>
      <c r="K264" s="202"/>
    </row>
    <row r="265" spans="1:11" x14ac:dyDescent="0.25">
      <c r="A265" s="386" t="s">
        <v>85</v>
      </c>
      <c r="B265" s="386" t="s">
        <v>114</v>
      </c>
      <c r="C265" s="386" t="s">
        <v>115</v>
      </c>
      <c r="D265" s="386">
        <v>25.25</v>
      </c>
      <c r="E265" s="386">
        <v>45.5</v>
      </c>
      <c r="F265" s="386">
        <v>1000000</v>
      </c>
      <c r="G265" s="386">
        <v>25000</v>
      </c>
      <c r="H265" s="388">
        <f t="shared" si="8"/>
        <v>21978.021978021978</v>
      </c>
      <c r="I265" s="389">
        <f t="shared" si="9"/>
        <v>990.09900990099015</v>
      </c>
      <c r="J265" s="202" t="e">
        <f>IF('Technical Annex'!$D$21="Brownfield LRF",H265,((H265*'Technical Annex'!$D$47+'Indust Agri by LA '!I265*'Technical Annex'!$D$48)/'Technical Annex'!$D$49))</f>
        <v>#DIV/0!</v>
      </c>
      <c r="K265" s="202"/>
    </row>
    <row r="266" spans="1:11" x14ac:dyDescent="0.25">
      <c r="A266" s="386" t="s">
        <v>85</v>
      </c>
      <c r="B266" s="386" t="s">
        <v>157</v>
      </c>
      <c r="C266" s="386" t="s">
        <v>158</v>
      </c>
      <c r="D266" s="386">
        <v>25.25</v>
      </c>
      <c r="E266" s="386">
        <v>45.5</v>
      </c>
      <c r="F266" s="386">
        <v>705000</v>
      </c>
      <c r="G266" s="386">
        <v>23500</v>
      </c>
      <c r="H266" s="388">
        <f t="shared" si="8"/>
        <v>15494.505494505494</v>
      </c>
      <c r="I266" s="389">
        <f t="shared" si="9"/>
        <v>930.69306930693074</v>
      </c>
      <c r="J266" s="202" t="e">
        <f>IF('Technical Annex'!$D$21="Brownfield LRF",H266,((H266*'Technical Annex'!$D$47+'Indust Agri by LA '!I266*'Technical Annex'!$D$48)/'Technical Annex'!$D$49))</f>
        <v>#DIV/0!</v>
      </c>
      <c r="K266" s="202"/>
    </row>
    <row r="267" spans="1:11" x14ac:dyDescent="0.25">
      <c r="A267" s="386" t="s">
        <v>85</v>
      </c>
      <c r="B267" s="386" t="s">
        <v>176</v>
      </c>
      <c r="C267" s="386" t="s">
        <v>177</v>
      </c>
      <c r="D267" s="386">
        <v>25.25</v>
      </c>
      <c r="E267" s="386">
        <v>45.5</v>
      </c>
      <c r="F267" s="386">
        <v>650000</v>
      </c>
      <c r="G267" s="386">
        <v>23500</v>
      </c>
      <c r="H267" s="388">
        <f t="shared" si="8"/>
        <v>14285.714285714286</v>
      </c>
      <c r="I267" s="389">
        <f t="shared" si="9"/>
        <v>930.69306930693074</v>
      </c>
      <c r="J267" s="202" t="e">
        <f>IF('Technical Annex'!$D$21="Brownfield LRF",H267,((H267*'Technical Annex'!$D$47+'Indust Agri by LA '!I267*'Technical Annex'!$D$48)/'Technical Annex'!$D$49))</f>
        <v>#DIV/0!</v>
      </c>
      <c r="K267" s="202"/>
    </row>
    <row r="268" spans="1:11" x14ac:dyDescent="0.25">
      <c r="A268" s="386" t="s">
        <v>85</v>
      </c>
      <c r="B268" s="386" t="s">
        <v>218</v>
      </c>
      <c r="C268" s="386" t="s">
        <v>219</v>
      </c>
      <c r="D268" s="386">
        <v>25.25</v>
      </c>
      <c r="E268" s="386">
        <v>45.5</v>
      </c>
      <c r="F268" s="386">
        <v>825000</v>
      </c>
      <c r="G268" s="386">
        <v>24000</v>
      </c>
      <c r="H268" s="388">
        <f t="shared" si="8"/>
        <v>18131.86813186813</v>
      </c>
      <c r="I268" s="389">
        <f t="shared" si="9"/>
        <v>950.49504950495054</v>
      </c>
      <c r="J268" s="202" t="e">
        <f>IF('Technical Annex'!$D$21="Brownfield LRF",H268,((H268*'Technical Annex'!$D$47+'Indust Agri by LA '!I268*'Technical Annex'!$D$48)/'Technical Annex'!$D$49))</f>
        <v>#DIV/0!</v>
      </c>
      <c r="K268" s="202"/>
    </row>
    <row r="269" spans="1:11" x14ac:dyDescent="0.25">
      <c r="A269" s="386" t="s">
        <v>85</v>
      </c>
      <c r="B269" s="386" t="s">
        <v>242</v>
      </c>
      <c r="C269" s="386" t="s">
        <v>243</v>
      </c>
      <c r="D269" s="386">
        <v>25.25</v>
      </c>
      <c r="E269" s="386">
        <v>45.5</v>
      </c>
      <c r="F269" s="386">
        <v>550000</v>
      </c>
      <c r="G269" s="386">
        <v>25000</v>
      </c>
      <c r="H269" s="388">
        <f t="shared" si="8"/>
        <v>12087.912087912087</v>
      </c>
      <c r="I269" s="389">
        <f t="shared" si="9"/>
        <v>990.09900990099015</v>
      </c>
      <c r="J269" s="202" t="e">
        <f>IF('Technical Annex'!$D$21="Brownfield LRF",H269,((H269*'Technical Annex'!$D$47+'Indust Agri by LA '!I269*'Technical Annex'!$D$48)/'Technical Annex'!$D$49))</f>
        <v>#DIV/0!</v>
      </c>
      <c r="K269" s="202"/>
    </row>
    <row r="270" spans="1:11" x14ac:dyDescent="0.25">
      <c r="A270" s="386" t="s">
        <v>85</v>
      </c>
      <c r="B270" s="386" t="s">
        <v>264</v>
      </c>
      <c r="C270" s="386" t="s">
        <v>265</v>
      </c>
      <c r="D270" s="386">
        <v>25.25</v>
      </c>
      <c r="E270" s="386">
        <v>45.5</v>
      </c>
      <c r="F270" s="386">
        <v>625000</v>
      </c>
      <c r="G270" s="386">
        <v>23500</v>
      </c>
      <c r="H270" s="388">
        <f t="shared" si="8"/>
        <v>13736.263736263736</v>
      </c>
      <c r="I270" s="389">
        <f t="shared" si="9"/>
        <v>930.69306930693074</v>
      </c>
      <c r="J270" s="202" t="e">
        <f>IF('Technical Annex'!$D$21="Brownfield LRF",H270,((H270*'Technical Annex'!$D$47+'Indust Agri by LA '!I270*'Technical Annex'!$D$48)/'Technical Annex'!$D$49))</f>
        <v>#DIV/0!</v>
      </c>
      <c r="K270" s="202"/>
    </row>
    <row r="271" spans="1:11" x14ac:dyDescent="0.25">
      <c r="A271" s="386" t="s">
        <v>85</v>
      </c>
      <c r="B271" s="386" t="s">
        <v>337</v>
      </c>
      <c r="C271" s="386" t="s">
        <v>1265</v>
      </c>
      <c r="D271" s="386">
        <v>25.25</v>
      </c>
      <c r="E271" s="386">
        <v>45.5</v>
      </c>
      <c r="F271" s="386">
        <v>550000</v>
      </c>
      <c r="G271" s="386">
        <v>22000</v>
      </c>
      <c r="H271" s="388">
        <f t="shared" si="8"/>
        <v>12087.912087912087</v>
      </c>
      <c r="I271" s="389">
        <f t="shared" si="9"/>
        <v>871.28712871287132</v>
      </c>
      <c r="J271" s="202" t="e">
        <f>IF('Technical Annex'!$D$21="Brownfield LRF",H271,((H271*'Technical Annex'!$D$47+'Indust Agri by LA '!I271*'Technical Annex'!$D$48)/'Technical Annex'!$D$49))</f>
        <v>#DIV/0!</v>
      </c>
      <c r="K271" s="202"/>
    </row>
    <row r="272" spans="1:11" x14ac:dyDescent="0.25">
      <c r="A272" s="386" t="s">
        <v>85</v>
      </c>
      <c r="B272" s="386" t="s">
        <v>389</v>
      </c>
      <c r="C272" s="386" t="s">
        <v>390</v>
      </c>
      <c r="D272" s="386">
        <v>25.25</v>
      </c>
      <c r="E272" s="386">
        <v>45.5</v>
      </c>
      <c r="F272" s="386">
        <v>600000</v>
      </c>
      <c r="G272" s="386">
        <v>23500</v>
      </c>
      <c r="H272" s="388">
        <f t="shared" si="8"/>
        <v>13186.813186813188</v>
      </c>
      <c r="I272" s="389">
        <f t="shared" si="9"/>
        <v>930.69306930693074</v>
      </c>
      <c r="J272" s="202" t="e">
        <f>IF('Technical Annex'!$D$21="Brownfield LRF",H272,((H272*'Technical Annex'!$D$47+'Indust Agri by LA '!I272*'Technical Annex'!$D$48)/'Technical Annex'!$D$49))</f>
        <v>#DIV/0!</v>
      </c>
      <c r="K272" s="202"/>
    </row>
    <row r="273" spans="1:11" x14ac:dyDescent="0.25">
      <c r="A273" s="386" t="s">
        <v>85</v>
      </c>
      <c r="B273" s="386" t="s">
        <v>402</v>
      </c>
      <c r="C273" s="386" t="s">
        <v>403</v>
      </c>
      <c r="D273" s="386">
        <v>25.25</v>
      </c>
      <c r="E273" s="386">
        <v>45.5</v>
      </c>
      <c r="F273" s="386">
        <v>625000</v>
      </c>
      <c r="G273" s="386">
        <v>22000</v>
      </c>
      <c r="H273" s="388">
        <f t="shared" si="8"/>
        <v>13736.263736263736</v>
      </c>
      <c r="I273" s="389">
        <f t="shared" si="9"/>
        <v>871.28712871287132</v>
      </c>
      <c r="J273" s="202" t="e">
        <f>IF('Technical Annex'!$D$21="Brownfield LRF",H273,((H273*'Technical Annex'!$D$47+'Indust Agri by LA '!I273*'Technical Annex'!$D$48)/'Technical Annex'!$D$49))</f>
        <v>#DIV/0!</v>
      </c>
      <c r="K273" s="202"/>
    </row>
    <row r="274" spans="1:11" x14ac:dyDescent="0.25">
      <c r="A274" s="386" t="s">
        <v>85</v>
      </c>
      <c r="B274" s="386" t="s">
        <v>434</v>
      </c>
      <c r="C274" s="386" t="s">
        <v>1139</v>
      </c>
      <c r="D274" s="386">
        <v>25.25</v>
      </c>
      <c r="E274" s="386">
        <v>45.5</v>
      </c>
      <c r="F274" s="386">
        <v>500000</v>
      </c>
      <c r="G274" s="386">
        <v>22000</v>
      </c>
      <c r="H274" s="388">
        <f t="shared" si="8"/>
        <v>10989.010989010989</v>
      </c>
      <c r="I274" s="389">
        <f t="shared" si="9"/>
        <v>871.28712871287132</v>
      </c>
      <c r="J274" s="202" t="e">
        <f>IF('Technical Annex'!$D$21="Brownfield LRF",H274,((H274*'Technical Annex'!$D$47+'Indust Agri by LA '!I274*'Technical Annex'!$D$48)/'Technical Annex'!$D$49))</f>
        <v>#DIV/0!</v>
      </c>
      <c r="K274" s="202"/>
    </row>
    <row r="275" spans="1:11" x14ac:dyDescent="0.25">
      <c r="A275" s="386" t="s">
        <v>85</v>
      </c>
      <c r="B275" s="386" t="s">
        <v>458</v>
      </c>
      <c r="C275" s="386" t="s">
        <v>459</v>
      </c>
      <c r="D275" s="386">
        <v>25.25</v>
      </c>
      <c r="E275" s="386">
        <v>45.5</v>
      </c>
      <c r="F275" s="386">
        <v>720000</v>
      </c>
      <c r="G275" s="386">
        <v>24000</v>
      </c>
      <c r="H275" s="388">
        <f t="shared" si="8"/>
        <v>15824.175824175823</v>
      </c>
      <c r="I275" s="389">
        <f t="shared" si="9"/>
        <v>950.49504950495054</v>
      </c>
      <c r="J275" s="202" t="e">
        <f>IF('Technical Annex'!$D$21="Brownfield LRF",H275,((H275*'Technical Annex'!$D$47+'Indust Agri by LA '!I275*'Technical Annex'!$D$48)/'Technical Annex'!$D$49))</f>
        <v>#DIV/0!</v>
      </c>
      <c r="K275" s="202"/>
    </row>
    <row r="276" spans="1:11" x14ac:dyDescent="0.25">
      <c r="A276" s="386" t="s">
        <v>85</v>
      </c>
      <c r="B276" s="386" t="s">
        <v>470</v>
      </c>
      <c r="C276" s="386" t="s">
        <v>1149</v>
      </c>
      <c r="D276" s="386">
        <v>25.25</v>
      </c>
      <c r="E276" s="386">
        <v>45.5</v>
      </c>
      <c r="F276" s="386">
        <v>720000</v>
      </c>
      <c r="G276" s="386">
        <v>24000</v>
      </c>
      <c r="H276" s="388">
        <f t="shared" si="8"/>
        <v>15824.175824175823</v>
      </c>
      <c r="I276" s="389">
        <f t="shared" si="9"/>
        <v>950.49504950495054</v>
      </c>
      <c r="J276" s="202" t="e">
        <f>IF('Technical Annex'!$D$21="Brownfield LRF",H276,((H276*'Technical Annex'!$D$47+'Indust Agri by LA '!I276*'Technical Annex'!$D$48)/'Technical Annex'!$D$49))</f>
        <v>#DIV/0!</v>
      </c>
      <c r="K276" s="202"/>
    </row>
    <row r="277" spans="1:11" x14ac:dyDescent="0.25">
      <c r="A277" s="386" t="s">
        <v>85</v>
      </c>
      <c r="B277" s="386" t="s">
        <v>498</v>
      </c>
      <c r="C277" s="386" t="s">
        <v>499</v>
      </c>
      <c r="D277" s="386">
        <v>25.25</v>
      </c>
      <c r="E277" s="386">
        <v>45.5</v>
      </c>
      <c r="F277" s="386">
        <v>800000</v>
      </c>
      <c r="G277" s="386">
        <v>23500</v>
      </c>
      <c r="H277" s="388">
        <f t="shared" si="8"/>
        <v>17582.417582417584</v>
      </c>
      <c r="I277" s="389">
        <f t="shared" si="9"/>
        <v>930.69306930693074</v>
      </c>
      <c r="J277" s="202" t="e">
        <f>IF('Technical Annex'!$D$21="Brownfield LRF",H277,((H277*'Technical Annex'!$D$47+'Indust Agri by LA '!I277*'Technical Annex'!$D$48)/'Technical Annex'!$D$49))</f>
        <v>#DIV/0!</v>
      </c>
      <c r="K277" s="202"/>
    </row>
    <row r="278" spans="1:11" x14ac:dyDescent="0.25">
      <c r="A278" s="386" t="s">
        <v>85</v>
      </c>
      <c r="B278" s="386" t="s">
        <v>518</v>
      </c>
      <c r="C278" s="386" t="s">
        <v>519</v>
      </c>
      <c r="D278" s="386">
        <v>25.25</v>
      </c>
      <c r="E278" s="386">
        <v>45.5</v>
      </c>
      <c r="F278" s="386">
        <v>775000</v>
      </c>
      <c r="G278" s="386">
        <v>24000</v>
      </c>
      <c r="H278" s="388">
        <f t="shared" si="8"/>
        <v>17032.967032967033</v>
      </c>
      <c r="I278" s="389">
        <f t="shared" si="9"/>
        <v>950.49504950495054</v>
      </c>
      <c r="J278" s="202" t="e">
        <f>IF('Technical Annex'!$D$21="Brownfield LRF",H278,((H278*'Technical Annex'!$D$47+'Indust Agri by LA '!I278*'Technical Annex'!$D$48)/'Technical Annex'!$D$49))</f>
        <v>#DIV/0!</v>
      </c>
      <c r="K278" s="202"/>
    </row>
    <row r="279" spans="1:11" x14ac:dyDescent="0.25">
      <c r="A279" s="386" t="s">
        <v>85</v>
      </c>
      <c r="B279" s="386" t="s">
        <v>532</v>
      </c>
      <c r="C279" s="386" t="s">
        <v>533</v>
      </c>
      <c r="D279" s="386">
        <v>25.25</v>
      </c>
      <c r="E279" s="386">
        <v>45.5</v>
      </c>
      <c r="F279" s="386">
        <v>550000</v>
      </c>
      <c r="G279" s="386">
        <v>25000</v>
      </c>
      <c r="H279" s="388">
        <f t="shared" si="8"/>
        <v>12087.912087912087</v>
      </c>
      <c r="I279" s="389">
        <f t="shared" si="9"/>
        <v>990.09900990099015</v>
      </c>
      <c r="J279" s="202" t="e">
        <f>IF('Technical Annex'!$D$21="Brownfield LRF",H279,((H279*'Technical Annex'!$D$47+'Indust Agri by LA '!I279*'Technical Annex'!$D$48)/'Technical Annex'!$D$49))</f>
        <v>#DIV/0!</v>
      </c>
      <c r="K279" s="202"/>
    </row>
    <row r="280" spans="1:11" x14ac:dyDescent="0.25">
      <c r="A280" s="386" t="s">
        <v>85</v>
      </c>
      <c r="B280" s="386" t="s">
        <v>546</v>
      </c>
      <c r="C280" s="386" t="s">
        <v>547</v>
      </c>
      <c r="D280" s="386">
        <v>25.25</v>
      </c>
      <c r="E280" s="386">
        <v>45.5</v>
      </c>
      <c r="F280" s="386">
        <v>500000</v>
      </c>
      <c r="G280" s="386">
        <v>22000</v>
      </c>
      <c r="H280" s="388">
        <f t="shared" si="8"/>
        <v>10989.010989010989</v>
      </c>
      <c r="I280" s="389">
        <f t="shared" si="9"/>
        <v>871.28712871287132</v>
      </c>
      <c r="J280" s="202" t="e">
        <f>IF('Technical Annex'!$D$21="Brownfield LRF",H280,((H280*'Technical Annex'!$D$47+'Indust Agri by LA '!I280*'Technical Annex'!$D$48)/'Technical Annex'!$D$49))</f>
        <v>#DIV/0!</v>
      </c>
      <c r="K280" s="202"/>
    </row>
    <row r="281" spans="1:11" x14ac:dyDescent="0.25">
      <c r="A281" s="386" t="s">
        <v>85</v>
      </c>
      <c r="B281" s="386" t="s">
        <v>550</v>
      </c>
      <c r="C281" s="386" t="s">
        <v>551</v>
      </c>
      <c r="D281" s="386">
        <v>25.25</v>
      </c>
      <c r="E281" s="386">
        <v>45.5</v>
      </c>
      <c r="F281" s="386">
        <v>650000</v>
      </c>
      <c r="G281" s="386">
        <v>25000</v>
      </c>
      <c r="H281" s="388">
        <f t="shared" si="8"/>
        <v>14285.714285714286</v>
      </c>
      <c r="I281" s="389">
        <f t="shared" si="9"/>
        <v>990.09900990099015</v>
      </c>
      <c r="J281" s="202" t="e">
        <f>IF('Technical Annex'!$D$21="Brownfield LRF",H281,((H281*'Technical Annex'!$D$47+'Indust Agri by LA '!I281*'Technical Annex'!$D$48)/'Technical Annex'!$D$49))</f>
        <v>#DIV/0!</v>
      </c>
      <c r="K281" s="202"/>
    </row>
    <row r="282" spans="1:11" x14ac:dyDescent="0.25">
      <c r="A282" s="386" t="s">
        <v>85</v>
      </c>
      <c r="B282" s="386" t="s">
        <v>578</v>
      </c>
      <c r="C282" s="386" t="s">
        <v>579</v>
      </c>
      <c r="D282" s="386">
        <v>25.25</v>
      </c>
      <c r="E282" s="386">
        <v>45.5</v>
      </c>
      <c r="F282" s="386">
        <v>520000</v>
      </c>
      <c r="G282" s="386">
        <v>22000</v>
      </c>
      <c r="H282" s="388">
        <f t="shared" si="8"/>
        <v>11428.571428571429</v>
      </c>
      <c r="I282" s="389">
        <f t="shared" si="9"/>
        <v>871.28712871287132</v>
      </c>
      <c r="J282" s="202" t="e">
        <f>IF('Technical Annex'!$D$21="Brownfield LRF",H282,((H282*'Technical Annex'!$D$47+'Indust Agri by LA '!I282*'Technical Annex'!$D$48)/'Technical Annex'!$D$49))</f>
        <v>#DIV/0!</v>
      </c>
      <c r="K282" s="202"/>
    </row>
    <row r="283" spans="1:11" x14ac:dyDescent="0.25">
      <c r="A283" s="386" t="s">
        <v>85</v>
      </c>
      <c r="B283" s="386" t="s">
        <v>596</v>
      </c>
      <c r="C283" s="386" t="s">
        <v>597</v>
      </c>
      <c r="D283" s="386">
        <v>25.25</v>
      </c>
      <c r="E283" s="386">
        <v>45.5</v>
      </c>
      <c r="F283" s="386">
        <v>500000</v>
      </c>
      <c r="G283" s="386">
        <v>22000</v>
      </c>
      <c r="H283" s="388">
        <f t="shared" si="8"/>
        <v>10989.010989010989</v>
      </c>
      <c r="I283" s="389">
        <f t="shared" si="9"/>
        <v>871.28712871287132</v>
      </c>
      <c r="J283" s="202" t="e">
        <f>IF('Technical Annex'!$D$21="Brownfield LRF",H283,((H283*'Technical Annex'!$D$47+'Indust Agri by LA '!I283*'Technical Annex'!$D$48)/'Technical Annex'!$D$49))</f>
        <v>#DIV/0!</v>
      </c>
      <c r="K283" s="202"/>
    </row>
    <row r="284" spans="1:11" x14ac:dyDescent="0.25">
      <c r="A284" s="386" t="s">
        <v>85</v>
      </c>
      <c r="B284" s="386" t="s">
        <v>598</v>
      </c>
      <c r="C284" s="386" t="s">
        <v>599</v>
      </c>
      <c r="D284" s="386">
        <v>25.25</v>
      </c>
      <c r="E284" s="386">
        <v>45.5</v>
      </c>
      <c r="F284" s="386">
        <v>410000</v>
      </c>
      <c r="G284" s="386">
        <v>22000</v>
      </c>
      <c r="H284" s="388">
        <f t="shared" si="8"/>
        <v>9010.9890109890111</v>
      </c>
      <c r="I284" s="389">
        <f t="shared" si="9"/>
        <v>871.28712871287132</v>
      </c>
      <c r="J284" s="202" t="e">
        <f>IF('Technical Annex'!$D$21="Brownfield LRF",H284,((H284*'Technical Annex'!$D$47+'Indust Agri by LA '!I284*'Technical Annex'!$D$48)/'Technical Annex'!$D$49))</f>
        <v>#DIV/0!</v>
      </c>
      <c r="K284" s="202"/>
    </row>
    <row r="285" spans="1:11" x14ac:dyDescent="0.25">
      <c r="A285" s="386" t="s">
        <v>85</v>
      </c>
      <c r="B285" s="386" t="s">
        <v>606</v>
      </c>
      <c r="C285" s="386" t="s">
        <v>1186</v>
      </c>
      <c r="D285" s="386">
        <v>25.25</v>
      </c>
      <c r="E285" s="386">
        <v>45.5</v>
      </c>
      <c r="F285" s="386">
        <v>475000</v>
      </c>
      <c r="G285" s="386">
        <v>22000</v>
      </c>
      <c r="H285" s="388">
        <f t="shared" si="8"/>
        <v>10439.560439560439</v>
      </c>
      <c r="I285" s="389">
        <f t="shared" si="9"/>
        <v>871.28712871287132</v>
      </c>
      <c r="J285" s="202" t="e">
        <f>IF('Technical Annex'!$D$21="Brownfield LRF",H285,((H285*'Technical Annex'!$D$47+'Indust Agri by LA '!I285*'Technical Annex'!$D$48)/'Technical Annex'!$D$49))</f>
        <v>#DIV/0!</v>
      </c>
      <c r="K285" s="202"/>
    </row>
    <row r="286" spans="1:11" x14ac:dyDescent="0.25">
      <c r="A286" s="386" t="s">
        <v>85</v>
      </c>
      <c r="B286" s="386" t="s">
        <v>608</v>
      </c>
      <c r="C286" s="386" t="s">
        <v>1143</v>
      </c>
      <c r="D286" s="386">
        <v>25.25</v>
      </c>
      <c r="E286" s="386">
        <v>45.5</v>
      </c>
      <c r="F286" s="386">
        <v>800000</v>
      </c>
      <c r="G286" s="386">
        <v>24000</v>
      </c>
      <c r="H286" s="388">
        <f t="shared" si="8"/>
        <v>17582.417582417584</v>
      </c>
      <c r="I286" s="389">
        <f t="shared" si="9"/>
        <v>950.49504950495054</v>
      </c>
      <c r="J286" s="202" t="e">
        <f>IF('Technical Annex'!$D$21="Brownfield LRF",H286,((H286*'Technical Annex'!$D$47+'Indust Agri by LA '!I286*'Technical Annex'!$D$48)/'Technical Annex'!$D$49))</f>
        <v>#DIV/0!</v>
      </c>
      <c r="K286" s="202"/>
    </row>
    <row r="287" spans="1:11" x14ac:dyDescent="0.25">
      <c r="A287" s="386" t="s">
        <v>85</v>
      </c>
      <c r="B287" s="386" t="s">
        <v>624</v>
      </c>
      <c r="C287" s="386" t="s">
        <v>625</v>
      </c>
      <c r="D287" s="386">
        <v>25.25</v>
      </c>
      <c r="E287" s="386">
        <v>45.5</v>
      </c>
      <c r="F287" s="386">
        <v>520000</v>
      </c>
      <c r="G287" s="386">
        <v>23500</v>
      </c>
      <c r="H287" s="388">
        <f t="shared" si="8"/>
        <v>11428.571428571429</v>
      </c>
      <c r="I287" s="389">
        <f t="shared" si="9"/>
        <v>930.69306930693074</v>
      </c>
      <c r="J287" s="202" t="e">
        <f>IF('Technical Annex'!$D$21="Brownfield LRF",H287,((H287*'Technical Annex'!$D$47+'Indust Agri by LA '!I287*'Technical Annex'!$D$48)/'Technical Annex'!$D$49))</f>
        <v>#DIV/0!</v>
      </c>
      <c r="K287" s="202"/>
    </row>
    <row r="288" spans="1:11" x14ac:dyDescent="0.25">
      <c r="A288" s="386" t="s">
        <v>85</v>
      </c>
      <c r="B288" s="386" t="s">
        <v>632</v>
      </c>
      <c r="C288" s="386" t="s">
        <v>1155</v>
      </c>
      <c r="D288" s="386">
        <v>25.25</v>
      </c>
      <c r="E288" s="386">
        <v>45.5</v>
      </c>
      <c r="F288" s="386">
        <v>500000</v>
      </c>
      <c r="G288" s="386">
        <v>22000</v>
      </c>
      <c r="H288" s="388">
        <f t="shared" si="8"/>
        <v>10989.010989010989</v>
      </c>
      <c r="I288" s="389">
        <f t="shared" si="9"/>
        <v>871.28712871287132</v>
      </c>
      <c r="J288" s="202" t="e">
        <f>IF('Technical Annex'!$D$21="Brownfield LRF",H288,((H288*'Technical Annex'!$D$47+'Indust Agri by LA '!I288*'Technical Annex'!$D$48)/'Technical Annex'!$D$49))</f>
        <v>#DIV/0!</v>
      </c>
      <c r="K288" s="202"/>
    </row>
    <row r="289" spans="1:11" x14ac:dyDescent="0.25">
      <c r="A289" s="386" t="s">
        <v>85</v>
      </c>
      <c r="B289" s="386" t="s">
        <v>664</v>
      </c>
      <c r="C289" s="386" t="s">
        <v>665</v>
      </c>
      <c r="D289" s="386">
        <v>25.25</v>
      </c>
      <c r="E289" s="386">
        <v>45.5</v>
      </c>
      <c r="F289" s="386">
        <v>550000</v>
      </c>
      <c r="G289" s="386">
        <v>25000</v>
      </c>
      <c r="H289" s="388">
        <f t="shared" si="8"/>
        <v>12087.912087912087</v>
      </c>
      <c r="I289" s="389">
        <f t="shared" si="9"/>
        <v>990.09900990099015</v>
      </c>
      <c r="J289" s="202" t="e">
        <f>IF('Technical Annex'!$D$21="Brownfield LRF",H289,((H289*'Technical Annex'!$D$47+'Indust Agri by LA '!I289*'Technical Annex'!$D$48)/'Technical Annex'!$D$49))</f>
        <v>#DIV/0!</v>
      </c>
      <c r="K289" s="202"/>
    </row>
    <row r="290" spans="1:11" x14ac:dyDescent="0.25">
      <c r="A290" s="386" t="s">
        <v>85</v>
      </c>
      <c r="B290" s="386" t="s">
        <v>672</v>
      </c>
      <c r="C290" s="386" t="s">
        <v>673</v>
      </c>
      <c r="D290" s="386">
        <v>25.25</v>
      </c>
      <c r="E290" s="386">
        <v>45.5</v>
      </c>
      <c r="F290" s="386">
        <v>775000</v>
      </c>
      <c r="G290" s="386">
        <v>24000</v>
      </c>
      <c r="H290" s="388">
        <f t="shared" si="8"/>
        <v>17032.967032967033</v>
      </c>
      <c r="I290" s="389">
        <f t="shared" si="9"/>
        <v>950.49504950495054</v>
      </c>
      <c r="J290" s="202" t="e">
        <f>IF('Technical Annex'!$D$21="Brownfield LRF",H290,((H290*'Technical Annex'!$D$47+'Indust Agri by LA '!I290*'Technical Annex'!$D$48)/'Technical Annex'!$D$49))</f>
        <v>#DIV/0!</v>
      </c>
      <c r="K290" s="202"/>
    </row>
    <row r="291" spans="1:11" x14ac:dyDescent="0.25">
      <c r="A291" s="386" t="s">
        <v>85</v>
      </c>
      <c r="B291" s="386" t="s">
        <v>718</v>
      </c>
      <c r="C291" s="386" t="s">
        <v>719</v>
      </c>
      <c r="D291" s="386">
        <v>25.25</v>
      </c>
      <c r="E291" s="386">
        <v>45.5</v>
      </c>
      <c r="F291" s="386">
        <v>550000</v>
      </c>
      <c r="G291" s="386">
        <v>25000</v>
      </c>
      <c r="H291" s="388">
        <f t="shared" si="8"/>
        <v>12087.912087912087</v>
      </c>
      <c r="I291" s="389">
        <f t="shared" si="9"/>
        <v>990.09900990099015</v>
      </c>
      <c r="J291" s="202" t="e">
        <f>IF('Technical Annex'!$D$21="Brownfield LRF",H291,((H291*'Technical Annex'!$D$47+'Indust Agri by LA '!I291*'Technical Annex'!$D$48)/'Technical Annex'!$D$49))</f>
        <v>#DIV/0!</v>
      </c>
      <c r="K291" s="202"/>
    </row>
    <row r="292" spans="1:11" x14ac:dyDescent="0.25">
      <c r="A292" s="386" t="s">
        <v>85</v>
      </c>
      <c r="B292" s="386" t="s">
        <v>720</v>
      </c>
      <c r="C292" s="386" t="s">
        <v>721</v>
      </c>
      <c r="D292" s="386">
        <v>25.25</v>
      </c>
      <c r="E292" s="386">
        <v>45.5</v>
      </c>
      <c r="F292" s="386">
        <v>705000</v>
      </c>
      <c r="G292" s="386">
        <v>22000</v>
      </c>
      <c r="H292" s="388">
        <f t="shared" si="8"/>
        <v>15494.505494505494</v>
      </c>
      <c r="I292" s="389">
        <f t="shared" si="9"/>
        <v>871.28712871287132</v>
      </c>
      <c r="J292" s="202" t="e">
        <f>IF('Technical Annex'!$D$21="Brownfield LRF",H292,((H292*'Technical Annex'!$D$47+'Indust Agri by LA '!I292*'Technical Annex'!$D$48)/'Technical Annex'!$D$49))</f>
        <v>#DIV/0!</v>
      </c>
      <c r="K292" s="202"/>
    </row>
    <row r="293" spans="1:11" x14ac:dyDescent="0.25">
      <c r="A293" s="386" t="s">
        <v>85</v>
      </c>
      <c r="B293" s="386" t="s">
        <v>724</v>
      </c>
      <c r="C293" s="386" t="s">
        <v>725</v>
      </c>
      <c r="D293" s="386">
        <v>25.25</v>
      </c>
      <c r="E293" s="386">
        <v>45.5</v>
      </c>
      <c r="F293" s="386">
        <v>630000</v>
      </c>
      <c r="G293" s="386">
        <v>22000</v>
      </c>
      <c r="H293" s="388">
        <f t="shared" si="8"/>
        <v>13846.153846153846</v>
      </c>
      <c r="I293" s="389">
        <f t="shared" si="9"/>
        <v>871.28712871287132</v>
      </c>
      <c r="J293" s="202" t="e">
        <f>IF('Technical Annex'!$D$21="Brownfield LRF",H293,((H293*'Technical Annex'!$D$47+'Indust Agri by LA '!I293*'Technical Annex'!$D$48)/'Technical Annex'!$D$49))</f>
        <v>#DIV/0!</v>
      </c>
      <c r="K293" s="202"/>
    </row>
    <row r="294" spans="1:11" x14ac:dyDescent="0.25">
      <c r="A294" s="386" t="s">
        <v>85</v>
      </c>
      <c r="B294" s="386" t="s">
        <v>730</v>
      </c>
      <c r="C294" s="386" t="s">
        <v>731</v>
      </c>
      <c r="D294" s="386">
        <v>25.25</v>
      </c>
      <c r="E294" s="386">
        <v>45.5</v>
      </c>
      <c r="F294" s="386">
        <v>675000</v>
      </c>
      <c r="G294" s="386">
        <v>23500</v>
      </c>
      <c r="H294" s="388">
        <f t="shared" si="8"/>
        <v>14835.164835164835</v>
      </c>
      <c r="I294" s="389">
        <f t="shared" si="9"/>
        <v>930.69306930693074</v>
      </c>
      <c r="J294" s="202" t="e">
        <f>IF('Technical Annex'!$D$21="Brownfield LRF",H294,((H294*'Technical Annex'!$D$47+'Indust Agri by LA '!I294*'Technical Annex'!$D$48)/'Technical Annex'!$D$49))</f>
        <v>#DIV/0!</v>
      </c>
      <c r="K294" s="202"/>
    </row>
    <row r="295" spans="1:11" x14ac:dyDescent="0.25">
      <c r="A295" s="386" t="s">
        <v>1084</v>
      </c>
      <c r="B295" s="386" t="s">
        <v>91</v>
      </c>
      <c r="C295" s="386" t="s">
        <v>92</v>
      </c>
      <c r="D295" s="386">
        <v>29.25</v>
      </c>
      <c r="E295" s="386">
        <v>47.5</v>
      </c>
      <c r="F295" s="386">
        <v>500000</v>
      </c>
      <c r="G295" s="386">
        <v>21375</v>
      </c>
      <c r="H295" s="388">
        <f t="shared" si="8"/>
        <v>10526.315789473685</v>
      </c>
      <c r="I295" s="389">
        <f t="shared" si="9"/>
        <v>730.76923076923072</v>
      </c>
      <c r="J295" s="202" t="e">
        <f>IF('Technical Annex'!$D$21="Brownfield LRF",H295,((H295*'Technical Annex'!$D$47+'Indust Agri by LA '!I295*'Technical Annex'!$D$48)/'Technical Annex'!$D$49))</f>
        <v>#DIV/0!</v>
      </c>
      <c r="K295" s="202"/>
    </row>
    <row r="296" spans="1:11" x14ac:dyDescent="0.25">
      <c r="A296" s="386" t="s">
        <v>1084</v>
      </c>
      <c r="B296" s="386" t="s">
        <v>136</v>
      </c>
      <c r="C296" s="386" t="s">
        <v>137</v>
      </c>
      <c r="D296" s="386">
        <v>29.25</v>
      </c>
      <c r="E296" s="386">
        <v>47.5</v>
      </c>
      <c r="F296" s="386">
        <v>500000</v>
      </c>
      <c r="G296" s="386">
        <v>20000</v>
      </c>
      <c r="H296" s="388">
        <f t="shared" si="8"/>
        <v>10526.315789473685</v>
      </c>
      <c r="I296" s="389">
        <f t="shared" si="9"/>
        <v>683.76068376068372</v>
      </c>
      <c r="J296" s="202" t="e">
        <f>IF('Technical Annex'!$D$21="Brownfield LRF",H296,((H296*'Technical Annex'!$D$47+'Indust Agri by LA '!I296*'Technical Annex'!$D$48)/'Technical Annex'!$D$49))</f>
        <v>#DIV/0!</v>
      </c>
      <c r="K296" s="202"/>
    </row>
    <row r="297" spans="1:11" x14ac:dyDescent="0.25">
      <c r="A297" s="386" t="s">
        <v>1084</v>
      </c>
      <c r="B297" s="386" t="s">
        <v>170</v>
      </c>
      <c r="C297" s="386" t="s">
        <v>171</v>
      </c>
      <c r="D297" s="386">
        <v>29.25</v>
      </c>
      <c r="E297" s="386">
        <v>47.5</v>
      </c>
      <c r="F297" s="386">
        <v>490000</v>
      </c>
      <c r="G297" s="386">
        <v>20000</v>
      </c>
      <c r="H297" s="388">
        <f t="shared" si="8"/>
        <v>10315.78947368421</v>
      </c>
      <c r="I297" s="389">
        <f t="shared" si="9"/>
        <v>683.76068376068372</v>
      </c>
      <c r="J297" s="202" t="e">
        <f>IF('Technical Annex'!$D$21="Brownfield LRF",H297,((H297*'Technical Annex'!$D$47+'Indust Agri by LA '!I297*'Technical Annex'!$D$48)/'Technical Annex'!$D$49))</f>
        <v>#DIV/0!</v>
      </c>
      <c r="K297" s="202"/>
    </row>
    <row r="298" spans="1:11" x14ac:dyDescent="0.25">
      <c r="A298" s="386" t="s">
        <v>1084</v>
      </c>
      <c r="B298" s="386" t="s">
        <v>220</v>
      </c>
      <c r="C298" s="386" t="s">
        <v>221</v>
      </c>
      <c r="D298" s="386">
        <v>29.25</v>
      </c>
      <c r="E298" s="386">
        <v>47.5</v>
      </c>
      <c r="F298" s="386">
        <v>600000</v>
      </c>
      <c r="G298" s="386">
        <v>20000</v>
      </c>
      <c r="H298" s="388">
        <f t="shared" si="8"/>
        <v>12631.578947368422</v>
      </c>
      <c r="I298" s="389">
        <f t="shared" si="9"/>
        <v>683.76068376068372</v>
      </c>
      <c r="J298" s="202" t="e">
        <f>IF('Technical Annex'!$D$21="Brownfield LRF",H298,((H298*'Technical Annex'!$D$47+'Indust Agri by LA '!I298*'Technical Annex'!$D$48)/'Technical Annex'!$D$49))</f>
        <v>#DIV/0!</v>
      </c>
      <c r="K298" s="202"/>
    </row>
    <row r="299" spans="1:11" x14ac:dyDescent="0.25">
      <c r="A299" s="386" t="s">
        <v>1084</v>
      </c>
      <c r="B299" s="386" t="s">
        <v>238</v>
      </c>
      <c r="C299" s="386" t="s">
        <v>239</v>
      </c>
      <c r="D299" s="386">
        <v>29.25</v>
      </c>
      <c r="E299" s="386">
        <v>47.5</v>
      </c>
      <c r="F299" s="386">
        <v>550000</v>
      </c>
      <c r="G299" s="386">
        <v>22750</v>
      </c>
      <c r="H299" s="388">
        <f t="shared" si="8"/>
        <v>11578.947368421053</v>
      </c>
      <c r="I299" s="389">
        <f t="shared" si="9"/>
        <v>777.77777777777783</v>
      </c>
      <c r="J299" s="202" t="e">
        <f>IF('Technical Annex'!$D$21="Brownfield LRF",H299,((H299*'Technical Annex'!$D$47+'Indust Agri by LA '!I299*'Technical Annex'!$D$48)/'Technical Annex'!$D$49))</f>
        <v>#DIV/0!</v>
      </c>
      <c r="K299" s="202"/>
    </row>
    <row r="300" spans="1:11" x14ac:dyDescent="0.25">
      <c r="A300" s="386" t="s">
        <v>1084</v>
      </c>
      <c r="B300" s="386" t="s">
        <v>262</v>
      </c>
      <c r="C300" s="386" t="s">
        <v>263</v>
      </c>
      <c r="D300" s="386">
        <v>29.25</v>
      </c>
      <c r="E300" s="386">
        <v>47.5</v>
      </c>
      <c r="F300" s="386">
        <v>615000</v>
      </c>
      <c r="G300" s="386">
        <v>21000</v>
      </c>
      <c r="H300" s="388">
        <f t="shared" si="8"/>
        <v>12947.368421052632</v>
      </c>
      <c r="I300" s="389">
        <f t="shared" si="9"/>
        <v>717.9487179487179</v>
      </c>
      <c r="J300" s="202" t="e">
        <f>IF('Technical Annex'!$D$21="Brownfield LRF",H300,((H300*'Technical Annex'!$D$47+'Indust Agri by LA '!I300*'Technical Annex'!$D$48)/'Technical Annex'!$D$49))</f>
        <v>#DIV/0!</v>
      </c>
      <c r="K300" s="202"/>
    </row>
    <row r="301" spans="1:11" x14ac:dyDescent="0.25">
      <c r="A301" s="386" t="s">
        <v>1084</v>
      </c>
      <c r="B301" s="386" t="s">
        <v>313</v>
      </c>
      <c r="C301" s="386" t="s">
        <v>314</v>
      </c>
      <c r="D301" s="386">
        <v>29.25</v>
      </c>
      <c r="E301" s="386">
        <v>47.5</v>
      </c>
      <c r="F301" s="386">
        <v>350000</v>
      </c>
      <c r="G301" s="386">
        <v>20000</v>
      </c>
      <c r="H301" s="388">
        <f t="shared" si="8"/>
        <v>7368.4210526315792</v>
      </c>
      <c r="I301" s="389">
        <f t="shared" si="9"/>
        <v>683.76068376068372</v>
      </c>
      <c r="J301" s="202" t="e">
        <f>IF('Technical Annex'!$D$21="Brownfield LRF",H301,((H301*'Technical Annex'!$D$47+'Indust Agri by LA '!I301*'Technical Annex'!$D$48)/'Technical Annex'!$D$49))</f>
        <v>#DIV/0!</v>
      </c>
      <c r="K301" s="202"/>
    </row>
    <row r="302" spans="1:11" x14ac:dyDescent="0.25">
      <c r="A302" s="386" t="s">
        <v>1084</v>
      </c>
      <c r="B302" s="386" t="s">
        <v>323</v>
      </c>
      <c r="C302" s="386" t="s">
        <v>324</v>
      </c>
      <c r="D302" s="386">
        <v>29.25</v>
      </c>
      <c r="E302" s="386">
        <v>47.5</v>
      </c>
      <c r="F302" s="386">
        <v>575000</v>
      </c>
      <c r="G302" s="386">
        <v>20000</v>
      </c>
      <c r="H302" s="388">
        <f t="shared" si="8"/>
        <v>12105.263157894737</v>
      </c>
      <c r="I302" s="389">
        <f t="shared" si="9"/>
        <v>683.76068376068372</v>
      </c>
      <c r="J302" s="202" t="e">
        <f>IF('Technical Annex'!$D$21="Brownfield LRF",H302,((H302*'Technical Annex'!$D$47+'Indust Agri by LA '!I302*'Technical Annex'!$D$48)/'Technical Annex'!$D$49))</f>
        <v>#DIV/0!</v>
      </c>
      <c r="K302" s="202"/>
    </row>
    <row r="303" spans="1:11" x14ac:dyDescent="0.25">
      <c r="A303" s="386" t="s">
        <v>1084</v>
      </c>
      <c r="B303" s="386" t="s">
        <v>369</v>
      </c>
      <c r="C303" s="386" t="s">
        <v>1266</v>
      </c>
      <c r="D303" s="386">
        <v>29.25</v>
      </c>
      <c r="E303" s="386">
        <v>47.5</v>
      </c>
      <c r="F303" s="386">
        <v>470000</v>
      </c>
      <c r="G303" s="386">
        <v>22000</v>
      </c>
      <c r="H303" s="388">
        <f t="shared" si="8"/>
        <v>9894.7368421052633</v>
      </c>
      <c r="I303" s="389">
        <f t="shared" si="9"/>
        <v>752.13675213675219</v>
      </c>
      <c r="J303" s="202" t="e">
        <f>IF('Technical Annex'!$D$21="Brownfield LRF",H303,((H303*'Technical Annex'!$D$47+'Indust Agri by LA '!I303*'Technical Annex'!$D$48)/'Technical Annex'!$D$49))</f>
        <v>#DIV/0!</v>
      </c>
      <c r="K303" s="202"/>
    </row>
    <row r="304" spans="1:11" x14ac:dyDescent="0.25">
      <c r="A304" s="386" t="s">
        <v>1084</v>
      </c>
      <c r="B304" s="386" t="s">
        <v>373</v>
      </c>
      <c r="C304" s="386" t="s">
        <v>374</v>
      </c>
      <c r="D304" s="386">
        <v>29.25</v>
      </c>
      <c r="E304" s="386">
        <v>47.5</v>
      </c>
      <c r="F304" s="386">
        <v>500000</v>
      </c>
      <c r="G304" s="386">
        <v>20000</v>
      </c>
      <c r="H304" s="388">
        <f t="shared" si="8"/>
        <v>10526.315789473685</v>
      </c>
      <c r="I304" s="389">
        <f t="shared" si="9"/>
        <v>683.76068376068372</v>
      </c>
      <c r="J304" s="202" t="e">
        <f>IF('Technical Annex'!$D$21="Brownfield LRF",H304,((H304*'Technical Annex'!$D$47+'Indust Agri by LA '!I304*'Technical Annex'!$D$48)/'Technical Annex'!$D$49))</f>
        <v>#DIV/0!</v>
      </c>
      <c r="K304" s="202"/>
    </row>
    <row r="305" spans="1:11" x14ac:dyDescent="0.25">
      <c r="A305" s="386" t="s">
        <v>1084</v>
      </c>
      <c r="B305" s="386" t="s">
        <v>381</v>
      </c>
      <c r="C305" s="386" t="s">
        <v>382</v>
      </c>
      <c r="D305" s="386">
        <v>29.25</v>
      </c>
      <c r="E305" s="386">
        <v>47.5</v>
      </c>
      <c r="F305" s="386">
        <v>800000</v>
      </c>
      <c r="G305" s="386">
        <v>20000</v>
      </c>
      <c r="H305" s="388">
        <f t="shared" si="8"/>
        <v>16842.105263157893</v>
      </c>
      <c r="I305" s="389">
        <f t="shared" si="9"/>
        <v>683.76068376068372</v>
      </c>
      <c r="J305" s="202" t="e">
        <f>IF('Technical Annex'!$D$21="Brownfield LRF",H305,((H305*'Technical Annex'!$D$47+'Indust Agri by LA '!I305*'Technical Annex'!$D$48)/'Technical Annex'!$D$49))</f>
        <v>#DIV/0!</v>
      </c>
      <c r="K305" s="202"/>
    </row>
    <row r="306" spans="1:11" x14ac:dyDescent="0.25">
      <c r="A306" s="386" t="s">
        <v>1084</v>
      </c>
      <c r="B306" s="386" t="s">
        <v>444</v>
      </c>
      <c r="C306" s="386" t="s">
        <v>445</v>
      </c>
      <c r="D306" s="386">
        <v>29.25</v>
      </c>
      <c r="E306" s="386">
        <v>47.5</v>
      </c>
      <c r="F306" s="386">
        <v>335000</v>
      </c>
      <c r="G306" s="386">
        <v>21000</v>
      </c>
      <c r="H306" s="388">
        <f t="shared" si="8"/>
        <v>7052.6315789473683</v>
      </c>
      <c r="I306" s="389">
        <f t="shared" si="9"/>
        <v>717.9487179487179</v>
      </c>
      <c r="J306" s="202" t="e">
        <f>IF('Technical Annex'!$D$21="Brownfield LRF",H306,((H306*'Technical Annex'!$D$47+'Indust Agri by LA '!I306*'Technical Annex'!$D$48)/'Technical Annex'!$D$49))</f>
        <v>#DIV/0!</v>
      </c>
      <c r="K306" s="202"/>
    </row>
    <row r="307" spans="1:11" x14ac:dyDescent="0.25">
      <c r="A307" s="386" t="s">
        <v>1084</v>
      </c>
      <c r="B307" s="386" t="s">
        <v>450</v>
      </c>
      <c r="C307" s="386" t="s">
        <v>451</v>
      </c>
      <c r="D307" s="386">
        <v>29.25</v>
      </c>
      <c r="E307" s="386">
        <v>47.5</v>
      </c>
      <c r="F307" s="386">
        <v>225000</v>
      </c>
      <c r="G307" s="386">
        <v>21000</v>
      </c>
      <c r="H307" s="388">
        <f t="shared" si="8"/>
        <v>4736.8421052631575</v>
      </c>
      <c r="I307" s="389">
        <f t="shared" si="9"/>
        <v>717.9487179487179</v>
      </c>
      <c r="J307" s="202" t="e">
        <f>IF('Technical Annex'!$D$21="Brownfield LRF",H307,((H307*'Technical Annex'!$D$47+'Indust Agri by LA '!I307*'Technical Annex'!$D$48)/'Technical Annex'!$D$49))</f>
        <v>#DIV/0!</v>
      </c>
      <c r="K307" s="202"/>
    </row>
    <row r="308" spans="1:11" x14ac:dyDescent="0.25">
      <c r="A308" s="386" t="s">
        <v>1084</v>
      </c>
      <c r="B308" s="386" t="s">
        <v>506</v>
      </c>
      <c r="C308" s="386" t="s">
        <v>507</v>
      </c>
      <c r="D308" s="386">
        <v>29.25</v>
      </c>
      <c r="E308" s="386">
        <v>47.5</v>
      </c>
      <c r="F308" s="386">
        <v>400000</v>
      </c>
      <c r="G308" s="386">
        <v>20000</v>
      </c>
      <c r="H308" s="388">
        <f t="shared" si="8"/>
        <v>8421.0526315789466</v>
      </c>
      <c r="I308" s="389">
        <f t="shared" si="9"/>
        <v>683.76068376068372</v>
      </c>
      <c r="J308" s="202" t="e">
        <f>IF('Technical Annex'!$D$21="Brownfield LRF",H308,((H308*'Technical Annex'!$D$47+'Indust Agri by LA '!I308*'Technical Annex'!$D$48)/'Technical Annex'!$D$49))</f>
        <v>#DIV/0!</v>
      </c>
      <c r="K308" s="202"/>
    </row>
    <row r="309" spans="1:11" x14ac:dyDescent="0.25">
      <c r="A309" s="386" t="s">
        <v>1084</v>
      </c>
      <c r="B309" s="386" t="s">
        <v>516</v>
      </c>
      <c r="C309" s="386" t="s">
        <v>517</v>
      </c>
      <c r="D309" s="386">
        <v>29.25</v>
      </c>
      <c r="E309" s="386">
        <v>47.5</v>
      </c>
      <c r="F309" s="386">
        <v>550000</v>
      </c>
      <c r="G309" s="386">
        <v>22750</v>
      </c>
      <c r="H309" s="388">
        <f t="shared" si="8"/>
        <v>11578.947368421053</v>
      </c>
      <c r="I309" s="389">
        <f t="shared" si="9"/>
        <v>777.77777777777783</v>
      </c>
      <c r="J309" s="202" t="e">
        <f>IF('Technical Annex'!$D$21="Brownfield LRF",H309,((H309*'Technical Annex'!$D$47+'Indust Agri by LA '!I309*'Technical Annex'!$D$48)/'Technical Annex'!$D$49))</f>
        <v>#DIV/0!</v>
      </c>
      <c r="K309" s="202"/>
    </row>
    <row r="310" spans="1:11" x14ac:dyDescent="0.25">
      <c r="A310" s="386" t="s">
        <v>1084</v>
      </c>
      <c r="B310" s="386" t="s">
        <v>528</v>
      </c>
      <c r="C310" s="386" t="s">
        <v>529</v>
      </c>
      <c r="D310" s="386">
        <v>29.25</v>
      </c>
      <c r="E310" s="386">
        <v>47.5</v>
      </c>
      <c r="F310" s="386">
        <v>310000</v>
      </c>
      <c r="G310" s="386">
        <v>20000</v>
      </c>
      <c r="H310" s="388">
        <f t="shared" si="8"/>
        <v>6526.3157894736842</v>
      </c>
      <c r="I310" s="389">
        <f t="shared" si="9"/>
        <v>683.76068376068372</v>
      </c>
      <c r="J310" s="202" t="e">
        <f>IF('Technical Annex'!$D$21="Brownfield LRF",H310,((H310*'Technical Annex'!$D$47+'Indust Agri by LA '!I310*'Technical Annex'!$D$48)/'Technical Annex'!$D$49))</f>
        <v>#DIV/0!</v>
      </c>
      <c r="K310" s="202"/>
    </row>
    <row r="311" spans="1:11" x14ac:dyDescent="0.25">
      <c r="A311" s="386" t="s">
        <v>1084</v>
      </c>
      <c r="B311" s="386" t="s">
        <v>534</v>
      </c>
      <c r="C311" s="386" t="s">
        <v>535</v>
      </c>
      <c r="D311" s="386">
        <v>29.25</v>
      </c>
      <c r="E311" s="386">
        <v>47.5</v>
      </c>
      <c r="F311" s="386">
        <v>370000</v>
      </c>
      <c r="G311" s="386">
        <v>20000</v>
      </c>
      <c r="H311" s="388">
        <f t="shared" si="8"/>
        <v>7789.4736842105267</v>
      </c>
      <c r="I311" s="389">
        <f t="shared" si="9"/>
        <v>683.76068376068372</v>
      </c>
      <c r="J311" s="202" t="e">
        <f>IF('Technical Annex'!$D$21="Brownfield LRF",H311,((H311*'Technical Annex'!$D$47+'Indust Agri by LA '!I311*'Technical Annex'!$D$48)/'Technical Annex'!$D$49))</f>
        <v>#DIV/0!</v>
      </c>
      <c r="K311" s="202"/>
    </row>
    <row r="312" spans="1:11" x14ac:dyDescent="0.25">
      <c r="A312" s="386" t="s">
        <v>1084</v>
      </c>
      <c r="B312" s="386" t="s">
        <v>540</v>
      </c>
      <c r="C312" s="386" t="s">
        <v>541</v>
      </c>
      <c r="D312" s="386">
        <v>29.25</v>
      </c>
      <c r="E312" s="386">
        <v>47.5</v>
      </c>
      <c r="F312" s="386">
        <v>425000</v>
      </c>
      <c r="G312" s="386">
        <v>20000</v>
      </c>
      <c r="H312" s="388">
        <f t="shared" ref="H312:H315" si="10">F312/E312</f>
        <v>8947.3684210526317</v>
      </c>
      <c r="I312" s="389">
        <f t="shared" ref="I312:I315" si="11">G312/D312</f>
        <v>683.76068376068372</v>
      </c>
      <c r="J312" s="202" t="e">
        <f>IF('Technical Annex'!$D$21="Brownfield LRF",H312,((H312*'Technical Annex'!$D$47+'Indust Agri by LA '!I312*'Technical Annex'!$D$48)/'Technical Annex'!$D$49))</f>
        <v>#DIV/0!</v>
      </c>
      <c r="K312" s="202"/>
    </row>
    <row r="313" spans="1:11" x14ac:dyDescent="0.25">
      <c r="A313" s="386" t="s">
        <v>1084</v>
      </c>
      <c r="B313" s="386" t="s">
        <v>544</v>
      </c>
      <c r="C313" s="386" t="s">
        <v>545</v>
      </c>
      <c r="D313" s="386">
        <v>29.25</v>
      </c>
      <c r="E313" s="386">
        <v>47.5</v>
      </c>
      <c r="F313" s="386">
        <v>600000</v>
      </c>
      <c r="G313" s="386">
        <v>22750</v>
      </c>
      <c r="H313" s="388">
        <f t="shared" si="10"/>
        <v>12631.578947368422</v>
      </c>
      <c r="I313" s="389">
        <f t="shared" si="11"/>
        <v>777.77777777777783</v>
      </c>
      <c r="J313" s="202" t="e">
        <f>IF('Technical Annex'!$D$21="Brownfield LRF",H313,((H313*'Technical Annex'!$D$47+'Indust Agri by LA '!I313*'Technical Annex'!$D$48)/'Technical Annex'!$D$49))</f>
        <v>#DIV/0!</v>
      </c>
      <c r="K313" s="202"/>
    </row>
    <row r="314" spans="1:11" x14ac:dyDescent="0.25">
      <c r="A314" s="386" t="s">
        <v>1084</v>
      </c>
      <c r="B314" s="386" t="s">
        <v>662</v>
      </c>
      <c r="C314" s="386" t="s">
        <v>663</v>
      </c>
      <c r="D314" s="386">
        <v>29.25</v>
      </c>
      <c r="E314" s="386">
        <v>47.5</v>
      </c>
      <c r="F314" s="386">
        <v>550000</v>
      </c>
      <c r="G314" s="386">
        <v>20000</v>
      </c>
      <c r="H314" s="388">
        <f t="shared" si="10"/>
        <v>11578.947368421053</v>
      </c>
      <c r="I314" s="389">
        <f t="shared" si="11"/>
        <v>683.76068376068372</v>
      </c>
      <c r="J314" s="202" t="e">
        <f>IF('Technical Annex'!$D$21="Brownfield LRF",H314,((H314*'Technical Annex'!$D$47+'Indust Agri by LA '!I314*'Technical Annex'!$D$48)/'Technical Annex'!$D$49))</f>
        <v>#DIV/0!</v>
      </c>
      <c r="K314" s="202"/>
    </row>
    <row r="315" spans="1:11" x14ac:dyDescent="0.25">
      <c r="A315" s="386" t="s">
        <v>1084</v>
      </c>
      <c r="B315" s="386" t="s">
        <v>732</v>
      </c>
      <c r="C315" s="386" t="s">
        <v>733</v>
      </c>
      <c r="D315" s="386">
        <v>29.25</v>
      </c>
      <c r="E315" s="386">
        <v>47.5</v>
      </c>
      <c r="F315" s="386">
        <v>550000</v>
      </c>
      <c r="G315" s="386">
        <v>20000</v>
      </c>
      <c r="H315" s="388">
        <f t="shared" si="10"/>
        <v>11578.947368421053</v>
      </c>
      <c r="I315" s="389">
        <f t="shared" si="11"/>
        <v>683.76068376068372</v>
      </c>
      <c r="J315" s="202" t="e">
        <f>IF('Technical Annex'!$D$21="Brownfield LRF",H315,((H315*'Technical Annex'!$D$47+'Indust Agri by LA '!I315*'Technical Annex'!$D$48)/'Technical Annex'!$D$49))</f>
        <v>#DIV/0!</v>
      </c>
      <c r="K315" s="20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opLeftCell="A227" workbookViewId="0">
      <selection activeCell="A237" sqref="A237"/>
    </sheetView>
  </sheetViews>
  <sheetFormatPr defaultColWidth="11.26953125" defaultRowHeight="15" customHeight="1" x14ac:dyDescent="0.25"/>
  <cols>
    <col min="1" max="1" width="9.26953125" customWidth="1"/>
    <col min="2" max="2" width="11.26953125" customWidth="1"/>
    <col min="3" max="26" width="8.54296875" customWidth="1"/>
  </cols>
  <sheetData>
    <row r="1" spans="1:4" ht="15" customHeight="1" x14ac:dyDescent="0.25">
      <c r="A1" s="24" t="s">
        <v>834</v>
      </c>
      <c r="B1" s="83">
        <v>43556</v>
      </c>
      <c r="C1" s="83"/>
      <c r="D1" s="24"/>
    </row>
    <row r="2" spans="1:4" ht="15" customHeight="1" x14ac:dyDescent="0.25">
      <c r="A2" s="24" t="s">
        <v>64</v>
      </c>
      <c r="B2" s="84">
        <v>307816</v>
      </c>
      <c r="C2" s="54">
        <v>-8.0000000000000002E-3</v>
      </c>
      <c r="D2" s="54"/>
    </row>
    <row r="3" spans="1:4" ht="15" customHeight="1" x14ac:dyDescent="0.25">
      <c r="A3" s="24" t="s">
        <v>68</v>
      </c>
      <c r="B3" s="84">
        <v>146925</v>
      </c>
      <c r="C3" s="54">
        <v>-2.3E-2</v>
      </c>
      <c r="D3" s="54"/>
    </row>
    <row r="4" spans="1:4" ht="15" customHeight="1" x14ac:dyDescent="0.25">
      <c r="A4" s="24" t="s">
        <v>71</v>
      </c>
      <c r="B4" s="84">
        <v>169426</v>
      </c>
      <c r="C4" s="54">
        <v>8.0000000000000002E-3</v>
      </c>
      <c r="D4" s="54"/>
    </row>
    <row r="5" spans="1:4" ht="15" customHeight="1" x14ac:dyDescent="0.25">
      <c r="A5" s="24" t="s">
        <v>74</v>
      </c>
      <c r="B5" s="84">
        <v>280080</v>
      </c>
      <c r="C5" s="54">
        <v>-5.0000000000000001E-3</v>
      </c>
      <c r="D5" s="54"/>
    </row>
    <row r="6" spans="1:4" ht="15" customHeight="1" x14ac:dyDescent="0.25">
      <c r="A6" s="24" t="s">
        <v>77</v>
      </c>
      <c r="B6" s="84">
        <v>143814</v>
      </c>
      <c r="C6" s="54">
        <v>5.3999999999999999E-2</v>
      </c>
      <c r="D6" s="54"/>
    </row>
    <row r="7" spans="1:4" ht="15" customHeight="1" x14ac:dyDescent="0.25">
      <c r="A7" s="24" t="s">
        <v>79</v>
      </c>
      <c r="B7" s="84">
        <v>287981</v>
      </c>
      <c r="C7" s="54">
        <v>-2.1999999999999999E-2</v>
      </c>
      <c r="D7" s="54"/>
    </row>
    <row r="8" spans="1:4" ht="15" customHeight="1" x14ac:dyDescent="0.25">
      <c r="A8" s="24" t="s">
        <v>81</v>
      </c>
      <c r="B8" s="84">
        <v>323779</v>
      </c>
      <c r="C8" s="54">
        <v>1E-3</v>
      </c>
      <c r="D8" s="54"/>
    </row>
    <row r="9" spans="1:4" ht="15" customHeight="1" x14ac:dyDescent="0.25">
      <c r="A9" s="24" t="s">
        <v>84</v>
      </c>
      <c r="B9" s="84">
        <v>284814</v>
      </c>
      <c r="C9" s="54">
        <v>-4.0000000000000001E-3</v>
      </c>
      <c r="D9" s="54"/>
    </row>
    <row r="10" spans="1:4" ht="15" customHeight="1" x14ac:dyDescent="0.25">
      <c r="A10" s="24" t="s">
        <v>87</v>
      </c>
      <c r="B10" s="84">
        <v>299029</v>
      </c>
      <c r="C10" s="54">
        <v>2.7E-2</v>
      </c>
      <c r="D10" s="54"/>
    </row>
    <row r="11" spans="1:4" ht="15" customHeight="1" x14ac:dyDescent="0.25">
      <c r="A11" s="24" t="s">
        <v>90</v>
      </c>
      <c r="B11" s="84">
        <v>516750</v>
      </c>
      <c r="C11" s="54">
        <v>-4.5999999999999999E-2</v>
      </c>
      <c r="D11" s="54"/>
    </row>
    <row r="12" spans="1:4" ht="15" customHeight="1" x14ac:dyDescent="0.25">
      <c r="A12" s="24" t="s">
        <v>92</v>
      </c>
      <c r="B12" s="84">
        <v>120384</v>
      </c>
      <c r="C12" s="54">
        <v>2.8000000000000001E-2</v>
      </c>
      <c r="D12" s="54"/>
    </row>
    <row r="13" spans="1:4" ht="15" customHeight="1" x14ac:dyDescent="0.25">
      <c r="A13" s="24" t="s">
        <v>94</v>
      </c>
      <c r="B13" s="84">
        <v>124882</v>
      </c>
      <c r="C13" s="54">
        <v>4.8000000000000001E-2</v>
      </c>
      <c r="D13" s="54"/>
    </row>
    <row r="14" spans="1:4" ht="15" customHeight="1" x14ac:dyDescent="0.25">
      <c r="A14" s="24" t="s">
        <v>96</v>
      </c>
      <c r="B14" s="84">
        <v>303775</v>
      </c>
      <c r="C14" s="54">
        <v>-6.0000000000000001E-3</v>
      </c>
      <c r="D14" s="54"/>
    </row>
    <row r="15" spans="1:4" ht="15" customHeight="1" x14ac:dyDescent="0.25">
      <c r="A15" s="24" t="s">
        <v>102</v>
      </c>
      <c r="B15" s="84">
        <v>309768</v>
      </c>
      <c r="C15" s="54">
        <v>6.0000000000000001E-3</v>
      </c>
      <c r="D15" s="54"/>
    </row>
    <row r="16" spans="1:4" ht="15" customHeight="1" x14ac:dyDescent="0.25">
      <c r="A16" s="24" t="s">
        <v>106</v>
      </c>
      <c r="B16" s="84">
        <v>158107</v>
      </c>
      <c r="C16" s="54">
        <v>5.3999999999999999E-2</v>
      </c>
      <c r="D16" s="54"/>
    </row>
    <row r="17" spans="1:4" ht="15" customHeight="1" x14ac:dyDescent="0.25">
      <c r="A17" s="24" t="s">
        <v>109</v>
      </c>
      <c r="B17" s="84">
        <v>331408</v>
      </c>
      <c r="C17" s="54">
        <v>-2.9000000000000001E-2</v>
      </c>
      <c r="D17" s="54"/>
    </row>
    <row r="18" spans="1:4" ht="15" customHeight="1" x14ac:dyDescent="0.25">
      <c r="A18" s="24" t="s">
        <v>111</v>
      </c>
      <c r="B18" s="84">
        <v>288257</v>
      </c>
      <c r="C18" s="54">
        <v>4.0000000000000001E-3</v>
      </c>
      <c r="D18" s="54"/>
    </row>
    <row r="19" spans="1:4" ht="15" customHeight="1" x14ac:dyDescent="0.25">
      <c r="A19" s="24" t="s">
        <v>113</v>
      </c>
      <c r="B19" s="84">
        <v>333317</v>
      </c>
      <c r="C19" s="54">
        <v>-1.4999999999999999E-2</v>
      </c>
      <c r="D19" s="54"/>
    </row>
    <row r="20" spans="1:4" ht="15" customHeight="1" x14ac:dyDescent="0.25">
      <c r="A20" s="24" t="s">
        <v>115</v>
      </c>
      <c r="B20" s="84">
        <v>185309</v>
      </c>
      <c r="C20" s="54">
        <v>3.3000000000000002E-2</v>
      </c>
      <c r="D20" s="54"/>
    </row>
    <row r="21" spans="1:4" ht="15" customHeight="1" x14ac:dyDescent="0.25">
      <c r="A21" s="24" t="s">
        <v>117</v>
      </c>
      <c r="B21" s="84">
        <v>227058</v>
      </c>
      <c r="C21" s="54">
        <v>1.7000000000000001E-2</v>
      </c>
      <c r="D21" s="54"/>
    </row>
    <row r="22" spans="1:4" x14ac:dyDescent="0.25">
      <c r="A22" s="24" t="s">
        <v>119</v>
      </c>
      <c r="B22" s="84">
        <v>115908</v>
      </c>
      <c r="C22" s="54">
        <v>4.7E-2</v>
      </c>
      <c r="D22" s="54"/>
    </row>
    <row r="23" spans="1:4" x14ac:dyDescent="0.25">
      <c r="A23" s="24" t="s">
        <v>121</v>
      </c>
      <c r="B23" s="84">
        <v>106452</v>
      </c>
      <c r="C23" s="54">
        <v>1.6E-2</v>
      </c>
      <c r="D23" s="54"/>
    </row>
    <row r="24" spans="1:4" x14ac:dyDescent="0.25">
      <c r="A24" s="24" t="s">
        <v>123</v>
      </c>
      <c r="B24" s="84">
        <v>138239</v>
      </c>
      <c r="C24" s="54">
        <v>0.10299999999999999</v>
      </c>
      <c r="D24" s="54"/>
    </row>
    <row r="25" spans="1:4" x14ac:dyDescent="0.25">
      <c r="A25" s="24" t="s">
        <v>126</v>
      </c>
      <c r="B25" s="84">
        <v>133500</v>
      </c>
      <c r="C25" s="54">
        <v>3.1E-2</v>
      </c>
      <c r="D25" s="54"/>
    </row>
    <row r="26" spans="1:4" x14ac:dyDescent="0.25">
      <c r="A26" s="24" t="s">
        <v>130</v>
      </c>
      <c r="B26" s="84">
        <v>157779</v>
      </c>
      <c r="C26" s="54">
        <v>5.5E-2</v>
      </c>
      <c r="D26" s="54"/>
    </row>
    <row r="27" spans="1:4" x14ac:dyDescent="0.25">
      <c r="A27" s="24" t="s">
        <v>133</v>
      </c>
      <c r="B27" s="84">
        <v>254979</v>
      </c>
      <c r="C27" s="54">
        <v>2.7E-2</v>
      </c>
      <c r="D27" s="54"/>
    </row>
    <row r="28" spans="1:4" x14ac:dyDescent="0.25">
      <c r="A28" s="24" t="s">
        <v>135</v>
      </c>
      <c r="B28" s="84">
        <v>329844</v>
      </c>
      <c r="C28" s="54">
        <v>-4.3999999999999997E-2</v>
      </c>
      <c r="D28" s="54"/>
    </row>
    <row r="29" spans="1:4" x14ac:dyDescent="0.25">
      <c r="A29" s="24" t="s">
        <v>137</v>
      </c>
      <c r="B29" s="84">
        <v>133176</v>
      </c>
      <c r="C29" s="54">
        <v>1.7999999999999999E-2</v>
      </c>
      <c r="D29" s="54"/>
    </row>
    <row r="30" spans="1:4" x14ac:dyDescent="0.25">
      <c r="A30" s="24" t="s">
        <v>139</v>
      </c>
      <c r="B30" s="84">
        <v>279393</v>
      </c>
      <c r="C30" s="54">
        <v>-6.0000000000000001E-3</v>
      </c>
      <c r="D30" s="54"/>
    </row>
    <row r="31" spans="1:4" x14ac:dyDescent="0.25">
      <c r="A31" s="24" t="s">
        <v>141</v>
      </c>
      <c r="B31" s="84">
        <v>221378</v>
      </c>
      <c r="C31" s="54">
        <v>-1.7000000000000001E-2</v>
      </c>
      <c r="D31" s="54"/>
    </row>
    <row r="32" spans="1:4" x14ac:dyDescent="0.25">
      <c r="A32" s="24" t="s">
        <v>143</v>
      </c>
      <c r="B32" s="84">
        <v>474540</v>
      </c>
      <c r="C32" s="54">
        <v>-2.1999999999999999E-2</v>
      </c>
      <c r="D32" s="54"/>
    </row>
    <row r="33" spans="1:4" x14ac:dyDescent="0.25">
      <c r="A33" s="24" t="s">
        <v>145</v>
      </c>
      <c r="B33" s="84">
        <v>419131</v>
      </c>
      <c r="C33" s="54">
        <v>-1.7999999999999999E-2</v>
      </c>
      <c r="D33" s="54"/>
    </row>
    <row r="34" spans="1:4" x14ac:dyDescent="0.25">
      <c r="A34" s="24" t="s">
        <v>147</v>
      </c>
      <c r="B34" s="84">
        <v>363316</v>
      </c>
      <c r="C34" s="54">
        <v>0.03</v>
      </c>
      <c r="D34" s="54"/>
    </row>
    <row r="35" spans="1:4" x14ac:dyDescent="0.25">
      <c r="A35" s="24" t="s">
        <v>151</v>
      </c>
      <c r="B35" s="84">
        <v>259900</v>
      </c>
      <c r="C35" s="54">
        <v>1.7999999999999999E-2</v>
      </c>
      <c r="D35" s="54"/>
    </row>
    <row r="36" spans="1:4" x14ac:dyDescent="0.25">
      <c r="A36" s="24" t="s">
        <v>154</v>
      </c>
      <c r="B36" s="84">
        <v>430242</v>
      </c>
      <c r="C36" s="54">
        <v>-2.4E-2</v>
      </c>
      <c r="D36" s="54"/>
    </row>
    <row r="37" spans="1:4" x14ac:dyDescent="0.25">
      <c r="A37" s="24" t="s">
        <v>158</v>
      </c>
      <c r="B37" s="84">
        <v>290428</v>
      </c>
      <c r="C37" s="54">
        <v>2.5999999999999999E-2</v>
      </c>
      <c r="D37" s="54"/>
    </row>
    <row r="38" spans="1:4" x14ac:dyDescent="0.25">
      <c r="A38" s="24" t="s">
        <v>162</v>
      </c>
      <c r="B38" s="84">
        <v>356781</v>
      </c>
      <c r="C38" s="54">
        <v>1.7000000000000001E-2</v>
      </c>
      <c r="D38" s="54"/>
    </row>
    <row r="39" spans="1:4" x14ac:dyDescent="0.25">
      <c r="A39" s="24" t="s">
        <v>165</v>
      </c>
      <c r="B39" s="84">
        <v>182063</v>
      </c>
      <c r="C39" s="54">
        <v>-1.4999999999999999E-2</v>
      </c>
      <c r="D39" s="54"/>
    </row>
    <row r="40" spans="1:4" x14ac:dyDescent="0.25">
      <c r="A40" s="24" t="s">
        <v>785</v>
      </c>
      <c r="B40" s="84">
        <v>400042</v>
      </c>
      <c r="C40" s="54">
        <v>1E-3</v>
      </c>
      <c r="D40" s="54"/>
    </row>
    <row r="41" spans="1:4" x14ac:dyDescent="0.25">
      <c r="A41" s="24" t="s">
        <v>167</v>
      </c>
      <c r="B41" s="84">
        <v>84206</v>
      </c>
      <c r="C41" s="54">
        <v>6.4000000000000001E-2</v>
      </c>
      <c r="D41" s="54"/>
    </row>
    <row r="42" spans="1:4" x14ac:dyDescent="0.25">
      <c r="A42" s="24" t="s">
        <v>169</v>
      </c>
      <c r="B42" s="84">
        <v>177826</v>
      </c>
      <c r="C42" s="54">
        <v>8.3000000000000004E-2</v>
      </c>
      <c r="D42" s="54"/>
    </row>
    <row r="43" spans="1:4" x14ac:dyDescent="0.25">
      <c r="A43" s="24" t="s">
        <v>171</v>
      </c>
      <c r="B43" s="84">
        <v>144984</v>
      </c>
      <c r="C43" s="54">
        <v>0.04</v>
      </c>
      <c r="D43" s="54"/>
    </row>
    <row r="44" spans="1:4" x14ac:dyDescent="0.25">
      <c r="A44" s="24" t="s">
        <v>173</v>
      </c>
      <c r="B44" s="84">
        <v>431130</v>
      </c>
      <c r="C44" s="54">
        <v>-2.1000000000000001E-2</v>
      </c>
      <c r="D44" s="54"/>
    </row>
    <row r="45" spans="1:4" x14ac:dyDescent="0.25">
      <c r="A45" s="24" t="s">
        <v>786</v>
      </c>
      <c r="B45" s="84">
        <v>292773</v>
      </c>
      <c r="C45" s="54">
        <v>4.0000000000000001E-3</v>
      </c>
      <c r="D45" s="54"/>
    </row>
    <row r="46" spans="1:4" x14ac:dyDescent="0.25">
      <c r="A46" s="24" t="s">
        <v>175</v>
      </c>
      <c r="B46" s="84">
        <v>814375</v>
      </c>
      <c r="C46" s="54">
        <v>-0.06</v>
      </c>
      <c r="D46" s="54"/>
    </row>
    <row r="47" spans="1:4" x14ac:dyDescent="0.25">
      <c r="A47" s="24" t="s">
        <v>177</v>
      </c>
      <c r="B47" s="84">
        <v>167615</v>
      </c>
      <c r="C47" s="54">
        <v>3.2000000000000001E-2</v>
      </c>
      <c r="D47" s="54"/>
    </row>
    <row r="48" spans="1:4" x14ac:dyDescent="0.25">
      <c r="A48" s="24" t="s">
        <v>179</v>
      </c>
      <c r="B48" s="84">
        <v>301735</v>
      </c>
      <c r="C48" s="54">
        <v>1.2E-2</v>
      </c>
      <c r="D48" s="54"/>
    </row>
    <row r="49" spans="1:4" x14ac:dyDescent="0.25">
      <c r="A49" s="24" t="s">
        <v>181</v>
      </c>
      <c r="B49" s="84">
        <v>138239</v>
      </c>
      <c r="C49" s="54">
        <v>3.5000000000000003E-2</v>
      </c>
      <c r="D49" s="54"/>
    </row>
    <row r="50" spans="1:4" x14ac:dyDescent="0.25">
      <c r="A50" s="24" t="s">
        <v>183</v>
      </c>
      <c r="B50" s="84">
        <v>311359</v>
      </c>
      <c r="C50" s="54">
        <v>3.9E-2</v>
      </c>
      <c r="D50" s="54"/>
    </row>
    <row r="51" spans="1:4" x14ac:dyDescent="0.25">
      <c r="A51" s="24" t="s">
        <v>185</v>
      </c>
      <c r="B51" s="84">
        <v>307025</v>
      </c>
      <c r="C51" s="54">
        <v>-7.0000000000000001E-3</v>
      </c>
      <c r="D51" s="54"/>
    </row>
    <row r="52" spans="1:4" x14ac:dyDescent="0.25">
      <c r="A52" s="24" t="s">
        <v>187</v>
      </c>
      <c r="B52" s="84">
        <v>214243</v>
      </c>
      <c r="C52" s="54">
        <v>-7.0000000000000001E-3</v>
      </c>
      <c r="D52" s="54"/>
    </row>
    <row r="53" spans="1:4" x14ac:dyDescent="0.25">
      <c r="A53" s="24" t="s">
        <v>189</v>
      </c>
      <c r="B53" s="84">
        <v>331122</v>
      </c>
      <c r="C53" s="54">
        <v>1E-3</v>
      </c>
      <c r="D53" s="54"/>
    </row>
    <row r="54" spans="1:4" x14ac:dyDescent="0.25">
      <c r="A54" s="24" t="s">
        <v>191</v>
      </c>
      <c r="B54" s="84">
        <v>277896</v>
      </c>
      <c r="C54" s="54">
        <v>6.3E-2</v>
      </c>
      <c r="D54" s="54"/>
    </row>
    <row r="55" spans="1:4" x14ac:dyDescent="0.25">
      <c r="A55" s="24" t="s">
        <v>193</v>
      </c>
      <c r="B55" s="84">
        <v>288389</v>
      </c>
      <c r="C55" s="54">
        <v>-3.6999999999999998E-2</v>
      </c>
      <c r="D55" s="54"/>
    </row>
    <row r="56" spans="1:4" x14ac:dyDescent="0.25">
      <c r="A56" s="24" t="s">
        <v>195</v>
      </c>
      <c r="B56" s="84">
        <v>222299</v>
      </c>
      <c r="C56" s="54">
        <v>0.01</v>
      </c>
      <c r="D56" s="54"/>
    </row>
    <row r="57" spans="1:4" x14ac:dyDescent="0.25">
      <c r="A57" s="24" t="s">
        <v>197</v>
      </c>
      <c r="B57" s="84">
        <v>202210</v>
      </c>
      <c r="C57" s="54">
        <v>0.01</v>
      </c>
      <c r="D57" s="54"/>
    </row>
    <row r="58" spans="1:4" x14ac:dyDescent="0.25">
      <c r="A58" s="24" t="s">
        <v>199</v>
      </c>
      <c r="B58" s="84">
        <v>156845</v>
      </c>
      <c r="C58" s="54">
        <v>4.4999999999999998E-2</v>
      </c>
      <c r="D58" s="54"/>
    </row>
    <row r="59" spans="1:4" x14ac:dyDescent="0.25">
      <c r="A59" s="24" t="s">
        <v>201</v>
      </c>
      <c r="B59" s="84">
        <v>365101</v>
      </c>
      <c r="C59" s="54">
        <v>-4.3999999999999997E-2</v>
      </c>
      <c r="D59" s="54"/>
    </row>
    <row r="60" spans="1:4" x14ac:dyDescent="0.25">
      <c r="A60" s="24" t="s">
        <v>203</v>
      </c>
      <c r="B60" s="84">
        <v>557427</v>
      </c>
      <c r="C60" s="54">
        <v>1.6E-2</v>
      </c>
      <c r="D60" s="54"/>
    </row>
    <row r="61" spans="1:4" x14ac:dyDescent="0.25">
      <c r="A61" s="24" t="s">
        <v>205</v>
      </c>
      <c r="B61" s="84">
        <v>175092</v>
      </c>
      <c r="C61" s="54">
        <v>1.9E-2</v>
      </c>
      <c r="D61" s="54"/>
    </row>
    <row r="62" spans="1:4" x14ac:dyDescent="0.25">
      <c r="A62" s="24" t="s">
        <v>207</v>
      </c>
      <c r="B62" s="84">
        <v>352174</v>
      </c>
      <c r="C62" s="54">
        <v>2.9000000000000001E-2</v>
      </c>
      <c r="D62" s="54"/>
    </row>
    <row r="63" spans="1:4" x14ac:dyDescent="0.25">
      <c r="A63" s="24" t="s">
        <v>149</v>
      </c>
      <c r="B63" s="84">
        <v>275489</v>
      </c>
      <c r="C63" s="54">
        <v>1E-3</v>
      </c>
      <c r="D63" s="54"/>
    </row>
    <row r="64" spans="1:4" x14ac:dyDescent="0.25">
      <c r="A64" s="24" t="s">
        <v>235</v>
      </c>
      <c r="B64" s="84">
        <v>162267</v>
      </c>
      <c r="C64" s="54">
        <v>6.0999999999999999E-2</v>
      </c>
      <c r="D64" s="54"/>
    </row>
    <row r="65" spans="1:4" x14ac:dyDescent="0.25">
      <c r="A65" s="24" t="s">
        <v>370</v>
      </c>
      <c r="B65" s="84">
        <v>111610</v>
      </c>
      <c r="C65" s="54">
        <v>3.2000000000000001E-2</v>
      </c>
      <c r="D65" s="54"/>
    </row>
    <row r="66" spans="1:4" x14ac:dyDescent="0.25">
      <c r="A66" s="24" t="s">
        <v>835</v>
      </c>
      <c r="B66" s="84">
        <v>699794</v>
      </c>
      <c r="C66" s="54">
        <v>-4.3999999999999997E-2</v>
      </c>
      <c r="D66" s="54"/>
    </row>
    <row r="67" spans="1:4" x14ac:dyDescent="0.25">
      <c r="A67" s="24" t="s">
        <v>469</v>
      </c>
      <c r="B67" s="84">
        <v>141412</v>
      </c>
      <c r="C67" s="54">
        <v>3.7999999999999999E-2</v>
      </c>
      <c r="D67" s="54"/>
    </row>
    <row r="68" spans="1:4" x14ac:dyDescent="0.25">
      <c r="A68" s="24" t="s">
        <v>481</v>
      </c>
      <c r="B68" s="84">
        <v>191535</v>
      </c>
      <c r="C68" s="54">
        <v>2.4E-2</v>
      </c>
      <c r="D68" s="54"/>
    </row>
    <row r="69" spans="1:4" x14ac:dyDescent="0.25">
      <c r="A69" s="24" t="s">
        <v>483</v>
      </c>
      <c r="B69" s="84">
        <v>171932</v>
      </c>
      <c r="C69" s="54">
        <v>-3.0000000000000001E-3</v>
      </c>
      <c r="D69" s="54"/>
    </row>
    <row r="70" spans="1:4" x14ac:dyDescent="0.25">
      <c r="A70" s="24" t="s">
        <v>701</v>
      </c>
      <c r="B70" s="84">
        <v>998912</v>
      </c>
      <c r="C70" s="54">
        <v>-5.0000000000000001E-3</v>
      </c>
      <c r="D70" s="54"/>
    </row>
    <row r="71" spans="1:4" x14ac:dyDescent="0.25">
      <c r="A71" s="24" t="s">
        <v>209</v>
      </c>
      <c r="B71" s="84">
        <v>265503</v>
      </c>
      <c r="C71" s="54">
        <v>5.0000000000000001E-3</v>
      </c>
      <c r="D71" s="54"/>
    </row>
    <row r="72" spans="1:4" x14ac:dyDescent="0.25">
      <c r="A72" s="24" t="s">
        <v>211</v>
      </c>
      <c r="B72" s="84">
        <v>126632</v>
      </c>
      <c r="C72" s="54">
        <v>2.1999999999999999E-2</v>
      </c>
      <c r="D72" s="54"/>
    </row>
    <row r="73" spans="1:4" x14ac:dyDescent="0.25">
      <c r="A73" s="24" t="s">
        <v>213</v>
      </c>
      <c r="B73" s="84">
        <v>186898</v>
      </c>
      <c r="C73" s="54">
        <v>0.04</v>
      </c>
      <c r="D73" s="54"/>
    </row>
    <row r="74" spans="1:4" x14ac:dyDescent="0.25">
      <c r="A74" s="24" t="s">
        <v>215</v>
      </c>
      <c r="B74" s="84">
        <v>230734</v>
      </c>
      <c r="C74" s="54">
        <v>2.8000000000000001E-2</v>
      </c>
      <c r="D74" s="54"/>
    </row>
    <row r="75" spans="1:4" x14ac:dyDescent="0.25">
      <c r="A75" s="24" t="s">
        <v>217</v>
      </c>
      <c r="B75" s="84">
        <v>384438</v>
      </c>
      <c r="C75" s="54">
        <v>8.1000000000000003E-2</v>
      </c>
      <c r="D75" s="54"/>
    </row>
    <row r="76" spans="1:4" x14ac:dyDescent="0.25">
      <c r="A76" s="24" t="s">
        <v>836</v>
      </c>
      <c r="B76" s="84">
        <v>102943</v>
      </c>
      <c r="C76" s="54">
        <v>3.3000000000000002E-2</v>
      </c>
      <c r="D76" s="54"/>
    </row>
    <row r="77" spans="1:4" x14ac:dyDescent="0.25">
      <c r="A77" s="24" t="s">
        <v>219</v>
      </c>
      <c r="B77" s="84">
        <v>187474</v>
      </c>
      <c r="C77" s="54">
        <v>3.4000000000000002E-2</v>
      </c>
      <c r="D77" s="54"/>
    </row>
    <row r="78" spans="1:4" x14ac:dyDescent="0.25">
      <c r="A78" s="24" t="s">
        <v>221</v>
      </c>
      <c r="B78" s="84">
        <v>208084</v>
      </c>
      <c r="C78" s="54">
        <v>3.6999999999999998E-2</v>
      </c>
      <c r="D78" s="54"/>
    </row>
    <row r="79" spans="1:4" x14ac:dyDescent="0.25">
      <c r="A79" s="24" t="s">
        <v>223</v>
      </c>
      <c r="B79" s="84">
        <v>284248</v>
      </c>
      <c r="C79" s="54">
        <v>0</v>
      </c>
      <c r="D79" s="54"/>
    </row>
    <row r="80" spans="1:4" x14ac:dyDescent="0.25">
      <c r="A80" s="24" t="s">
        <v>225</v>
      </c>
      <c r="B80" s="84">
        <v>369986</v>
      </c>
      <c r="C80" s="54">
        <v>5.0000000000000001E-3</v>
      </c>
      <c r="D80" s="54"/>
    </row>
    <row r="81" spans="1:4" x14ac:dyDescent="0.25">
      <c r="A81" s="24" t="s">
        <v>787</v>
      </c>
      <c r="B81" s="84">
        <v>156796</v>
      </c>
      <c r="C81" s="54">
        <v>0.01</v>
      </c>
      <c r="D81" s="54"/>
    </row>
    <row r="82" spans="1:4" x14ac:dyDescent="0.25">
      <c r="A82" s="24" t="s">
        <v>227</v>
      </c>
      <c r="B82" s="84">
        <v>400387</v>
      </c>
      <c r="C82" s="54">
        <v>5.0000000000000001E-3</v>
      </c>
      <c r="D82" s="54"/>
    </row>
    <row r="83" spans="1:4" x14ac:dyDescent="0.25">
      <c r="A83" s="24" t="s">
        <v>229</v>
      </c>
      <c r="B83" s="84">
        <v>127188</v>
      </c>
      <c r="C83" s="54">
        <v>-1.9E-2</v>
      </c>
      <c r="D83" s="54"/>
    </row>
    <row r="84" spans="1:4" x14ac:dyDescent="0.25">
      <c r="A84" s="24" t="s">
        <v>231</v>
      </c>
      <c r="B84" s="84">
        <v>295126</v>
      </c>
      <c r="C84" s="54">
        <v>0</v>
      </c>
      <c r="D84" s="54"/>
    </row>
    <row r="85" spans="1:4" x14ac:dyDescent="0.25">
      <c r="A85" s="24" t="s">
        <v>233</v>
      </c>
      <c r="B85" s="84">
        <v>273885</v>
      </c>
      <c r="C85" s="54">
        <v>-6.0000000000000001E-3</v>
      </c>
      <c r="D85" s="54"/>
    </row>
    <row r="86" spans="1:4" x14ac:dyDescent="0.25">
      <c r="A86" s="24" t="s">
        <v>788</v>
      </c>
      <c r="B86" s="84">
        <v>178393</v>
      </c>
      <c r="C86" s="54">
        <v>3.7999999999999999E-2</v>
      </c>
      <c r="D86" s="54"/>
    </row>
    <row r="87" spans="1:4" x14ac:dyDescent="0.25">
      <c r="A87" s="24" t="s">
        <v>237</v>
      </c>
      <c r="B87" s="84">
        <v>283321</v>
      </c>
      <c r="C87" s="54">
        <v>0.123</v>
      </c>
      <c r="D87" s="54"/>
    </row>
    <row r="88" spans="1:4" x14ac:dyDescent="0.25">
      <c r="A88" s="24" t="s">
        <v>789</v>
      </c>
      <c r="B88" s="84">
        <v>258442</v>
      </c>
      <c r="C88" s="54">
        <v>3.2000000000000001E-2</v>
      </c>
      <c r="D88" s="54"/>
    </row>
    <row r="89" spans="1:4" x14ac:dyDescent="0.25">
      <c r="A89" s="24" t="s">
        <v>239</v>
      </c>
      <c r="B89" s="84">
        <v>128236</v>
      </c>
      <c r="C89" s="54">
        <v>3.9E-2</v>
      </c>
      <c r="D89" s="54"/>
    </row>
    <row r="90" spans="1:4" x14ac:dyDescent="0.25">
      <c r="A90" s="24" t="s">
        <v>790</v>
      </c>
      <c r="B90" s="84">
        <v>294735</v>
      </c>
      <c r="C90" s="54">
        <v>-1E-3</v>
      </c>
      <c r="D90" s="54"/>
    </row>
    <row r="91" spans="1:4" x14ac:dyDescent="0.25">
      <c r="A91" s="24" t="s">
        <v>241</v>
      </c>
      <c r="B91" s="84">
        <v>235617</v>
      </c>
      <c r="C91" s="54">
        <v>3.0000000000000001E-3</v>
      </c>
      <c r="D91" s="54"/>
    </row>
    <row r="92" spans="1:4" x14ac:dyDescent="0.25">
      <c r="A92" s="24" t="s">
        <v>243</v>
      </c>
      <c r="B92" s="84">
        <v>175967</v>
      </c>
      <c r="C92" s="54">
        <v>3.9E-2</v>
      </c>
      <c r="D92" s="54"/>
    </row>
    <row r="93" spans="1:4" x14ac:dyDescent="0.25">
      <c r="A93" s="24" t="s">
        <v>247</v>
      </c>
      <c r="B93" s="84">
        <v>459796</v>
      </c>
      <c r="C93" s="54">
        <v>-4.3999999999999997E-2</v>
      </c>
      <c r="D93" s="54"/>
    </row>
    <row r="94" spans="1:4" x14ac:dyDescent="0.25">
      <c r="A94" s="24" t="s">
        <v>249</v>
      </c>
      <c r="B94" s="84">
        <v>286028</v>
      </c>
      <c r="C94" s="54">
        <v>3.3000000000000002E-2</v>
      </c>
      <c r="D94" s="54"/>
    </row>
    <row r="95" spans="1:4" x14ac:dyDescent="0.25">
      <c r="A95" s="24" t="s">
        <v>251</v>
      </c>
      <c r="B95" s="84">
        <v>285995</v>
      </c>
      <c r="C95" s="54">
        <v>2.3E-2</v>
      </c>
      <c r="D95" s="54"/>
    </row>
    <row r="96" spans="1:4" x14ac:dyDescent="0.25">
      <c r="A96" s="24" t="s">
        <v>253</v>
      </c>
      <c r="B96" s="84">
        <v>346855</v>
      </c>
      <c r="C96" s="54">
        <v>-1.2E-2</v>
      </c>
      <c r="D96" s="54"/>
    </row>
    <row r="97" spans="1:4" x14ac:dyDescent="0.25">
      <c r="A97" s="24" t="s">
        <v>255</v>
      </c>
      <c r="B97" s="84">
        <v>364550</v>
      </c>
      <c r="C97" s="54">
        <v>-2.4E-2</v>
      </c>
      <c r="D97" s="54"/>
    </row>
    <row r="98" spans="1:4" x14ac:dyDescent="0.25">
      <c r="A98" s="24" t="s">
        <v>257</v>
      </c>
      <c r="B98" s="84">
        <v>393987</v>
      </c>
      <c r="C98" s="54">
        <v>-1E-3</v>
      </c>
      <c r="D98" s="54"/>
    </row>
    <row r="99" spans="1:4" x14ac:dyDescent="0.25">
      <c r="A99" s="24" t="s">
        <v>259</v>
      </c>
      <c r="B99" s="84">
        <v>177896</v>
      </c>
      <c r="C99" s="54">
        <v>7.0000000000000007E-2</v>
      </c>
      <c r="D99" s="54"/>
    </row>
    <row r="100" spans="1:4" x14ac:dyDescent="0.25">
      <c r="A100" s="24" t="s">
        <v>261</v>
      </c>
      <c r="B100" s="84">
        <v>241200</v>
      </c>
      <c r="C100" s="54">
        <v>4.4999999999999998E-2</v>
      </c>
      <c r="D100" s="54"/>
    </row>
    <row r="101" spans="1:4" x14ac:dyDescent="0.25">
      <c r="A101" s="24" t="s">
        <v>263</v>
      </c>
      <c r="B101" s="84">
        <v>179194</v>
      </c>
      <c r="C101" s="54">
        <v>3.4000000000000002E-2</v>
      </c>
      <c r="D101" s="54"/>
    </row>
    <row r="102" spans="1:4" x14ac:dyDescent="0.25">
      <c r="A102" s="24" t="s">
        <v>265</v>
      </c>
      <c r="B102" s="84">
        <v>184747</v>
      </c>
      <c r="C102" s="54">
        <v>2.5000000000000001E-2</v>
      </c>
      <c r="D102" s="54"/>
    </row>
    <row r="103" spans="1:4" x14ac:dyDescent="0.25">
      <c r="A103" s="24" t="s">
        <v>791</v>
      </c>
      <c r="B103" s="84">
        <v>280170</v>
      </c>
      <c r="C103" s="54">
        <v>2.1999999999999999E-2</v>
      </c>
      <c r="D103" s="54"/>
    </row>
    <row r="104" spans="1:4" x14ac:dyDescent="0.25">
      <c r="A104" s="24" t="s">
        <v>267</v>
      </c>
      <c r="B104" s="84">
        <v>238425</v>
      </c>
      <c r="C104" s="54">
        <v>1.6E-2</v>
      </c>
      <c r="D104" s="54"/>
    </row>
    <row r="105" spans="1:4" x14ac:dyDescent="0.25">
      <c r="A105" s="24" t="s">
        <v>269</v>
      </c>
      <c r="B105" s="84">
        <v>277222</v>
      </c>
      <c r="C105" s="54">
        <v>-3.0000000000000001E-3</v>
      </c>
      <c r="D105" s="54"/>
    </row>
    <row r="106" spans="1:4" x14ac:dyDescent="0.25">
      <c r="A106" s="24" t="s">
        <v>271</v>
      </c>
      <c r="B106" s="84">
        <v>196050</v>
      </c>
      <c r="C106" s="54">
        <v>-4.0000000000000001E-3</v>
      </c>
      <c r="D106" s="54"/>
    </row>
    <row r="107" spans="1:4" x14ac:dyDescent="0.25">
      <c r="A107" s="24" t="s">
        <v>273</v>
      </c>
      <c r="B107" s="84">
        <v>561393</v>
      </c>
      <c r="C107" s="54">
        <v>6.0000000000000001E-3</v>
      </c>
      <c r="D107" s="54"/>
    </row>
    <row r="108" spans="1:4" x14ac:dyDescent="0.25">
      <c r="A108" s="24" t="s">
        <v>275</v>
      </c>
      <c r="B108" s="84">
        <v>393253</v>
      </c>
      <c r="C108" s="54">
        <v>-8.9999999999999993E-3</v>
      </c>
      <c r="D108" s="54"/>
    </row>
    <row r="109" spans="1:4" x14ac:dyDescent="0.25">
      <c r="A109" s="24" t="s">
        <v>277</v>
      </c>
      <c r="B109" s="84">
        <v>466420</v>
      </c>
      <c r="C109" s="54">
        <v>1.9E-2</v>
      </c>
      <c r="D109" s="54"/>
    </row>
    <row r="110" spans="1:4" x14ac:dyDescent="0.25">
      <c r="A110" s="24" t="s">
        <v>279</v>
      </c>
      <c r="B110" s="84">
        <v>454022</v>
      </c>
      <c r="C110" s="54">
        <v>-1.4999999999999999E-2</v>
      </c>
      <c r="D110" s="54"/>
    </row>
    <row r="111" spans="1:4" x14ac:dyDescent="0.25">
      <c r="A111" s="24" t="s">
        <v>281</v>
      </c>
      <c r="B111" s="84">
        <v>162520</v>
      </c>
      <c r="C111" s="54">
        <v>2.7E-2</v>
      </c>
      <c r="D111" s="54"/>
    </row>
    <row r="112" spans="1:4" x14ac:dyDescent="0.25">
      <c r="A112" s="24" t="s">
        <v>792</v>
      </c>
      <c r="B112" s="84">
        <v>310007</v>
      </c>
      <c r="C112" s="54">
        <v>2E-3</v>
      </c>
      <c r="D112" s="54"/>
    </row>
    <row r="113" spans="1:4" x14ac:dyDescent="0.25">
      <c r="A113" s="24" t="s">
        <v>283</v>
      </c>
      <c r="B113" s="84">
        <v>257449</v>
      </c>
      <c r="C113" s="54">
        <v>3.1E-2</v>
      </c>
      <c r="D113" s="54"/>
    </row>
    <row r="114" spans="1:4" x14ac:dyDescent="0.25">
      <c r="A114" s="24" t="s">
        <v>285</v>
      </c>
      <c r="B114" s="84">
        <v>295286</v>
      </c>
      <c r="C114" s="54">
        <v>2.7E-2</v>
      </c>
      <c r="D114" s="54"/>
    </row>
    <row r="115" spans="1:4" x14ac:dyDescent="0.25">
      <c r="A115" s="24" t="s">
        <v>287</v>
      </c>
      <c r="B115" s="84">
        <v>184876</v>
      </c>
      <c r="C115" s="54">
        <v>-8.9999999999999993E-3</v>
      </c>
      <c r="D115" s="54"/>
    </row>
    <row r="116" spans="1:4" x14ac:dyDescent="0.25">
      <c r="A116" s="24" t="s">
        <v>837</v>
      </c>
      <c r="B116" s="84">
        <v>249672</v>
      </c>
      <c r="C116" s="54">
        <v>0</v>
      </c>
      <c r="D116" s="54"/>
    </row>
    <row r="117" spans="1:4" x14ac:dyDescent="0.25">
      <c r="A117" s="24" t="s">
        <v>741</v>
      </c>
      <c r="B117" s="84">
        <v>219249</v>
      </c>
      <c r="C117" s="54">
        <v>0.105</v>
      </c>
      <c r="D117" s="54"/>
    </row>
    <row r="118" spans="1:4" x14ac:dyDescent="0.25">
      <c r="A118" s="24" t="s">
        <v>290</v>
      </c>
      <c r="B118" s="84">
        <v>242474</v>
      </c>
      <c r="C118" s="54">
        <v>7.6999999999999999E-2</v>
      </c>
      <c r="D118" s="54"/>
    </row>
    <row r="119" spans="1:4" x14ac:dyDescent="0.25">
      <c r="A119" s="24" t="s">
        <v>292</v>
      </c>
      <c r="B119" s="84">
        <v>186802</v>
      </c>
      <c r="C119" s="54">
        <v>-1.4999999999999999E-2</v>
      </c>
      <c r="D119" s="54"/>
    </row>
    <row r="120" spans="1:4" x14ac:dyDescent="0.25">
      <c r="A120" s="24" t="s">
        <v>294</v>
      </c>
      <c r="B120" s="84">
        <v>127470</v>
      </c>
      <c r="C120" s="54">
        <v>-1.2E-2</v>
      </c>
      <c r="D120" s="54"/>
    </row>
    <row r="121" spans="1:4" x14ac:dyDescent="0.25">
      <c r="A121" s="24" t="s">
        <v>296</v>
      </c>
      <c r="B121" s="84">
        <v>182457</v>
      </c>
      <c r="C121" s="54">
        <v>1.6E-2</v>
      </c>
      <c r="D121" s="54"/>
    </row>
    <row r="122" spans="1:4" x14ac:dyDescent="0.25">
      <c r="A122" s="24" t="s">
        <v>298</v>
      </c>
      <c r="B122" s="84">
        <v>202471</v>
      </c>
      <c r="C122" s="54">
        <v>8.9999999999999993E-3</v>
      </c>
      <c r="D122" s="54"/>
    </row>
    <row r="123" spans="1:4" x14ac:dyDescent="0.25">
      <c r="A123" s="24" t="s">
        <v>793</v>
      </c>
      <c r="B123" s="84">
        <v>267168</v>
      </c>
      <c r="C123" s="54">
        <v>5.0999999999999997E-2</v>
      </c>
      <c r="D123" s="54"/>
    </row>
    <row r="124" spans="1:4" x14ac:dyDescent="0.25">
      <c r="A124" s="24" t="s">
        <v>300</v>
      </c>
      <c r="B124" s="84">
        <v>212740</v>
      </c>
      <c r="C124" s="54">
        <v>2.5999999999999999E-2</v>
      </c>
      <c r="D124" s="54"/>
    </row>
    <row r="125" spans="1:4" x14ac:dyDescent="0.25">
      <c r="A125" s="24" t="s">
        <v>302</v>
      </c>
      <c r="B125" s="84">
        <v>283160</v>
      </c>
      <c r="C125" s="54">
        <v>2.1999999999999999E-2</v>
      </c>
      <c r="D125" s="54"/>
    </row>
    <row r="126" spans="1:4" x14ac:dyDescent="0.25">
      <c r="A126" s="24" t="s">
        <v>304</v>
      </c>
      <c r="B126" s="84">
        <v>171269</v>
      </c>
      <c r="C126" s="54">
        <v>4.5999999999999999E-2</v>
      </c>
      <c r="D126" s="54"/>
    </row>
    <row r="127" spans="1:4" x14ac:dyDescent="0.25">
      <c r="A127" s="24" t="s">
        <v>306</v>
      </c>
      <c r="B127" s="84">
        <v>396529</v>
      </c>
      <c r="C127" s="54">
        <v>3.5000000000000003E-2</v>
      </c>
      <c r="D127" s="54"/>
    </row>
    <row r="128" spans="1:4" x14ac:dyDescent="0.25">
      <c r="A128" s="24" t="s">
        <v>308</v>
      </c>
      <c r="B128" s="84">
        <v>447211</v>
      </c>
      <c r="C128" s="54">
        <v>2.5000000000000001E-2</v>
      </c>
      <c r="D128" s="54"/>
    </row>
    <row r="129" spans="1:4" x14ac:dyDescent="0.25">
      <c r="A129" s="24" t="s">
        <v>310</v>
      </c>
      <c r="B129" s="84">
        <v>541802</v>
      </c>
      <c r="C129" s="54">
        <v>2.3E-2</v>
      </c>
      <c r="D129" s="54"/>
    </row>
    <row r="130" spans="1:4" x14ac:dyDescent="0.25">
      <c r="A130" s="24" t="s">
        <v>312</v>
      </c>
      <c r="B130" s="84">
        <v>144459</v>
      </c>
      <c r="C130" s="54">
        <v>8.1000000000000003E-2</v>
      </c>
      <c r="D130" s="54"/>
    </row>
    <row r="131" spans="1:4" x14ac:dyDescent="0.25">
      <c r="A131" s="24" t="s">
        <v>314</v>
      </c>
      <c r="B131" s="84">
        <v>237336</v>
      </c>
      <c r="C131" s="54">
        <v>4.8000000000000001E-2</v>
      </c>
      <c r="D131" s="54"/>
    </row>
    <row r="132" spans="1:4" x14ac:dyDescent="0.25">
      <c r="A132" s="24" t="s">
        <v>316</v>
      </c>
      <c r="B132" s="84">
        <v>718767</v>
      </c>
      <c r="C132" s="54">
        <v>1.2E-2</v>
      </c>
      <c r="D132" s="54"/>
    </row>
    <row r="133" spans="1:4" x14ac:dyDescent="0.25">
      <c r="A133" s="24" t="s">
        <v>794</v>
      </c>
      <c r="B133" s="84">
        <v>311004</v>
      </c>
      <c r="C133" s="54">
        <v>-1.0999999999999999E-2</v>
      </c>
      <c r="D133" s="54"/>
    </row>
    <row r="134" spans="1:4" x14ac:dyDescent="0.25">
      <c r="A134" s="24" t="s">
        <v>318</v>
      </c>
      <c r="B134" s="84">
        <v>294721</v>
      </c>
      <c r="C134" s="54">
        <v>7.3999999999999996E-2</v>
      </c>
      <c r="D134" s="54"/>
    </row>
    <row r="135" spans="1:4" x14ac:dyDescent="0.25">
      <c r="A135" s="24" t="s">
        <v>320</v>
      </c>
      <c r="B135" s="84">
        <v>511543</v>
      </c>
      <c r="C135" s="54">
        <v>-7.9000000000000001E-2</v>
      </c>
      <c r="D135" s="54"/>
    </row>
    <row r="136" spans="1:4" x14ac:dyDescent="0.25">
      <c r="A136" s="24" t="s">
        <v>322</v>
      </c>
      <c r="B136" s="84">
        <v>273272</v>
      </c>
      <c r="C136" s="54">
        <v>-5.0000000000000001E-3</v>
      </c>
      <c r="D136" s="54"/>
    </row>
    <row r="137" spans="1:4" x14ac:dyDescent="0.25">
      <c r="A137" s="24" t="s">
        <v>324</v>
      </c>
      <c r="B137" s="84">
        <v>271018</v>
      </c>
      <c r="C137" s="54">
        <v>-5.6000000000000001E-2</v>
      </c>
      <c r="D137" s="54"/>
    </row>
    <row r="138" spans="1:4" x14ac:dyDescent="0.25">
      <c r="A138" s="24" t="s">
        <v>326</v>
      </c>
      <c r="B138" s="84">
        <v>445636</v>
      </c>
      <c r="C138" s="54">
        <v>-4.2000000000000003E-2</v>
      </c>
      <c r="D138" s="54"/>
    </row>
    <row r="139" spans="1:4" x14ac:dyDescent="0.25">
      <c r="A139" s="24" t="s">
        <v>328</v>
      </c>
      <c r="B139" s="84">
        <v>408674</v>
      </c>
      <c r="C139" s="54">
        <v>3.0000000000000001E-3</v>
      </c>
      <c r="D139" s="54"/>
    </row>
    <row r="140" spans="1:4" x14ac:dyDescent="0.25">
      <c r="A140" s="24" t="s">
        <v>330</v>
      </c>
      <c r="B140" s="84">
        <v>100134</v>
      </c>
      <c r="C140" s="54">
        <v>-0.02</v>
      </c>
      <c r="D140" s="54"/>
    </row>
    <row r="141" spans="1:4" x14ac:dyDescent="0.25">
      <c r="A141" s="24" t="s">
        <v>332</v>
      </c>
      <c r="B141" s="84">
        <v>212447</v>
      </c>
      <c r="C141" s="54">
        <v>8.9999999999999993E-3</v>
      </c>
      <c r="D141" s="54"/>
    </row>
    <row r="142" spans="1:4" x14ac:dyDescent="0.25">
      <c r="A142" s="24" t="s">
        <v>334</v>
      </c>
      <c r="B142" s="84">
        <v>259718</v>
      </c>
      <c r="C142" s="54">
        <v>-1.2E-2</v>
      </c>
      <c r="D142" s="54"/>
    </row>
    <row r="143" spans="1:4" x14ac:dyDescent="0.25">
      <c r="A143" s="24" t="s">
        <v>336</v>
      </c>
      <c r="B143" s="84">
        <v>357770</v>
      </c>
      <c r="C143" s="54">
        <v>-3.1E-2</v>
      </c>
      <c r="D143" s="54"/>
    </row>
    <row r="144" spans="1:4" x14ac:dyDescent="0.25">
      <c r="A144" s="24" t="s">
        <v>338</v>
      </c>
      <c r="B144" s="84">
        <v>232856</v>
      </c>
      <c r="C144" s="54">
        <v>-1E-3</v>
      </c>
      <c r="D144" s="54"/>
    </row>
    <row r="145" spans="1:4" x14ac:dyDescent="0.25">
      <c r="A145" s="24" t="s">
        <v>795</v>
      </c>
      <c r="B145" s="84">
        <v>399024</v>
      </c>
      <c r="C145" s="54">
        <v>-4.0000000000000001E-3</v>
      </c>
      <c r="D145" s="54"/>
    </row>
    <row r="146" spans="1:4" x14ac:dyDescent="0.25">
      <c r="A146" s="24" t="s">
        <v>340</v>
      </c>
      <c r="B146" s="84">
        <v>470128</v>
      </c>
      <c r="C146" s="54">
        <v>1.4E-2</v>
      </c>
      <c r="D146" s="54"/>
    </row>
    <row r="147" spans="1:4" x14ac:dyDescent="0.25">
      <c r="A147" s="24" t="s">
        <v>342</v>
      </c>
      <c r="B147" s="84">
        <v>199753</v>
      </c>
      <c r="C147" s="54">
        <v>6.2E-2</v>
      </c>
      <c r="D147" s="54"/>
    </row>
    <row r="148" spans="1:4" x14ac:dyDescent="0.25">
      <c r="A148" s="24" t="s">
        <v>344</v>
      </c>
      <c r="B148" s="84">
        <v>410386</v>
      </c>
      <c r="C148" s="54">
        <v>4.0000000000000001E-3</v>
      </c>
      <c r="D148" s="54"/>
    </row>
    <row r="149" spans="1:4" x14ac:dyDescent="0.25">
      <c r="A149" s="24" t="s">
        <v>346</v>
      </c>
      <c r="B149" s="84">
        <v>218791</v>
      </c>
      <c r="C149" s="54">
        <v>1.0999999999999999E-2</v>
      </c>
      <c r="D149" s="54"/>
    </row>
    <row r="150" spans="1:4" x14ac:dyDescent="0.25">
      <c r="A150" s="24" t="s">
        <v>348</v>
      </c>
      <c r="B150" s="84">
        <v>361658</v>
      </c>
      <c r="C150" s="54">
        <v>-2.8000000000000001E-2</v>
      </c>
      <c r="D150" s="54"/>
    </row>
    <row r="151" spans="1:4" x14ac:dyDescent="0.25">
      <c r="A151" s="24" t="s">
        <v>350</v>
      </c>
      <c r="B151" s="84">
        <v>398170</v>
      </c>
      <c r="C151" s="54">
        <v>2.7E-2</v>
      </c>
      <c r="D151" s="54"/>
    </row>
    <row r="152" spans="1:4" x14ac:dyDescent="0.25">
      <c r="A152" s="24" t="s">
        <v>352</v>
      </c>
      <c r="B152" s="84">
        <v>264053</v>
      </c>
      <c r="C152" s="54">
        <v>2.9000000000000001E-2</v>
      </c>
      <c r="D152" s="54"/>
    </row>
    <row r="153" spans="1:4" x14ac:dyDescent="0.25">
      <c r="A153" s="24" t="s">
        <v>354</v>
      </c>
      <c r="B153" s="84">
        <v>90434</v>
      </c>
      <c r="C153" s="54">
        <v>-1.9E-2</v>
      </c>
      <c r="D153" s="54"/>
    </row>
    <row r="154" spans="1:4" x14ac:dyDescent="0.25">
      <c r="A154" s="24" t="s">
        <v>356</v>
      </c>
      <c r="B154" s="84">
        <v>194601</v>
      </c>
      <c r="C154" s="54">
        <v>1.7000000000000001E-2</v>
      </c>
      <c r="D154" s="54"/>
    </row>
    <row r="155" spans="1:4" x14ac:dyDescent="0.25">
      <c r="A155" s="24" t="s">
        <v>358</v>
      </c>
      <c r="B155" s="84">
        <v>219860</v>
      </c>
      <c r="C155" s="54">
        <v>5.1999999999999998E-2</v>
      </c>
      <c r="D155" s="54"/>
    </row>
    <row r="156" spans="1:4" x14ac:dyDescent="0.25">
      <c r="A156" s="24" t="s">
        <v>362</v>
      </c>
      <c r="B156" s="84">
        <v>613718</v>
      </c>
      <c r="C156" s="54">
        <v>-3.6999999999999998E-2</v>
      </c>
      <c r="D156" s="54"/>
    </row>
    <row r="157" spans="1:4" x14ac:dyDescent="0.25">
      <c r="A157" s="24" t="s">
        <v>364</v>
      </c>
      <c r="B157" s="84">
        <v>1288685</v>
      </c>
      <c r="C157" s="54">
        <v>-2.7E-2</v>
      </c>
      <c r="D157" s="54"/>
    </row>
    <row r="158" spans="1:4" x14ac:dyDescent="0.25">
      <c r="A158" s="24" t="s">
        <v>796</v>
      </c>
      <c r="B158" s="84">
        <v>291240</v>
      </c>
      <c r="C158" s="54">
        <v>3.0000000000000001E-3</v>
      </c>
      <c r="D158" s="54"/>
    </row>
    <row r="159" spans="1:4" x14ac:dyDescent="0.25">
      <c r="A159" s="24" t="s">
        <v>366</v>
      </c>
      <c r="B159" s="84">
        <v>202420</v>
      </c>
      <c r="C159" s="54">
        <v>1.4E-2</v>
      </c>
      <c r="D159" s="54"/>
    </row>
    <row r="160" spans="1:4" x14ac:dyDescent="0.25">
      <c r="A160" s="24" t="s">
        <v>838</v>
      </c>
      <c r="B160" s="84">
        <v>217469</v>
      </c>
      <c r="C160" s="54">
        <v>4.4999999999999998E-2</v>
      </c>
      <c r="D160" s="54"/>
    </row>
    <row r="161" spans="1:4" x14ac:dyDescent="0.25">
      <c r="A161" s="24" t="s">
        <v>372</v>
      </c>
      <c r="B161" s="84">
        <v>467894</v>
      </c>
      <c r="C161" s="54">
        <v>-5.2999999999999999E-2</v>
      </c>
      <c r="D161" s="54"/>
    </row>
    <row r="162" spans="1:4" x14ac:dyDescent="0.25">
      <c r="A162" s="24" t="s">
        <v>374</v>
      </c>
      <c r="B162" s="84">
        <v>148934</v>
      </c>
      <c r="C162" s="54">
        <v>2.9000000000000001E-2</v>
      </c>
      <c r="D162" s="54"/>
    </row>
    <row r="163" spans="1:4" x14ac:dyDescent="0.25">
      <c r="A163" s="24" t="s">
        <v>376</v>
      </c>
      <c r="B163" s="84">
        <v>126926</v>
      </c>
      <c r="C163" s="54">
        <v>-0.01</v>
      </c>
      <c r="D163" s="54"/>
    </row>
    <row r="164" spans="1:4" x14ac:dyDescent="0.25">
      <c r="A164" s="24" t="s">
        <v>378</v>
      </c>
      <c r="B164" s="84">
        <v>488610</v>
      </c>
      <c r="C164" s="54">
        <v>-5.2999999999999999E-2</v>
      </c>
      <c r="D164" s="54"/>
    </row>
    <row r="165" spans="1:4" x14ac:dyDescent="0.25">
      <c r="A165" s="24" t="s">
        <v>797</v>
      </c>
      <c r="B165" s="84">
        <v>141842</v>
      </c>
      <c r="C165" s="54">
        <v>4.0000000000000001E-3</v>
      </c>
      <c r="D165" s="54"/>
    </row>
    <row r="166" spans="1:4" x14ac:dyDescent="0.25">
      <c r="A166" s="24" t="s">
        <v>380</v>
      </c>
      <c r="B166" s="84">
        <v>149234</v>
      </c>
      <c r="C166" s="54">
        <v>-8.0000000000000002E-3</v>
      </c>
      <c r="D166" s="54"/>
    </row>
    <row r="167" spans="1:4" x14ac:dyDescent="0.25">
      <c r="A167" s="24" t="s">
        <v>382</v>
      </c>
      <c r="B167" s="84">
        <v>179898</v>
      </c>
      <c r="C167" s="54">
        <v>1.2999999999999999E-2</v>
      </c>
      <c r="D167" s="54"/>
    </row>
    <row r="168" spans="1:4" x14ac:dyDescent="0.25">
      <c r="A168" s="24" t="s">
        <v>384</v>
      </c>
      <c r="B168" s="84">
        <v>170238</v>
      </c>
      <c r="C168" s="54">
        <v>2.7E-2</v>
      </c>
      <c r="D168" s="54"/>
    </row>
    <row r="169" spans="1:4" x14ac:dyDescent="0.25">
      <c r="A169" s="24" t="s">
        <v>798</v>
      </c>
      <c r="B169" s="84">
        <v>227045</v>
      </c>
      <c r="C169" s="54">
        <v>2.4E-2</v>
      </c>
      <c r="D169" s="54"/>
    </row>
    <row r="170" spans="1:4" x14ac:dyDescent="0.25">
      <c r="A170" s="24" t="s">
        <v>386</v>
      </c>
      <c r="B170" s="84">
        <v>326129</v>
      </c>
      <c r="C170" s="54">
        <v>5.0000000000000001E-3</v>
      </c>
      <c r="D170" s="54"/>
    </row>
    <row r="171" spans="1:4" x14ac:dyDescent="0.25">
      <c r="A171" s="24" t="s">
        <v>388</v>
      </c>
      <c r="B171" s="84">
        <v>406614</v>
      </c>
      <c r="C171" s="54">
        <v>-7.0000000000000001E-3</v>
      </c>
      <c r="D171" s="54"/>
    </row>
    <row r="172" spans="1:4" x14ac:dyDescent="0.25">
      <c r="A172" s="24" t="s">
        <v>390</v>
      </c>
      <c r="B172" s="84">
        <v>250933</v>
      </c>
      <c r="C172" s="54">
        <v>2.5000000000000001E-2</v>
      </c>
      <c r="D172" s="54"/>
    </row>
    <row r="173" spans="1:4" x14ac:dyDescent="0.25">
      <c r="A173" s="24" t="s">
        <v>392</v>
      </c>
      <c r="B173" s="84">
        <v>155024</v>
      </c>
      <c r="C173" s="54">
        <v>3.2000000000000001E-2</v>
      </c>
      <c r="D173" s="54"/>
    </row>
    <row r="174" spans="1:4" x14ac:dyDescent="0.25">
      <c r="A174" s="24" t="s">
        <v>799</v>
      </c>
      <c r="B174" s="84">
        <v>185050</v>
      </c>
      <c r="C174" s="54">
        <v>3.6999999999999998E-2</v>
      </c>
      <c r="D174" s="54"/>
    </row>
    <row r="175" spans="1:4" x14ac:dyDescent="0.25">
      <c r="A175" s="24" t="s">
        <v>394</v>
      </c>
      <c r="B175" s="84">
        <v>133569</v>
      </c>
      <c r="C175" s="54">
        <v>7.9000000000000001E-2</v>
      </c>
      <c r="D175" s="54"/>
    </row>
    <row r="176" spans="1:4" x14ac:dyDescent="0.25">
      <c r="A176" s="24" t="s">
        <v>397</v>
      </c>
      <c r="B176" s="84">
        <v>235737</v>
      </c>
      <c r="C176" s="54">
        <v>-1.7999999999999999E-2</v>
      </c>
      <c r="D176" s="54"/>
    </row>
    <row r="177" spans="1:4" x14ac:dyDescent="0.25">
      <c r="A177" s="24" t="s">
        <v>399</v>
      </c>
      <c r="B177" s="84">
        <v>294087</v>
      </c>
      <c r="C177" s="54">
        <v>-8.0000000000000002E-3</v>
      </c>
      <c r="D177" s="54"/>
    </row>
    <row r="178" spans="1:4" x14ac:dyDescent="0.25">
      <c r="A178" s="24" t="s">
        <v>401</v>
      </c>
      <c r="B178" s="84">
        <v>331166</v>
      </c>
      <c r="C178" s="54">
        <v>-2E-3</v>
      </c>
      <c r="D178" s="54"/>
    </row>
    <row r="179" spans="1:4" x14ac:dyDescent="0.25">
      <c r="A179" s="24" t="s">
        <v>403</v>
      </c>
      <c r="B179" s="84">
        <v>256132</v>
      </c>
      <c r="C179" s="54">
        <v>-1E-3</v>
      </c>
      <c r="D179" s="54"/>
    </row>
    <row r="180" spans="1:4" x14ac:dyDescent="0.25">
      <c r="A180" s="24" t="s">
        <v>405</v>
      </c>
      <c r="B180" s="84">
        <v>177079</v>
      </c>
      <c r="C180" s="54">
        <v>2.7E-2</v>
      </c>
      <c r="D180" s="54"/>
    </row>
    <row r="181" spans="1:4" x14ac:dyDescent="0.25">
      <c r="A181" s="24" t="s">
        <v>407</v>
      </c>
      <c r="B181" s="84">
        <v>134357</v>
      </c>
      <c r="C181" s="54">
        <v>5.2999999999999999E-2</v>
      </c>
      <c r="D181" s="54"/>
    </row>
    <row r="182" spans="1:4" x14ac:dyDescent="0.25">
      <c r="A182" s="24" t="s">
        <v>409</v>
      </c>
      <c r="B182" s="84">
        <v>243322</v>
      </c>
      <c r="C182" s="54">
        <v>-2E-3</v>
      </c>
      <c r="D182" s="54"/>
    </row>
    <row r="183" spans="1:4" x14ac:dyDescent="0.25">
      <c r="A183" s="24" t="s">
        <v>411</v>
      </c>
      <c r="B183" s="84">
        <v>233336</v>
      </c>
      <c r="C183" s="54">
        <v>7.0000000000000007E-2</v>
      </c>
      <c r="D183" s="54"/>
    </row>
    <row r="184" spans="1:4" x14ac:dyDescent="0.25">
      <c r="A184" s="24" t="s">
        <v>413</v>
      </c>
      <c r="B184" s="84">
        <v>257399</v>
      </c>
      <c r="C184" s="54">
        <v>1.0999999999999999E-2</v>
      </c>
      <c r="D184" s="54"/>
    </row>
    <row r="185" spans="1:4" x14ac:dyDescent="0.25">
      <c r="A185" s="24" t="s">
        <v>415</v>
      </c>
      <c r="B185" s="84">
        <v>502107</v>
      </c>
      <c r="C185" s="54">
        <v>1.6E-2</v>
      </c>
      <c r="D185" s="54"/>
    </row>
    <row r="186" spans="1:4" x14ac:dyDescent="0.25">
      <c r="A186" s="24" t="s">
        <v>417</v>
      </c>
      <c r="B186" s="84">
        <v>230928</v>
      </c>
      <c r="C186" s="54">
        <v>2E-3</v>
      </c>
      <c r="D186" s="54"/>
    </row>
    <row r="187" spans="1:4" x14ac:dyDescent="0.25">
      <c r="A187" s="24" t="s">
        <v>419</v>
      </c>
      <c r="B187" s="84">
        <v>267122</v>
      </c>
      <c r="C187" s="54">
        <v>1.7000000000000001E-2</v>
      </c>
      <c r="D187" s="54"/>
    </row>
    <row r="188" spans="1:4" x14ac:dyDescent="0.25">
      <c r="A188" s="24" t="s">
        <v>421</v>
      </c>
      <c r="B188" s="84">
        <v>369034</v>
      </c>
      <c r="C188" s="54">
        <v>1.2E-2</v>
      </c>
      <c r="D188" s="54"/>
    </row>
    <row r="189" spans="1:4" x14ac:dyDescent="0.25">
      <c r="A189" s="24" t="s">
        <v>423</v>
      </c>
      <c r="B189" s="84">
        <v>108633</v>
      </c>
      <c r="C189" s="54">
        <v>5.0000000000000001E-3</v>
      </c>
      <c r="D189" s="54"/>
    </row>
    <row r="190" spans="1:4" x14ac:dyDescent="0.25">
      <c r="A190" s="24" t="s">
        <v>425</v>
      </c>
      <c r="B190" s="84">
        <v>257064</v>
      </c>
      <c r="C190" s="54">
        <v>-3.1E-2</v>
      </c>
      <c r="D190" s="54"/>
    </row>
    <row r="191" spans="1:4" x14ac:dyDescent="0.25">
      <c r="A191" s="24" t="s">
        <v>427</v>
      </c>
      <c r="B191" s="84">
        <v>476361</v>
      </c>
      <c r="C191" s="54">
        <v>-4.2999999999999997E-2</v>
      </c>
      <c r="D191" s="54"/>
    </row>
    <row r="192" spans="1:4" x14ac:dyDescent="0.25">
      <c r="A192" s="24" t="s">
        <v>429</v>
      </c>
      <c r="B192" s="84">
        <v>328254</v>
      </c>
      <c r="C192" s="54">
        <v>-0.04</v>
      </c>
      <c r="D192" s="54"/>
    </row>
    <row r="193" spans="1:4" x14ac:dyDescent="0.25">
      <c r="A193" s="24" t="s">
        <v>431</v>
      </c>
      <c r="B193" s="84">
        <v>171274</v>
      </c>
      <c r="C193" s="54">
        <v>-0.05</v>
      </c>
      <c r="D193" s="54"/>
    </row>
    <row r="194" spans="1:4" x14ac:dyDescent="0.25">
      <c r="A194" s="24" t="s">
        <v>839</v>
      </c>
      <c r="B194" s="84">
        <v>156940</v>
      </c>
      <c r="C194" s="54">
        <v>-6.0000000000000001E-3</v>
      </c>
      <c r="D194" s="54"/>
    </row>
    <row r="195" spans="1:4" x14ac:dyDescent="0.25">
      <c r="A195" s="24" t="s">
        <v>435</v>
      </c>
      <c r="B195" s="84">
        <v>154028</v>
      </c>
      <c r="C195" s="54">
        <v>3.6999999999999998E-2</v>
      </c>
      <c r="D195" s="54"/>
    </row>
    <row r="196" spans="1:4" x14ac:dyDescent="0.25">
      <c r="A196" s="24" t="s">
        <v>437</v>
      </c>
      <c r="B196" s="84">
        <v>364292</v>
      </c>
      <c r="C196" s="54">
        <v>0.01</v>
      </c>
      <c r="D196" s="54"/>
    </row>
    <row r="197" spans="1:4" x14ac:dyDescent="0.25">
      <c r="A197" s="24" t="s">
        <v>800</v>
      </c>
      <c r="B197" s="84">
        <v>227711</v>
      </c>
      <c r="C197" s="54">
        <v>2.7E-2</v>
      </c>
      <c r="D197" s="54"/>
    </row>
    <row r="198" spans="1:4" x14ac:dyDescent="0.25">
      <c r="A198" s="24" t="s">
        <v>439</v>
      </c>
      <c r="B198" s="84">
        <v>245504</v>
      </c>
      <c r="C198" s="54">
        <v>0.11</v>
      </c>
      <c r="D198" s="54"/>
    </row>
    <row r="199" spans="1:4" x14ac:dyDescent="0.25">
      <c r="A199" s="24" t="s">
        <v>441</v>
      </c>
      <c r="B199" s="84">
        <v>248872</v>
      </c>
      <c r="C199" s="54">
        <v>-5.1999999999999998E-2</v>
      </c>
      <c r="D199" s="54"/>
    </row>
    <row r="200" spans="1:4" x14ac:dyDescent="0.25">
      <c r="A200" s="24" t="s">
        <v>443</v>
      </c>
      <c r="B200" s="84">
        <v>181149</v>
      </c>
      <c r="C200" s="54">
        <v>5.0000000000000001E-3</v>
      </c>
      <c r="D200" s="54"/>
    </row>
    <row r="201" spans="1:4" x14ac:dyDescent="0.25">
      <c r="A201" s="24" t="s">
        <v>445</v>
      </c>
      <c r="B201" s="84">
        <v>121115</v>
      </c>
      <c r="C201" s="54">
        <v>5.7000000000000002E-2</v>
      </c>
      <c r="D201" s="54"/>
    </row>
    <row r="202" spans="1:4" x14ac:dyDescent="0.25">
      <c r="A202" s="24" t="s">
        <v>447</v>
      </c>
      <c r="B202" s="84">
        <v>335171</v>
      </c>
      <c r="C202" s="54">
        <v>-0.05</v>
      </c>
      <c r="D202" s="54"/>
    </row>
    <row r="203" spans="1:4" x14ac:dyDescent="0.25">
      <c r="A203" s="24" t="s">
        <v>449</v>
      </c>
      <c r="B203" s="84">
        <v>208181</v>
      </c>
      <c r="C203" s="54">
        <v>4.8000000000000001E-2</v>
      </c>
      <c r="D203" s="54"/>
    </row>
    <row r="204" spans="1:4" x14ac:dyDescent="0.25">
      <c r="A204" s="24" t="s">
        <v>451</v>
      </c>
      <c r="B204" s="84">
        <v>144269</v>
      </c>
      <c r="C204" s="54">
        <v>2.8000000000000001E-2</v>
      </c>
      <c r="D204" s="54"/>
    </row>
    <row r="205" spans="1:4" x14ac:dyDescent="0.25">
      <c r="A205" s="24" t="s">
        <v>453</v>
      </c>
      <c r="B205" s="84">
        <v>253902</v>
      </c>
      <c r="C205" s="54">
        <v>1.7000000000000001E-2</v>
      </c>
      <c r="D205" s="54"/>
    </row>
    <row r="206" spans="1:4" x14ac:dyDescent="0.25">
      <c r="A206" s="24" t="s">
        <v>455</v>
      </c>
      <c r="B206" s="84">
        <v>263165</v>
      </c>
      <c r="C206" s="54">
        <v>1.7000000000000001E-2</v>
      </c>
      <c r="D206" s="54"/>
    </row>
    <row r="207" spans="1:4" x14ac:dyDescent="0.25">
      <c r="A207" s="24" t="s">
        <v>457</v>
      </c>
      <c r="B207" s="84">
        <v>155722</v>
      </c>
      <c r="C207" s="54">
        <v>-2.1000000000000001E-2</v>
      </c>
      <c r="D207" s="54"/>
    </row>
    <row r="208" spans="1:4" x14ac:dyDescent="0.25">
      <c r="A208" s="24" t="s">
        <v>459</v>
      </c>
      <c r="B208" s="84">
        <v>211079</v>
      </c>
      <c r="C208" s="54">
        <v>5.1999999999999998E-2</v>
      </c>
      <c r="D208" s="54"/>
    </row>
    <row r="209" spans="1:4" x14ac:dyDescent="0.25">
      <c r="A209" s="24" t="s">
        <v>461</v>
      </c>
      <c r="B209" s="84">
        <v>207091</v>
      </c>
      <c r="C209" s="54">
        <v>4.7E-2</v>
      </c>
      <c r="D209" s="54"/>
    </row>
    <row r="210" spans="1:4" x14ac:dyDescent="0.25">
      <c r="A210" s="24" t="s">
        <v>806</v>
      </c>
      <c r="B210" s="84">
        <v>215205</v>
      </c>
      <c r="C210" s="54">
        <v>-6.0000000000000001E-3</v>
      </c>
      <c r="D210" s="54"/>
    </row>
    <row r="211" spans="1:4" x14ac:dyDescent="0.25">
      <c r="A211" s="24" t="s">
        <v>463</v>
      </c>
      <c r="B211" s="84">
        <v>210938</v>
      </c>
      <c r="C211" s="54">
        <v>7.0000000000000001E-3</v>
      </c>
      <c r="D211" s="54"/>
    </row>
    <row r="212" spans="1:4" x14ac:dyDescent="0.25">
      <c r="A212" s="24" t="s">
        <v>805</v>
      </c>
      <c r="B212" s="84">
        <v>228183</v>
      </c>
      <c r="C212" s="54">
        <v>8.9999999999999993E-3</v>
      </c>
      <c r="D212" s="54"/>
    </row>
    <row r="213" spans="1:4" x14ac:dyDescent="0.25">
      <c r="A213" s="24" t="s">
        <v>465</v>
      </c>
      <c r="B213" s="84">
        <v>151805</v>
      </c>
      <c r="C213" s="54">
        <v>-2.1999999999999999E-2</v>
      </c>
      <c r="D213" s="54"/>
    </row>
    <row r="214" spans="1:4" x14ac:dyDescent="0.25">
      <c r="A214" s="24" t="s">
        <v>467</v>
      </c>
      <c r="B214" s="84">
        <v>205650</v>
      </c>
      <c r="C214" s="54">
        <v>2.7E-2</v>
      </c>
      <c r="D214" s="54"/>
    </row>
    <row r="215" spans="1:4" x14ac:dyDescent="0.25">
      <c r="A215" s="24" t="s">
        <v>807</v>
      </c>
      <c r="B215" s="84">
        <v>174879</v>
      </c>
      <c r="C215" s="54">
        <v>1.9E-2</v>
      </c>
      <c r="D215" s="54"/>
    </row>
    <row r="216" spans="1:4" x14ac:dyDescent="0.25">
      <c r="A216" s="24" t="s">
        <v>471</v>
      </c>
      <c r="B216" s="84">
        <v>174092</v>
      </c>
      <c r="C216" s="54">
        <v>2.1999999999999999E-2</v>
      </c>
      <c r="D216" s="54"/>
    </row>
    <row r="217" spans="1:4" x14ac:dyDescent="0.25">
      <c r="A217" s="24" t="s">
        <v>473</v>
      </c>
      <c r="B217" s="84">
        <v>211725</v>
      </c>
      <c r="C217" s="54">
        <v>7.0000000000000001E-3</v>
      </c>
      <c r="D217" s="54"/>
    </row>
    <row r="218" spans="1:4" x14ac:dyDescent="0.25">
      <c r="A218" s="24" t="s">
        <v>475</v>
      </c>
      <c r="B218" s="84">
        <v>131988</v>
      </c>
      <c r="C218" s="54">
        <v>5.6000000000000001E-2</v>
      </c>
      <c r="D218" s="54"/>
    </row>
    <row r="219" spans="1:4" x14ac:dyDescent="0.25">
      <c r="A219" s="24" t="s">
        <v>477</v>
      </c>
      <c r="B219" s="84">
        <v>398475</v>
      </c>
      <c r="C219" s="54">
        <v>-4.0000000000000001E-3</v>
      </c>
      <c r="D219" s="54"/>
    </row>
    <row r="220" spans="1:4" x14ac:dyDescent="0.25">
      <c r="A220" s="24" t="s">
        <v>804</v>
      </c>
      <c r="B220" s="84">
        <v>346072</v>
      </c>
      <c r="C220" s="54">
        <v>-2.3E-2</v>
      </c>
      <c r="D220" s="54"/>
    </row>
    <row r="221" spans="1:4" x14ac:dyDescent="0.25">
      <c r="A221" s="24" t="s">
        <v>479</v>
      </c>
      <c r="B221" s="84">
        <v>97265</v>
      </c>
      <c r="C221" s="54">
        <v>-3.5000000000000003E-2</v>
      </c>
      <c r="D221" s="54"/>
    </row>
    <row r="222" spans="1:4" x14ac:dyDescent="0.25">
      <c r="A222" s="24" t="s">
        <v>485</v>
      </c>
      <c r="B222" s="84">
        <v>305522</v>
      </c>
      <c r="C222" s="54">
        <v>-5.0000000000000001E-3</v>
      </c>
      <c r="D222" s="54"/>
    </row>
    <row r="223" spans="1:4" x14ac:dyDescent="0.25">
      <c r="A223" s="24" t="s">
        <v>487</v>
      </c>
      <c r="B223" s="84">
        <v>210954</v>
      </c>
      <c r="C223" s="54">
        <v>-1E-3</v>
      </c>
      <c r="D223" s="54"/>
    </row>
    <row r="224" spans="1:4" x14ac:dyDescent="0.25">
      <c r="A224" s="24" t="s">
        <v>489</v>
      </c>
      <c r="B224" s="84">
        <v>129524</v>
      </c>
      <c r="C224" s="54">
        <v>3.5000000000000003E-2</v>
      </c>
      <c r="D224" s="54"/>
    </row>
    <row r="225" spans="1:4" x14ac:dyDescent="0.25">
      <c r="A225" s="24" t="s">
        <v>491</v>
      </c>
      <c r="B225" s="84">
        <v>331535</v>
      </c>
      <c r="C225" s="54">
        <v>6.7000000000000004E-2</v>
      </c>
      <c r="D225" s="54"/>
    </row>
    <row r="226" spans="1:4" x14ac:dyDescent="0.25">
      <c r="A226" s="24" t="s">
        <v>493</v>
      </c>
      <c r="B226" s="84">
        <v>295510</v>
      </c>
      <c r="C226" s="54">
        <v>-3.2000000000000001E-2</v>
      </c>
      <c r="D226" s="54"/>
    </row>
    <row r="227" spans="1:4" x14ac:dyDescent="0.25">
      <c r="A227" s="24" t="s">
        <v>495</v>
      </c>
      <c r="B227" s="84">
        <v>403911</v>
      </c>
      <c r="C227" s="54">
        <v>-0.02</v>
      </c>
      <c r="D227" s="54"/>
    </row>
    <row r="228" spans="1:4" x14ac:dyDescent="0.25">
      <c r="A228" s="24" t="s">
        <v>497</v>
      </c>
      <c r="B228" s="84">
        <v>115171</v>
      </c>
      <c r="C228" s="54">
        <v>-1.4E-2</v>
      </c>
      <c r="D228" s="54"/>
    </row>
    <row r="229" spans="1:4" x14ac:dyDescent="0.25">
      <c r="A229" s="24" t="s">
        <v>499</v>
      </c>
      <c r="B229" s="84">
        <v>214930</v>
      </c>
      <c r="C229" s="54">
        <v>7.5999999999999998E-2</v>
      </c>
      <c r="D229" s="54"/>
    </row>
    <row r="230" spans="1:4" x14ac:dyDescent="0.25">
      <c r="A230" s="24" t="s">
        <v>501</v>
      </c>
      <c r="B230" s="84">
        <v>403742</v>
      </c>
      <c r="C230" s="54">
        <v>7.0000000000000001E-3</v>
      </c>
      <c r="D230" s="54"/>
    </row>
    <row r="231" spans="1:4" x14ac:dyDescent="0.25">
      <c r="A231" s="24" t="s">
        <v>503</v>
      </c>
      <c r="B231" s="84">
        <v>212192</v>
      </c>
      <c r="C231" s="54">
        <v>-3.7999999999999999E-2</v>
      </c>
      <c r="D231" s="54"/>
    </row>
    <row r="232" spans="1:4" x14ac:dyDescent="0.25">
      <c r="A232" s="24" t="s">
        <v>505</v>
      </c>
      <c r="B232" s="84">
        <v>650897</v>
      </c>
      <c r="C232" s="54">
        <v>3.0000000000000001E-3</v>
      </c>
      <c r="D232" s="54"/>
    </row>
    <row r="233" spans="1:4" x14ac:dyDescent="0.25">
      <c r="A233" s="24" t="s">
        <v>507</v>
      </c>
      <c r="B233" s="84">
        <v>208266</v>
      </c>
      <c r="C233" s="54">
        <v>6.0000000000000001E-3</v>
      </c>
      <c r="D233" s="54"/>
    </row>
    <row r="234" spans="1:4" x14ac:dyDescent="0.25">
      <c r="A234" s="24" t="s">
        <v>509</v>
      </c>
      <c r="B234" s="84">
        <v>135918</v>
      </c>
      <c r="C234" s="54">
        <v>4.9000000000000002E-2</v>
      </c>
      <c r="D234" s="54"/>
    </row>
    <row r="235" spans="1:4" x14ac:dyDescent="0.25">
      <c r="A235" s="24" t="s">
        <v>511</v>
      </c>
      <c r="B235" s="84">
        <v>353447</v>
      </c>
      <c r="C235" s="54">
        <v>6.3E-2</v>
      </c>
      <c r="D235" s="54"/>
    </row>
    <row r="236" spans="1:4" x14ac:dyDescent="0.25">
      <c r="A236" s="24" t="s">
        <v>513</v>
      </c>
      <c r="B236" s="84">
        <v>129164</v>
      </c>
      <c r="C236" s="54">
        <v>-3.0000000000000001E-3</v>
      </c>
      <c r="D236" s="54"/>
    </row>
    <row r="237" spans="1:4" x14ac:dyDescent="0.25">
      <c r="A237" s="24" t="s">
        <v>515</v>
      </c>
      <c r="B237" s="84">
        <v>291967</v>
      </c>
      <c r="C237" s="54">
        <v>2.5999999999999999E-2</v>
      </c>
      <c r="D237" s="54"/>
    </row>
    <row r="238" spans="1:4" x14ac:dyDescent="0.25">
      <c r="A238" s="24" t="s">
        <v>517</v>
      </c>
      <c r="B238" s="84">
        <v>132822</v>
      </c>
      <c r="C238" s="54">
        <v>6.0000000000000001E-3</v>
      </c>
      <c r="D238" s="54"/>
    </row>
    <row r="239" spans="1:4" x14ac:dyDescent="0.25">
      <c r="A239" s="24" t="s">
        <v>519</v>
      </c>
      <c r="B239" s="84">
        <v>232012</v>
      </c>
      <c r="C239" s="54">
        <v>5.0000000000000001E-3</v>
      </c>
      <c r="D239" s="54"/>
    </row>
    <row r="240" spans="1:4" x14ac:dyDescent="0.25">
      <c r="A240" s="24" t="s">
        <v>521</v>
      </c>
      <c r="B240" s="84">
        <v>415240</v>
      </c>
      <c r="C240" s="54">
        <v>7.0000000000000001E-3</v>
      </c>
      <c r="D240" s="54"/>
    </row>
    <row r="241" spans="1:4" x14ac:dyDescent="0.25">
      <c r="A241" s="24" t="s">
        <v>523</v>
      </c>
      <c r="B241" s="84">
        <v>276370</v>
      </c>
      <c r="C241" s="54">
        <v>3.2000000000000001E-2</v>
      </c>
      <c r="D241" s="54"/>
    </row>
    <row r="242" spans="1:4" x14ac:dyDescent="0.25">
      <c r="A242" s="24" t="s">
        <v>525</v>
      </c>
      <c r="B242" s="84">
        <v>274270</v>
      </c>
      <c r="C242" s="54">
        <v>-5.3999999999999999E-2</v>
      </c>
      <c r="D242" s="54"/>
    </row>
    <row r="243" spans="1:4" x14ac:dyDescent="0.25">
      <c r="A243" s="24" t="s">
        <v>527</v>
      </c>
      <c r="B243" s="84">
        <v>318824</v>
      </c>
      <c r="C243" s="54">
        <v>3.3000000000000002E-2</v>
      </c>
      <c r="D243" s="54"/>
    </row>
    <row r="244" spans="1:4" x14ac:dyDescent="0.25">
      <c r="A244" s="24" t="s">
        <v>529</v>
      </c>
      <c r="B244" s="84">
        <v>232697</v>
      </c>
      <c r="C244" s="54">
        <v>2.1999999999999999E-2</v>
      </c>
      <c r="D244" s="54"/>
    </row>
    <row r="245" spans="1:4" x14ac:dyDescent="0.25">
      <c r="A245" s="24" t="s">
        <v>531</v>
      </c>
      <c r="B245" s="84">
        <v>164513</v>
      </c>
      <c r="C245" s="54">
        <v>2.4E-2</v>
      </c>
      <c r="D245" s="54"/>
    </row>
    <row r="246" spans="1:4" x14ac:dyDescent="0.25">
      <c r="A246" s="24" t="s">
        <v>533</v>
      </c>
      <c r="B246" s="84">
        <v>145708</v>
      </c>
      <c r="C246" s="54">
        <v>1.4E-2</v>
      </c>
      <c r="D246" s="54"/>
    </row>
    <row r="247" spans="1:4" x14ac:dyDescent="0.25">
      <c r="A247" s="24" t="s">
        <v>535</v>
      </c>
      <c r="B247" s="84">
        <v>161774</v>
      </c>
      <c r="C247" s="54">
        <v>-8.9999999999999993E-3</v>
      </c>
      <c r="D247" s="54"/>
    </row>
    <row r="248" spans="1:4" x14ac:dyDescent="0.25">
      <c r="A248" s="24" t="s">
        <v>537</v>
      </c>
      <c r="B248" s="84">
        <v>229541</v>
      </c>
      <c r="C248" s="54">
        <v>4.9000000000000002E-2</v>
      </c>
      <c r="D248" s="54"/>
    </row>
    <row r="249" spans="1:4" x14ac:dyDescent="0.25">
      <c r="A249" s="24" t="s">
        <v>539</v>
      </c>
      <c r="B249" s="84">
        <v>164467</v>
      </c>
      <c r="C249" s="54">
        <v>5.2999999999999999E-2</v>
      </c>
      <c r="D249" s="54"/>
    </row>
    <row r="250" spans="1:4" x14ac:dyDescent="0.25">
      <c r="A250" s="24" t="s">
        <v>541</v>
      </c>
      <c r="B250" s="84">
        <v>193636</v>
      </c>
      <c r="C250" s="54">
        <v>-1E-3</v>
      </c>
      <c r="D250" s="54"/>
    </row>
    <row r="251" spans="1:4" x14ac:dyDescent="0.25">
      <c r="A251" s="24" t="s">
        <v>543</v>
      </c>
      <c r="B251" s="84">
        <v>434804</v>
      </c>
      <c r="C251" s="54">
        <v>8.0000000000000002E-3</v>
      </c>
      <c r="D251" s="54"/>
    </row>
    <row r="252" spans="1:4" x14ac:dyDescent="0.25">
      <c r="A252" s="24" t="s">
        <v>545</v>
      </c>
      <c r="B252" s="84">
        <v>167549</v>
      </c>
      <c r="C252" s="54">
        <v>3.3000000000000002E-2</v>
      </c>
      <c r="D252" s="54"/>
    </row>
    <row r="253" spans="1:4" x14ac:dyDescent="0.25">
      <c r="A253" s="24" t="s">
        <v>547</v>
      </c>
      <c r="B253" s="84">
        <v>210194</v>
      </c>
      <c r="C253" s="54">
        <v>1.2999999999999999E-2</v>
      </c>
      <c r="D253" s="54"/>
    </row>
    <row r="254" spans="1:4" x14ac:dyDescent="0.25">
      <c r="A254" s="24" t="s">
        <v>549</v>
      </c>
      <c r="B254" s="84">
        <v>289073</v>
      </c>
      <c r="C254" s="54">
        <v>-3.6999999999999998E-2</v>
      </c>
      <c r="D254" s="54"/>
    </row>
    <row r="255" spans="1:4" x14ac:dyDescent="0.25">
      <c r="A255" s="24" t="s">
        <v>551</v>
      </c>
      <c r="B255" s="84">
        <v>283995</v>
      </c>
      <c r="C255" s="54">
        <v>0.04</v>
      </c>
      <c r="D255" s="54"/>
    </row>
    <row r="256" spans="1:4" x14ac:dyDescent="0.25">
      <c r="A256" s="24" t="s">
        <v>803</v>
      </c>
      <c r="B256" s="84">
        <v>232423</v>
      </c>
      <c r="C256" s="54">
        <v>1.0999999999999999E-2</v>
      </c>
      <c r="D256" s="54"/>
    </row>
    <row r="257" spans="1:4" x14ac:dyDescent="0.25">
      <c r="A257" s="24" t="s">
        <v>840</v>
      </c>
      <c r="B257" s="84">
        <v>606942</v>
      </c>
      <c r="C257" s="54">
        <v>2.4E-2</v>
      </c>
      <c r="D257" s="54"/>
    </row>
    <row r="258" spans="1:4" x14ac:dyDescent="0.25">
      <c r="A258" s="24" t="s">
        <v>555</v>
      </c>
      <c r="B258" s="84">
        <v>370870</v>
      </c>
      <c r="C258" s="54">
        <v>-1.7000000000000001E-2</v>
      </c>
      <c r="D258" s="54"/>
    </row>
    <row r="259" spans="1:4" x14ac:dyDescent="0.25">
      <c r="A259" s="24" t="s">
        <v>557</v>
      </c>
      <c r="B259" s="84">
        <v>190243</v>
      </c>
      <c r="C259" s="54">
        <v>3.0000000000000001E-3</v>
      </c>
      <c r="D259" s="54"/>
    </row>
    <row r="260" spans="1:4" x14ac:dyDescent="0.25">
      <c r="A260" s="24" t="s">
        <v>559</v>
      </c>
      <c r="B260" s="84">
        <v>279912</v>
      </c>
      <c r="C260" s="54">
        <v>3.6999999999999998E-2</v>
      </c>
      <c r="D260" s="54"/>
    </row>
    <row r="261" spans="1:4" x14ac:dyDescent="0.25">
      <c r="A261" s="24" t="s">
        <v>561</v>
      </c>
      <c r="B261" s="84">
        <v>303066</v>
      </c>
      <c r="C261" s="54">
        <v>1.6E-2</v>
      </c>
      <c r="D261" s="54"/>
    </row>
    <row r="262" spans="1:4" x14ac:dyDescent="0.25">
      <c r="A262" s="24" t="s">
        <v>563</v>
      </c>
      <c r="B262" s="84">
        <v>186954</v>
      </c>
      <c r="C262" s="54">
        <v>1.9E-2</v>
      </c>
      <c r="D262" s="54"/>
    </row>
    <row r="263" spans="1:4" x14ac:dyDescent="0.25">
      <c r="A263" s="24" t="s">
        <v>565</v>
      </c>
      <c r="B263" s="84">
        <v>214369</v>
      </c>
      <c r="C263" s="54">
        <v>4.0000000000000001E-3</v>
      </c>
      <c r="D263" s="54"/>
    </row>
    <row r="264" spans="1:4" x14ac:dyDescent="0.25">
      <c r="A264" s="24" t="s">
        <v>567</v>
      </c>
      <c r="B264" s="84">
        <v>229398</v>
      </c>
      <c r="C264" s="54">
        <v>-2E-3</v>
      </c>
      <c r="D264" s="54"/>
    </row>
    <row r="265" spans="1:4" x14ac:dyDescent="0.25">
      <c r="A265" s="24" t="s">
        <v>569</v>
      </c>
      <c r="B265" s="84">
        <v>266432</v>
      </c>
      <c r="C265" s="54">
        <v>5.2999999999999999E-2</v>
      </c>
      <c r="D265" s="54"/>
    </row>
    <row r="266" spans="1:4" x14ac:dyDescent="0.25">
      <c r="A266" s="24" t="s">
        <v>571</v>
      </c>
      <c r="B266" s="84">
        <v>320460</v>
      </c>
      <c r="C266" s="54">
        <v>-1.4999999999999999E-2</v>
      </c>
      <c r="D266" s="54"/>
    </row>
    <row r="267" spans="1:4" x14ac:dyDescent="0.25">
      <c r="A267" s="24" t="s">
        <v>573</v>
      </c>
      <c r="B267" s="84">
        <v>402965</v>
      </c>
      <c r="C267" s="54">
        <v>-2E-3</v>
      </c>
      <c r="D267" s="54"/>
    </row>
    <row r="268" spans="1:4" x14ac:dyDescent="0.25">
      <c r="A268" s="24" t="s">
        <v>575</v>
      </c>
      <c r="B268" s="84">
        <v>167851</v>
      </c>
      <c r="C268" s="54">
        <v>-2E-3</v>
      </c>
      <c r="D268" s="54"/>
    </row>
    <row r="269" spans="1:4" x14ac:dyDescent="0.25">
      <c r="A269" s="24" t="s">
        <v>577</v>
      </c>
      <c r="B269" s="84">
        <v>223280</v>
      </c>
      <c r="C269" s="54">
        <v>5.0000000000000001E-3</v>
      </c>
      <c r="D269" s="54"/>
    </row>
    <row r="270" spans="1:4" x14ac:dyDescent="0.25">
      <c r="A270" s="24" t="s">
        <v>579</v>
      </c>
      <c r="B270" s="84">
        <v>219778</v>
      </c>
      <c r="C270" s="54">
        <v>-3.6999999999999998E-2</v>
      </c>
      <c r="D270" s="54"/>
    </row>
    <row r="271" spans="1:4" x14ac:dyDescent="0.25">
      <c r="A271" s="24" t="s">
        <v>581</v>
      </c>
      <c r="B271" s="84">
        <v>132911</v>
      </c>
      <c r="C271" s="54">
        <v>7.9000000000000001E-2</v>
      </c>
      <c r="D271" s="54"/>
    </row>
    <row r="272" spans="1:4" x14ac:dyDescent="0.25">
      <c r="A272" s="24" t="s">
        <v>583</v>
      </c>
      <c r="B272" s="84">
        <v>208160</v>
      </c>
      <c r="C272" s="54">
        <v>4.0000000000000001E-3</v>
      </c>
      <c r="D272" s="54"/>
    </row>
    <row r="273" spans="1:4" x14ac:dyDescent="0.25">
      <c r="A273" s="24" t="s">
        <v>585</v>
      </c>
      <c r="B273" s="84">
        <v>278960</v>
      </c>
      <c r="C273" s="54">
        <v>7.0000000000000001E-3</v>
      </c>
      <c r="D273" s="54"/>
    </row>
    <row r="274" spans="1:4" x14ac:dyDescent="0.25">
      <c r="A274" s="24" t="s">
        <v>587</v>
      </c>
      <c r="B274" s="84">
        <v>475052</v>
      </c>
      <c r="C274" s="54">
        <v>-8.3000000000000004E-2</v>
      </c>
      <c r="D274" s="54"/>
    </row>
    <row r="275" spans="1:4" x14ac:dyDescent="0.25">
      <c r="A275" s="24" t="s">
        <v>589</v>
      </c>
      <c r="B275" s="84">
        <v>364182</v>
      </c>
      <c r="C275" s="54">
        <v>-6.0000000000000001E-3</v>
      </c>
      <c r="D275" s="54"/>
    </row>
    <row r="276" spans="1:4" x14ac:dyDescent="0.25">
      <c r="A276" s="24" t="s">
        <v>591</v>
      </c>
      <c r="B276" s="84">
        <v>500832</v>
      </c>
      <c r="C276" s="54">
        <v>-3.3000000000000002E-2</v>
      </c>
      <c r="D276" s="54"/>
    </row>
    <row r="277" spans="1:4" x14ac:dyDescent="0.25">
      <c r="A277" s="24" t="s">
        <v>593</v>
      </c>
      <c r="B277" s="84">
        <v>290385</v>
      </c>
      <c r="C277" s="54">
        <v>1.6E-2</v>
      </c>
      <c r="D277" s="54"/>
    </row>
    <row r="278" spans="1:4" x14ac:dyDescent="0.25">
      <c r="A278" s="24" t="s">
        <v>595</v>
      </c>
      <c r="B278" s="84">
        <v>133545</v>
      </c>
      <c r="C278" s="54">
        <v>5.3999999999999999E-2</v>
      </c>
      <c r="D278" s="54"/>
    </row>
    <row r="279" spans="1:4" x14ac:dyDescent="0.25">
      <c r="A279" s="24" t="s">
        <v>597</v>
      </c>
      <c r="B279" s="84">
        <v>205208</v>
      </c>
      <c r="C279" s="54">
        <v>1.6E-2</v>
      </c>
      <c r="D279" s="54"/>
    </row>
    <row r="280" spans="1:4" x14ac:dyDescent="0.25">
      <c r="A280" s="24" t="s">
        <v>802</v>
      </c>
      <c r="B280" s="84">
        <v>191340</v>
      </c>
      <c r="C280" s="54">
        <v>2.5000000000000001E-2</v>
      </c>
      <c r="D280" s="54"/>
    </row>
    <row r="281" spans="1:4" x14ac:dyDescent="0.25">
      <c r="A281" s="24" t="s">
        <v>599</v>
      </c>
      <c r="B281" s="84">
        <v>182340</v>
      </c>
      <c r="C281" s="54">
        <v>8.1000000000000003E-2</v>
      </c>
      <c r="D281" s="54"/>
    </row>
    <row r="282" spans="1:4" x14ac:dyDescent="0.25">
      <c r="A282" s="24" t="s">
        <v>601</v>
      </c>
      <c r="B282" s="84">
        <v>291879</v>
      </c>
      <c r="C282" s="54">
        <v>2.9000000000000001E-2</v>
      </c>
      <c r="D282" s="54"/>
    </row>
    <row r="283" spans="1:4" x14ac:dyDescent="0.25">
      <c r="A283" s="24" t="s">
        <v>603</v>
      </c>
      <c r="B283" s="84">
        <v>225240</v>
      </c>
      <c r="C283" s="54">
        <v>4.5999999999999999E-2</v>
      </c>
      <c r="D283" s="54"/>
    </row>
    <row r="284" spans="1:4" x14ac:dyDescent="0.25">
      <c r="A284" s="24" t="s">
        <v>605</v>
      </c>
      <c r="B284" s="84">
        <v>133806</v>
      </c>
      <c r="C284" s="54">
        <v>2E-3</v>
      </c>
      <c r="D284" s="54"/>
    </row>
    <row r="285" spans="1:4" x14ac:dyDescent="0.25">
      <c r="A285" s="24" t="s">
        <v>607</v>
      </c>
      <c r="B285" s="84">
        <v>112751</v>
      </c>
      <c r="C285" s="54">
        <v>5.1999999999999998E-2</v>
      </c>
      <c r="D285" s="54"/>
    </row>
    <row r="286" spans="1:4" x14ac:dyDescent="0.25">
      <c r="A286" s="24" t="s">
        <v>609</v>
      </c>
      <c r="B286" s="84">
        <v>326392</v>
      </c>
      <c r="C286" s="54">
        <v>5.2999999999999999E-2</v>
      </c>
      <c r="D286" s="54"/>
    </row>
    <row r="287" spans="1:4" x14ac:dyDescent="0.25">
      <c r="A287" s="24" t="s">
        <v>611</v>
      </c>
      <c r="B287" s="84">
        <v>273248</v>
      </c>
      <c r="C287" s="54">
        <v>3.1E-2</v>
      </c>
      <c r="D287" s="54"/>
    </row>
    <row r="288" spans="1:4" x14ac:dyDescent="0.25">
      <c r="A288" s="24" t="s">
        <v>801</v>
      </c>
      <c r="B288" s="84">
        <v>241920</v>
      </c>
      <c r="C288" s="54">
        <v>2.1999999999999999E-2</v>
      </c>
      <c r="D288" s="54"/>
    </row>
    <row r="289" spans="1:4" x14ac:dyDescent="0.25">
      <c r="A289" s="24" t="s">
        <v>743</v>
      </c>
      <c r="B289" s="84">
        <v>282568</v>
      </c>
      <c r="C289" s="54">
        <v>0.02</v>
      </c>
      <c r="D289" s="54"/>
    </row>
    <row r="290" spans="1:4" x14ac:dyDescent="0.25">
      <c r="A290" s="24" t="s">
        <v>613</v>
      </c>
      <c r="B290" s="84">
        <v>116346</v>
      </c>
      <c r="C290" s="54">
        <v>2.9000000000000001E-2</v>
      </c>
      <c r="D290" s="54"/>
    </row>
    <row r="291" spans="1:4" x14ac:dyDescent="0.25">
      <c r="A291" s="24" t="s">
        <v>781</v>
      </c>
      <c r="B291" s="84">
        <v>433662</v>
      </c>
      <c r="C291" s="54">
        <v>-1.0999999999999999E-2</v>
      </c>
      <c r="D291" s="54"/>
    </row>
    <row r="292" spans="1:4" x14ac:dyDescent="0.25">
      <c r="A292" s="24" t="s">
        <v>615</v>
      </c>
      <c r="B292" s="84">
        <v>379155</v>
      </c>
      <c r="C292" s="54">
        <v>-1.2999999999999999E-2</v>
      </c>
      <c r="D292" s="54"/>
    </row>
    <row r="293" spans="1:4" x14ac:dyDescent="0.25">
      <c r="A293" s="24" t="s">
        <v>617</v>
      </c>
      <c r="B293" s="84">
        <v>370200</v>
      </c>
      <c r="C293" s="54">
        <v>-1.4999999999999999E-2</v>
      </c>
      <c r="D293" s="54"/>
    </row>
    <row r="294" spans="1:4" x14ac:dyDescent="0.25">
      <c r="A294" s="24" t="s">
        <v>619</v>
      </c>
      <c r="B294" s="84">
        <v>247496</v>
      </c>
      <c r="C294" s="54">
        <v>-4.0000000000000001E-3</v>
      </c>
      <c r="D294" s="54"/>
    </row>
    <row r="295" spans="1:4" x14ac:dyDescent="0.25">
      <c r="A295" s="24" t="s">
        <v>621</v>
      </c>
      <c r="B295" s="84">
        <v>217622</v>
      </c>
      <c r="C295" s="54">
        <v>1.0999999999999999E-2</v>
      </c>
      <c r="D295" s="54"/>
    </row>
    <row r="296" spans="1:4" x14ac:dyDescent="0.25">
      <c r="A296" s="24" t="s">
        <v>623</v>
      </c>
      <c r="B296" s="84">
        <v>146831</v>
      </c>
      <c r="C296" s="54">
        <v>4.2999999999999997E-2</v>
      </c>
      <c r="D296" s="54"/>
    </row>
    <row r="297" spans="1:4" x14ac:dyDescent="0.25">
      <c r="A297" s="24" t="s">
        <v>625</v>
      </c>
      <c r="B297" s="84">
        <v>183139</v>
      </c>
      <c r="C297" s="54">
        <v>2.5000000000000001E-2</v>
      </c>
      <c r="D297" s="54"/>
    </row>
    <row r="298" spans="1:4" x14ac:dyDescent="0.25">
      <c r="A298" s="24" t="s">
        <v>627</v>
      </c>
      <c r="B298" s="84">
        <v>425931</v>
      </c>
      <c r="C298" s="54">
        <v>-4.9000000000000002E-2</v>
      </c>
      <c r="D298" s="54"/>
    </row>
    <row r="299" spans="1:4" x14ac:dyDescent="0.25">
      <c r="A299" s="24" t="s">
        <v>629</v>
      </c>
      <c r="B299" s="84">
        <v>230285</v>
      </c>
      <c r="C299" s="54">
        <v>2E-3</v>
      </c>
      <c r="D299" s="54"/>
    </row>
    <row r="300" spans="1:4" x14ac:dyDescent="0.25">
      <c r="A300" s="24" t="s">
        <v>631</v>
      </c>
      <c r="B300" s="84">
        <v>244329</v>
      </c>
      <c r="C300" s="54">
        <v>1.6E-2</v>
      </c>
      <c r="D300" s="54"/>
    </row>
    <row r="301" spans="1:4" x14ac:dyDescent="0.25">
      <c r="A301" s="24" t="s">
        <v>633</v>
      </c>
      <c r="B301" s="84">
        <v>170358</v>
      </c>
      <c r="C301" s="54">
        <v>6.4000000000000001E-2</v>
      </c>
      <c r="D301" s="54"/>
    </row>
    <row r="302" spans="1:4" x14ac:dyDescent="0.25">
      <c r="A302" s="24" t="s">
        <v>635</v>
      </c>
      <c r="B302" s="84">
        <v>211601</v>
      </c>
      <c r="C302" s="54">
        <v>-2.8000000000000001E-2</v>
      </c>
      <c r="D302" s="54"/>
    </row>
    <row r="303" spans="1:4" x14ac:dyDescent="0.25">
      <c r="A303" s="24" t="s">
        <v>637</v>
      </c>
      <c r="B303" s="84">
        <v>323203</v>
      </c>
      <c r="C303" s="54">
        <v>-4.0000000000000001E-3</v>
      </c>
      <c r="D303" s="54"/>
    </row>
    <row r="304" spans="1:4" x14ac:dyDescent="0.25">
      <c r="A304" s="24" t="s">
        <v>639</v>
      </c>
      <c r="B304" s="84">
        <v>278755</v>
      </c>
      <c r="C304" s="54">
        <v>6.3E-2</v>
      </c>
      <c r="D304" s="54"/>
    </row>
    <row r="305" spans="1:4" x14ac:dyDescent="0.25">
      <c r="A305" s="24" t="s">
        <v>641</v>
      </c>
      <c r="B305" s="84">
        <v>230198</v>
      </c>
      <c r="C305" s="54">
        <v>-3.0000000000000001E-3</v>
      </c>
      <c r="D305" s="54"/>
    </row>
    <row r="306" spans="1:4" x14ac:dyDescent="0.25">
      <c r="A306" s="24" t="s">
        <v>643</v>
      </c>
      <c r="B306" s="84">
        <v>528795</v>
      </c>
      <c r="C306" s="54">
        <v>2.3E-2</v>
      </c>
      <c r="D306" s="54"/>
    </row>
    <row r="307" spans="1:4" x14ac:dyDescent="0.25">
      <c r="A307" s="24" t="s">
        <v>645</v>
      </c>
      <c r="B307" s="84">
        <v>262787</v>
      </c>
      <c r="C307" s="54">
        <v>-4.0000000000000001E-3</v>
      </c>
      <c r="D307" s="54"/>
    </row>
    <row r="308" spans="1:4" x14ac:dyDescent="0.25">
      <c r="A308" s="24" t="s">
        <v>647</v>
      </c>
      <c r="B308" s="84">
        <v>375684</v>
      </c>
      <c r="C308" s="54">
        <v>0.06</v>
      </c>
      <c r="D308" s="54"/>
    </row>
    <row r="309" spans="1:4" x14ac:dyDescent="0.25">
      <c r="A309" s="24" t="s">
        <v>649</v>
      </c>
      <c r="B309" s="84">
        <v>197358</v>
      </c>
      <c r="C309" s="54">
        <v>-1.4E-2</v>
      </c>
      <c r="D309" s="54"/>
    </row>
    <row r="310" spans="1:4" x14ac:dyDescent="0.25">
      <c r="A310" s="24" t="s">
        <v>651</v>
      </c>
      <c r="B310" s="84">
        <v>227522</v>
      </c>
      <c r="C310" s="54">
        <v>1.6E-2</v>
      </c>
      <c r="D310" s="54"/>
    </row>
    <row r="311" spans="1:4" x14ac:dyDescent="0.25">
      <c r="A311" s="24" t="s">
        <v>653</v>
      </c>
      <c r="B311" s="84">
        <v>447895</v>
      </c>
      <c r="C311" s="54">
        <v>-1.7999999999999999E-2</v>
      </c>
      <c r="D311" s="54"/>
    </row>
    <row r="312" spans="1:4" x14ac:dyDescent="0.25">
      <c r="A312" s="24" t="s">
        <v>655</v>
      </c>
      <c r="B312" s="84">
        <v>285582</v>
      </c>
      <c r="C312" s="54">
        <v>4.8000000000000001E-2</v>
      </c>
      <c r="D312" s="54"/>
    </row>
    <row r="313" spans="1:4" x14ac:dyDescent="0.25">
      <c r="A313" s="24" t="s">
        <v>657</v>
      </c>
      <c r="B313" s="84">
        <v>386049</v>
      </c>
      <c r="C313" s="54">
        <v>-1.6E-2</v>
      </c>
      <c r="D313" s="54"/>
    </row>
    <row r="314" spans="1:4" x14ac:dyDescent="0.25">
      <c r="A314" s="24" t="s">
        <v>659</v>
      </c>
      <c r="B314" s="84">
        <v>394896</v>
      </c>
      <c r="C314" s="54">
        <v>3.0000000000000001E-3</v>
      </c>
      <c r="D314" s="54"/>
    </row>
    <row r="315" spans="1:4" x14ac:dyDescent="0.25">
      <c r="A315" s="24" t="s">
        <v>661</v>
      </c>
      <c r="B315" s="84">
        <v>343625</v>
      </c>
      <c r="C315" s="54">
        <v>-2.3E-2</v>
      </c>
      <c r="D315" s="54"/>
    </row>
    <row r="316" spans="1:4" x14ac:dyDescent="0.25">
      <c r="A316" s="24" t="s">
        <v>663</v>
      </c>
      <c r="B316" s="84">
        <v>150638</v>
      </c>
      <c r="C316" s="54">
        <v>6.7000000000000004E-2</v>
      </c>
      <c r="D316" s="54"/>
    </row>
    <row r="317" spans="1:4" x14ac:dyDescent="0.25">
      <c r="A317" s="24" t="s">
        <v>665</v>
      </c>
      <c r="B317" s="84">
        <v>167489</v>
      </c>
      <c r="C317" s="54">
        <v>4.4999999999999998E-2</v>
      </c>
      <c r="D317" s="54"/>
    </row>
    <row r="318" spans="1:4" x14ac:dyDescent="0.25">
      <c r="A318" s="24" t="s">
        <v>667</v>
      </c>
      <c r="B318" s="84">
        <v>433158</v>
      </c>
      <c r="C318" s="54">
        <v>5.0000000000000001E-3</v>
      </c>
      <c r="D318" s="54"/>
    </row>
    <row r="319" spans="1:4" x14ac:dyDescent="0.25">
      <c r="A319" s="24" t="s">
        <v>669</v>
      </c>
      <c r="B319" s="84">
        <v>569833</v>
      </c>
      <c r="C319" s="54">
        <v>-4.2000000000000003E-2</v>
      </c>
      <c r="D319" s="54"/>
    </row>
    <row r="320" spans="1:4" x14ac:dyDescent="0.25">
      <c r="A320" s="24" t="s">
        <v>671</v>
      </c>
      <c r="B320" s="84">
        <v>188731</v>
      </c>
      <c r="C320" s="54">
        <v>2.5000000000000001E-2</v>
      </c>
      <c r="D320" s="54"/>
    </row>
    <row r="321" spans="1:4" x14ac:dyDescent="0.25">
      <c r="A321" s="24" t="s">
        <v>673</v>
      </c>
      <c r="B321" s="84">
        <v>309780</v>
      </c>
      <c r="C321" s="54">
        <v>1.4999999999999999E-2</v>
      </c>
      <c r="D321" s="54"/>
    </row>
    <row r="322" spans="1:4" x14ac:dyDescent="0.25">
      <c r="A322" s="24" t="s">
        <v>782</v>
      </c>
      <c r="B322" s="84">
        <v>252844</v>
      </c>
      <c r="C322" s="54">
        <v>2.9000000000000001E-2</v>
      </c>
      <c r="D322" s="54"/>
    </row>
    <row r="323" spans="1:4" x14ac:dyDescent="0.25">
      <c r="A323" s="24" t="s">
        <v>675</v>
      </c>
      <c r="B323" s="84">
        <v>346345</v>
      </c>
      <c r="C323" s="54">
        <v>-2.5999999999999999E-2</v>
      </c>
      <c r="D323" s="54"/>
    </row>
    <row r="324" spans="1:4" x14ac:dyDescent="0.25">
      <c r="A324" s="24" t="s">
        <v>744</v>
      </c>
      <c r="B324" s="84">
        <v>188846</v>
      </c>
      <c r="C324" s="54">
        <v>8.9999999999999993E-3</v>
      </c>
      <c r="D324" s="54"/>
    </row>
    <row r="325" spans="1:4" x14ac:dyDescent="0.25">
      <c r="A325" s="24" t="s">
        <v>678</v>
      </c>
      <c r="B325" s="84">
        <v>440470</v>
      </c>
      <c r="C325" s="54">
        <v>-2.8000000000000001E-2</v>
      </c>
      <c r="D325" s="54"/>
    </row>
    <row r="326" spans="1:4" x14ac:dyDescent="0.25">
      <c r="A326" s="24" t="s">
        <v>680</v>
      </c>
      <c r="B326" s="84">
        <v>339219</v>
      </c>
      <c r="C326" s="54">
        <v>0.04</v>
      </c>
      <c r="D326" s="54"/>
    </row>
    <row r="327" spans="1:4" x14ac:dyDescent="0.25">
      <c r="A327" s="24" t="s">
        <v>682</v>
      </c>
      <c r="B327" s="84">
        <v>208359</v>
      </c>
      <c r="C327" s="54">
        <v>-2.9000000000000001E-2</v>
      </c>
      <c r="D327" s="54"/>
    </row>
    <row r="328" spans="1:4" x14ac:dyDescent="0.25">
      <c r="A328" s="24" t="s">
        <v>684</v>
      </c>
      <c r="B328" s="84">
        <v>393519</v>
      </c>
      <c r="C328" s="54">
        <v>1.4999999999999999E-2</v>
      </c>
      <c r="D328" s="54"/>
    </row>
    <row r="329" spans="1:4" x14ac:dyDescent="0.25">
      <c r="A329" s="24" t="s">
        <v>686</v>
      </c>
      <c r="B329" s="84">
        <v>348063</v>
      </c>
      <c r="C329" s="54">
        <v>8.0000000000000002E-3</v>
      </c>
      <c r="D329" s="54"/>
    </row>
    <row r="330" spans="1:4" x14ac:dyDescent="0.25">
      <c r="A330" s="24" t="s">
        <v>688</v>
      </c>
      <c r="B330" s="84">
        <v>257724</v>
      </c>
      <c r="C330" s="54">
        <v>5.8999999999999997E-2</v>
      </c>
      <c r="D330" s="54"/>
    </row>
    <row r="331" spans="1:4" x14ac:dyDescent="0.25">
      <c r="A331" s="24" t="s">
        <v>690</v>
      </c>
      <c r="B331" s="84">
        <v>291318</v>
      </c>
      <c r="C331" s="54">
        <v>2.1000000000000001E-2</v>
      </c>
      <c r="D331" s="54"/>
    </row>
    <row r="332" spans="1:4" x14ac:dyDescent="0.25">
      <c r="A332" s="24" t="s">
        <v>692</v>
      </c>
      <c r="B332" s="84">
        <v>179231</v>
      </c>
      <c r="C332" s="54">
        <v>8.0000000000000002E-3</v>
      </c>
      <c r="D332" s="54"/>
    </row>
    <row r="333" spans="1:4" x14ac:dyDescent="0.25">
      <c r="A333" s="24" t="s">
        <v>694</v>
      </c>
      <c r="B333" s="84">
        <v>171634</v>
      </c>
      <c r="C333" s="54">
        <v>3.3000000000000002E-2</v>
      </c>
      <c r="D333" s="54"/>
    </row>
    <row r="334" spans="1:4" x14ac:dyDescent="0.25">
      <c r="A334" s="24" t="s">
        <v>696</v>
      </c>
      <c r="B334" s="84">
        <v>316470</v>
      </c>
      <c r="C334" s="54">
        <v>-4.7E-2</v>
      </c>
      <c r="D334" s="54"/>
    </row>
    <row r="335" spans="1:4" x14ac:dyDescent="0.25">
      <c r="A335" s="24" t="s">
        <v>698</v>
      </c>
      <c r="B335" s="84">
        <v>222855</v>
      </c>
      <c r="C335" s="54">
        <v>-3.5000000000000003E-2</v>
      </c>
      <c r="D335" s="54"/>
    </row>
    <row r="336" spans="1:4" x14ac:dyDescent="0.25">
      <c r="A336" s="24" t="s">
        <v>783</v>
      </c>
      <c r="B336" s="84">
        <v>319158</v>
      </c>
      <c r="C336" s="54">
        <v>-6.0000000000000001E-3</v>
      </c>
      <c r="D336" s="54"/>
    </row>
    <row r="337" spans="1:4" x14ac:dyDescent="0.25">
      <c r="A337" s="24" t="s">
        <v>703</v>
      </c>
      <c r="B337" s="84">
        <v>222914</v>
      </c>
      <c r="C337" s="54">
        <v>-2.9000000000000001E-2</v>
      </c>
      <c r="D337" s="54"/>
    </row>
    <row r="338" spans="1:4" x14ac:dyDescent="0.25">
      <c r="A338" s="24" t="s">
        <v>705</v>
      </c>
      <c r="B338" s="84">
        <v>133745</v>
      </c>
      <c r="C338" s="54">
        <v>4.4999999999999998E-2</v>
      </c>
      <c r="D338" s="54"/>
    </row>
    <row r="339" spans="1:4" x14ac:dyDescent="0.25">
      <c r="A339" s="24" t="s">
        <v>707</v>
      </c>
      <c r="B339" s="84">
        <v>268976</v>
      </c>
      <c r="C339" s="54">
        <v>-1.7999999999999999E-2</v>
      </c>
      <c r="D339" s="54"/>
    </row>
    <row r="340" spans="1:4" x14ac:dyDescent="0.25">
      <c r="A340" s="24" t="s">
        <v>709</v>
      </c>
      <c r="B340" s="84">
        <v>407535</v>
      </c>
      <c r="C340" s="54">
        <v>-3.5999999999999997E-2</v>
      </c>
      <c r="D340" s="54"/>
    </row>
    <row r="341" spans="1:4" x14ac:dyDescent="0.25">
      <c r="A341" s="24" t="s">
        <v>711</v>
      </c>
      <c r="B341" s="84">
        <v>465925</v>
      </c>
      <c r="C341" s="54">
        <v>-3.7999999999999999E-2</v>
      </c>
      <c r="D341" s="54"/>
    </row>
    <row r="342" spans="1:4" x14ac:dyDescent="0.25">
      <c r="A342" s="24" t="s">
        <v>713</v>
      </c>
      <c r="B342" s="84">
        <v>158142</v>
      </c>
      <c r="C342" s="54">
        <v>2.4E-2</v>
      </c>
      <c r="D342" s="54"/>
    </row>
    <row r="343" spans="1:4" x14ac:dyDescent="0.25">
      <c r="A343" s="24" t="s">
        <v>715</v>
      </c>
      <c r="B343" s="84">
        <v>404536</v>
      </c>
      <c r="C343" s="54">
        <v>-3.3000000000000002E-2</v>
      </c>
      <c r="D343" s="54"/>
    </row>
    <row r="344" spans="1:4" x14ac:dyDescent="0.25">
      <c r="A344" s="24" t="s">
        <v>717</v>
      </c>
      <c r="B344" s="84">
        <v>415094</v>
      </c>
      <c r="C344" s="54">
        <v>2E-3</v>
      </c>
      <c r="D344" s="54"/>
    </row>
    <row r="345" spans="1:4" x14ac:dyDescent="0.25">
      <c r="A345" s="24" t="s">
        <v>719</v>
      </c>
      <c r="B345" s="84">
        <v>150707</v>
      </c>
      <c r="C345" s="54">
        <v>3.1E-2</v>
      </c>
    </row>
    <row r="346" spans="1:4" x14ac:dyDescent="0.25">
      <c r="A346" s="24" t="s">
        <v>721</v>
      </c>
      <c r="B346" s="84">
        <v>205505</v>
      </c>
      <c r="C346" s="54">
        <v>-1.2999999999999999E-2</v>
      </c>
    </row>
    <row r="347" spans="1:4" x14ac:dyDescent="0.25">
      <c r="A347" s="24" t="s">
        <v>784</v>
      </c>
      <c r="B347" s="84">
        <v>238595</v>
      </c>
      <c r="C347" s="54">
        <v>2.8000000000000001E-2</v>
      </c>
    </row>
    <row r="348" spans="1:4" x14ac:dyDescent="0.25">
      <c r="A348" s="24" t="s">
        <v>723</v>
      </c>
      <c r="B348" s="84">
        <v>281661</v>
      </c>
      <c r="C348" s="54">
        <v>2.5999999999999999E-2</v>
      </c>
    </row>
    <row r="349" spans="1:4" x14ac:dyDescent="0.25">
      <c r="A349" s="24" t="s">
        <v>725</v>
      </c>
      <c r="B349" s="84">
        <v>277201</v>
      </c>
      <c r="C349" s="54">
        <v>1.4999999999999999E-2</v>
      </c>
    </row>
    <row r="350" spans="1:4" x14ac:dyDescent="0.25">
      <c r="A350" s="24" t="s">
        <v>727</v>
      </c>
      <c r="B350" s="84">
        <v>383130</v>
      </c>
      <c r="C350" s="54">
        <v>-1.7999999999999999E-2</v>
      </c>
    </row>
    <row r="351" spans="1:4" x14ac:dyDescent="0.25">
      <c r="A351" s="24" t="s">
        <v>729</v>
      </c>
      <c r="B351" s="84">
        <v>153947</v>
      </c>
      <c r="C351" s="54">
        <v>2.3E-2</v>
      </c>
    </row>
    <row r="352" spans="1:4" x14ac:dyDescent="0.25">
      <c r="A352" s="24" t="s">
        <v>731</v>
      </c>
      <c r="B352" s="84">
        <v>192873</v>
      </c>
      <c r="C352" s="54">
        <v>8.2000000000000003E-2</v>
      </c>
    </row>
    <row r="353" spans="1:3" x14ac:dyDescent="0.25">
      <c r="A353" s="24" t="s">
        <v>733</v>
      </c>
      <c r="B353" s="84">
        <v>257913</v>
      </c>
      <c r="C353" s="54">
        <v>5.8000000000000003E-2</v>
      </c>
    </row>
    <row r="354" spans="1:3" x14ac:dyDescent="0.25">
      <c r="A354" s="24" t="s">
        <v>747</v>
      </c>
      <c r="B354" s="84">
        <v>245128</v>
      </c>
      <c r="C354" s="54">
        <v>1.0999999999999999E-2</v>
      </c>
    </row>
    <row r="355" spans="1:3" x14ac:dyDescent="0.25">
      <c r="A355" s="24"/>
      <c r="B355" s="24"/>
    </row>
    <row r="356" spans="1:3" x14ac:dyDescent="0.25">
      <c r="A356" s="24"/>
      <c r="B356" s="24"/>
    </row>
    <row r="357" spans="1:3" x14ac:dyDescent="0.25">
      <c r="A357" s="24"/>
      <c r="B357" s="24"/>
    </row>
    <row r="358" spans="1:3" x14ac:dyDescent="0.25">
      <c r="A358" s="24"/>
      <c r="B358" s="24"/>
    </row>
    <row r="359" spans="1:3" x14ac:dyDescent="0.25">
      <c r="A359" s="24"/>
      <c r="B359" s="24"/>
    </row>
    <row r="360" spans="1:3" x14ac:dyDescent="0.25">
      <c r="A360" s="24"/>
      <c r="B360" s="24"/>
    </row>
    <row r="361" spans="1:3" x14ac:dyDescent="0.25">
      <c r="A361" s="24"/>
      <c r="B361" s="24"/>
    </row>
    <row r="362" spans="1:3" x14ac:dyDescent="0.25">
      <c r="A362" s="24"/>
      <c r="B362" s="24"/>
    </row>
    <row r="363" spans="1:3" x14ac:dyDescent="0.25">
      <c r="A363" s="24"/>
      <c r="B363" s="24"/>
    </row>
    <row r="364" spans="1:3" x14ac:dyDescent="0.25">
      <c r="A364" s="24"/>
      <c r="B364" s="24"/>
    </row>
    <row r="365" spans="1:3" x14ac:dyDescent="0.25">
      <c r="A365" s="24"/>
      <c r="B365" s="24"/>
    </row>
    <row r="366" spans="1:3" x14ac:dyDescent="0.25">
      <c r="A366" s="24"/>
      <c r="B366" s="24"/>
    </row>
    <row r="367" spans="1:3" x14ac:dyDescent="0.25">
      <c r="A367" s="24"/>
      <c r="B367" s="24"/>
    </row>
    <row r="368" spans="1:3" x14ac:dyDescent="0.25">
      <c r="A368" s="24"/>
      <c r="B368" s="24"/>
    </row>
    <row r="369" spans="1:2" x14ac:dyDescent="0.25">
      <c r="A369" s="24"/>
      <c r="B369" s="24"/>
    </row>
    <row r="370" spans="1:2" x14ac:dyDescent="0.25">
      <c r="A370" s="24"/>
      <c r="B370" s="24"/>
    </row>
    <row r="371" spans="1:2" x14ac:dyDescent="0.25">
      <c r="A371" s="24"/>
      <c r="B371" s="24"/>
    </row>
    <row r="372" spans="1:2" x14ac:dyDescent="0.25">
      <c r="A372" s="24"/>
      <c r="B372" s="24"/>
    </row>
    <row r="373" spans="1:2" x14ac:dyDescent="0.25">
      <c r="A373" s="24"/>
      <c r="B373" s="24"/>
    </row>
    <row r="374" spans="1:2" x14ac:dyDescent="0.25">
      <c r="A374" s="24"/>
      <c r="B374" s="24"/>
    </row>
    <row r="375" spans="1:2" x14ac:dyDescent="0.25">
      <c r="A375" s="24"/>
      <c r="B375" s="24"/>
    </row>
    <row r="376" spans="1:2" x14ac:dyDescent="0.25">
      <c r="A376" s="24"/>
      <c r="B376" s="24"/>
    </row>
    <row r="377" spans="1:2" x14ac:dyDescent="0.25">
      <c r="A377" s="24"/>
      <c r="B377" s="24"/>
    </row>
    <row r="378" spans="1:2" x14ac:dyDescent="0.25">
      <c r="A378" s="24"/>
      <c r="B378" s="24"/>
    </row>
    <row r="379" spans="1:2" x14ac:dyDescent="0.25">
      <c r="A379" s="24"/>
      <c r="B379" s="24"/>
    </row>
    <row r="380" spans="1:2" x14ac:dyDescent="0.25">
      <c r="A380" s="24"/>
      <c r="B380" s="24"/>
    </row>
    <row r="381" spans="1:2" x14ac:dyDescent="0.25">
      <c r="A381" s="24"/>
      <c r="B381" s="24"/>
    </row>
    <row r="382" spans="1:2" x14ac:dyDescent="0.25">
      <c r="A382" s="24"/>
      <c r="B382" s="24"/>
    </row>
    <row r="383" spans="1:2" x14ac:dyDescent="0.25">
      <c r="A383" s="24"/>
      <c r="B383" s="24"/>
    </row>
    <row r="384" spans="1:2" x14ac:dyDescent="0.25">
      <c r="A384" s="24"/>
      <c r="B384" s="24"/>
    </row>
    <row r="385" spans="1:2" x14ac:dyDescent="0.25">
      <c r="A385" s="24"/>
      <c r="B385" s="24"/>
    </row>
    <row r="386" spans="1:2" x14ac:dyDescent="0.25">
      <c r="A386" s="24"/>
      <c r="B386" s="24"/>
    </row>
    <row r="387" spans="1:2" x14ac:dyDescent="0.25">
      <c r="A387" s="24"/>
      <c r="B387" s="24"/>
    </row>
    <row r="388" spans="1:2" x14ac:dyDescent="0.25">
      <c r="A388" s="24"/>
      <c r="B388" s="24"/>
    </row>
    <row r="389" spans="1:2" x14ac:dyDescent="0.25">
      <c r="A389" s="24"/>
      <c r="B389" s="24"/>
    </row>
    <row r="390" spans="1:2" x14ac:dyDescent="0.25">
      <c r="A390" s="24"/>
      <c r="B390" s="24"/>
    </row>
    <row r="391" spans="1:2" x14ac:dyDescent="0.25">
      <c r="A391" s="24"/>
      <c r="B391" s="24"/>
    </row>
    <row r="392" spans="1:2" x14ac:dyDescent="0.25">
      <c r="A392" s="24"/>
      <c r="B392" s="24"/>
    </row>
    <row r="393" spans="1:2" x14ac:dyDescent="0.25">
      <c r="A393" s="24"/>
      <c r="B393" s="24"/>
    </row>
    <row r="394" spans="1:2" x14ac:dyDescent="0.25">
      <c r="A394" s="24"/>
      <c r="B394" s="24"/>
    </row>
    <row r="395" spans="1:2" x14ac:dyDescent="0.25">
      <c r="A395" s="24"/>
      <c r="B395" s="24"/>
    </row>
    <row r="396" spans="1:2" x14ac:dyDescent="0.25">
      <c r="A396" s="24"/>
      <c r="B396" s="24"/>
    </row>
    <row r="397" spans="1:2" x14ac:dyDescent="0.25">
      <c r="A397" s="24"/>
      <c r="B397" s="24"/>
    </row>
    <row r="398" spans="1:2" x14ac:dyDescent="0.25">
      <c r="A398" s="24"/>
      <c r="B398" s="24"/>
    </row>
    <row r="399" spans="1:2" x14ac:dyDescent="0.25">
      <c r="A399" s="24"/>
      <c r="B399" s="24"/>
    </row>
    <row r="400" spans="1:2" x14ac:dyDescent="0.25">
      <c r="A400" s="24"/>
      <c r="B400" s="24"/>
    </row>
    <row r="401" spans="1:2" x14ac:dyDescent="0.25">
      <c r="A401" s="24"/>
      <c r="B401" s="24"/>
    </row>
    <row r="402" spans="1:2" x14ac:dyDescent="0.25">
      <c r="A402" s="24"/>
      <c r="B402" s="24"/>
    </row>
    <row r="403" spans="1:2" x14ac:dyDescent="0.25">
      <c r="A403" s="24"/>
      <c r="B403" s="24"/>
    </row>
    <row r="404" spans="1:2" x14ac:dyDescent="0.25">
      <c r="A404" s="24"/>
      <c r="B404" s="24"/>
    </row>
    <row r="405" spans="1:2" x14ac:dyDescent="0.25">
      <c r="A405" s="24"/>
      <c r="B405" s="24"/>
    </row>
    <row r="406" spans="1:2" x14ac:dyDescent="0.25">
      <c r="A406" s="24"/>
      <c r="B406" s="24"/>
    </row>
    <row r="407" spans="1:2" x14ac:dyDescent="0.25">
      <c r="A407" s="24"/>
      <c r="B407" s="24"/>
    </row>
    <row r="408" spans="1:2" x14ac:dyDescent="0.25">
      <c r="A408" s="24"/>
      <c r="B408" s="24"/>
    </row>
    <row r="409" spans="1:2" x14ac:dyDescent="0.25">
      <c r="A409" s="24"/>
      <c r="B409" s="24"/>
    </row>
    <row r="410" spans="1:2" x14ac:dyDescent="0.25">
      <c r="A410" s="24"/>
      <c r="B410" s="24"/>
    </row>
    <row r="411" spans="1:2" x14ac:dyDescent="0.25">
      <c r="A411" s="24"/>
      <c r="B411" s="24"/>
    </row>
    <row r="412" spans="1:2" x14ac:dyDescent="0.25">
      <c r="A412" s="24"/>
      <c r="B412" s="24"/>
    </row>
    <row r="413" spans="1:2" x14ac:dyDescent="0.25">
      <c r="A413" s="24"/>
      <c r="B413" s="24"/>
    </row>
    <row r="414" spans="1:2" x14ac:dyDescent="0.25">
      <c r="A414" s="24"/>
      <c r="B414" s="24"/>
    </row>
    <row r="415" spans="1:2" x14ac:dyDescent="0.25">
      <c r="A415" s="24"/>
      <c r="B415" s="24"/>
    </row>
    <row r="416" spans="1:2" x14ac:dyDescent="0.25">
      <c r="A416" s="24"/>
      <c r="B416" s="24"/>
    </row>
    <row r="417" spans="1:2" x14ac:dyDescent="0.25">
      <c r="A417" s="24"/>
      <c r="B417" s="24"/>
    </row>
    <row r="418" spans="1:2" x14ac:dyDescent="0.25">
      <c r="A418" s="24"/>
      <c r="B418" s="24"/>
    </row>
    <row r="419" spans="1:2" x14ac:dyDescent="0.25">
      <c r="A419" s="24"/>
      <c r="B419" s="24"/>
    </row>
    <row r="420" spans="1:2" x14ac:dyDescent="0.25">
      <c r="A420" s="24"/>
      <c r="B420" s="24"/>
    </row>
    <row r="421" spans="1:2" x14ac:dyDescent="0.25">
      <c r="A421" s="24"/>
      <c r="B421" s="24"/>
    </row>
    <row r="422" spans="1:2" x14ac:dyDescent="0.25">
      <c r="A422" s="24"/>
      <c r="B422" s="24"/>
    </row>
    <row r="423" spans="1:2" x14ac:dyDescent="0.25">
      <c r="A423" s="24"/>
      <c r="B423" s="24"/>
    </row>
    <row r="424" spans="1:2" x14ac:dyDescent="0.25">
      <c r="A424" s="24"/>
      <c r="B424" s="24"/>
    </row>
    <row r="425" spans="1:2" x14ac:dyDescent="0.25">
      <c r="A425" s="24"/>
      <c r="B425" s="24"/>
    </row>
    <row r="426" spans="1:2" x14ac:dyDescent="0.25">
      <c r="A426" s="24"/>
      <c r="B426" s="24"/>
    </row>
    <row r="427" spans="1:2" x14ac:dyDescent="0.25">
      <c r="A427" s="24"/>
      <c r="B427" s="24"/>
    </row>
    <row r="428" spans="1:2" x14ac:dyDescent="0.25">
      <c r="A428" s="24"/>
      <c r="B428" s="24"/>
    </row>
    <row r="429" spans="1:2" x14ac:dyDescent="0.25">
      <c r="A429" s="24"/>
      <c r="B429" s="24"/>
    </row>
    <row r="430" spans="1:2" x14ac:dyDescent="0.25">
      <c r="A430" s="24"/>
      <c r="B430" s="24"/>
    </row>
    <row r="431" spans="1:2" x14ac:dyDescent="0.25">
      <c r="A431" s="24"/>
      <c r="B431" s="24"/>
    </row>
    <row r="432" spans="1:2" x14ac:dyDescent="0.25">
      <c r="A432" s="24"/>
      <c r="B432" s="24"/>
    </row>
    <row r="433" spans="1:2" x14ac:dyDescent="0.25">
      <c r="A433" s="24"/>
      <c r="B433" s="24"/>
    </row>
    <row r="434" spans="1:2" x14ac:dyDescent="0.25">
      <c r="A434" s="24"/>
      <c r="B434" s="24"/>
    </row>
    <row r="435" spans="1:2" x14ac:dyDescent="0.25">
      <c r="A435" s="24"/>
      <c r="B435" s="24"/>
    </row>
    <row r="436" spans="1:2" x14ac:dyDescent="0.25">
      <c r="A436" s="24"/>
      <c r="B436" s="24"/>
    </row>
    <row r="437" spans="1:2" x14ac:dyDescent="0.25">
      <c r="A437" s="24"/>
      <c r="B437" s="24"/>
    </row>
    <row r="438" spans="1:2" x14ac:dyDescent="0.25">
      <c r="A438" s="24"/>
      <c r="B438" s="24"/>
    </row>
    <row r="439" spans="1:2" x14ac:dyDescent="0.25">
      <c r="A439" s="24"/>
      <c r="B439" s="24"/>
    </row>
    <row r="440" spans="1:2" x14ac:dyDescent="0.25">
      <c r="A440" s="24"/>
      <c r="B440" s="24"/>
    </row>
    <row r="441" spans="1:2" x14ac:dyDescent="0.25">
      <c r="A441" s="24"/>
      <c r="B441" s="24"/>
    </row>
    <row r="442" spans="1:2" x14ac:dyDescent="0.25">
      <c r="A442" s="24"/>
      <c r="B442" s="24"/>
    </row>
    <row r="443" spans="1:2" x14ac:dyDescent="0.25">
      <c r="A443" s="24"/>
      <c r="B443" s="24"/>
    </row>
    <row r="444" spans="1:2" x14ac:dyDescent="0.25">
      <c r="A444" s="24"/>
      <c r="B444" s="24"/>
    </row>
    <row r="445" spans="1:2" x14ac:dyDescent="0.25">
      <c r="A445" s="24"/>
      <c r="B445" s="24"/>
    </row>
    <row r="446" spans="1:2" x14ac:dyDescent="0.25">
      <c r="A446" s="24"/>
      <c r="B446" s="24"/>
    </row>
    <row r="447" spans="1:2" x14ac:dyDescent="0.25">
      <c r="A447" s="24"/>
      <c r="B447" s="24"/>
    </row>
    <row r="448" spans="1:2" x14ac:dyDescent="0.25">
      <c r="A448" s="24"/>
      <c r="B448" s="24"/>
    </row>
    <row r="449" spans="1:2" x14ac:dyDescent="0.25">
      <c r="A449" s="24"/>
      <c r="B449" s="24"/>
    </row>
    <row r="450" spans="1:2" x14ac:dyDescent="0.25">
      <c r="A450" s="24"/>
      <c r="B450" s="24"/>
    </row>
    <row r="451" spans="1:2" x14ac:dyDescent="0.25">
      <c r="A451" s="24"/>
      <c r="B451" s="24"/>
    </row>
    <row r="452" spans="1:2" x14ac:dyDescent="0.25">
      <c r="A452" s="24"/>
      <c r="B452" s="24"/>
    </row>
    <row r="453" spans="1:2" x14ac:dyDescent="0.25">
      <c r="A453" s="24"/>
      <c r="B453" s="24"/>
    </row>
    <row r="454" spans="1:2" x14ac:dyDescent="0.25">
      <c r="A454" s="24"/>
      <c r="B454" s="24"/>
    </row>
    <row r="455" spans="1:2" x14ac:dyDescent="0.25">
      <c r="A455" s="24"/>
      <c r="B455" s="24"/>
    </row>
    <row r="456" spans="1:2" x14ac:dyDescent="0.25">
      <c r="A456" s="24"/>
      <c r="B456" s="24"/>
    </row>
    <row r="457" spans="1:2" x14ac:dyDescent="0.25">
      <c r="A457" s="24"/>
      <c r="B457" s="24"/>
    </row>
    <row r="458" spans="1:2" x14ac:dyDescent="0.25">
      <c r="A458" s="24"/>
      <c r="B458" s="24"/>
    </row>
    <row r="459" spans="1:2" x14ac:dyDescent="0.25">
      <c r="A459" s="24"/>
      <c r="B459" s="24"/>
    </row>
    <row r="460" spans="1:2" x14ac:dyDescent="0.25">
      <c r="A460" s="24"/>
      <c r="B460" s="24"/>
    </row>
    <row r="461" spans="1:2" x14ac:dyDescent="0.25">
      <c r="A461" s="24"/>
      <c r="B461" s="24"/>
    </row>
    <row r="462" spans="1:2" x14ac:dyDescent="0.25">
      <c r="A462" s="24"/>
      <c r="B462" s="24"/>
    </row>
    <row r="463" spans="1:2" x14ac:dyDescent="0.25">
      <c r="A463" s="24"/>
      <c r="B463" s="24"/>
    </row>
    <row r="464" spans="1:2" x14ac:dyDescent="0.25">
      <c r="A464" s="24"/>
      <c r="B464" s="24"/>
    </row>
    <row r="465" spans="1:2" x14ac:dyDescent="0.25">
      <c r="A465" s="24"/>
      <c r="B465" s="24"/>
    </row>
    <row r="466" spans="1:2" x14ac:dyDescent="0.25">
      <c r="A466" s="24"/>
      <c r="B466" s="24"/>
    </row>
    <row r="467" spans="1:2" x14ac:dyDescent="0.25">
      <c r="A467" s="24"/>
      <c r="B467" s="24"/>
    </row>
    <row r="468" spans="1:2" x14ac:dyDescent="0.25">
      <c r="A468" s="24"/>
      <c r="B468" s="24"/>
    </row>
    <row r="469" spans="1:2" x14ac:dyDescent="0.25">
      <c r="A469" s="24"/>
      <c r="B469" s="24"/>
    </row>
    <row r="470" spans="1:2" x14ac:dyDescent="0.25">
      <c r="A470" s="24"/>
      <c r="B470" s="24"/>
    </row>
    <row r="471" spans="1:2" x14ac:dyDescent="0.25">
      <c r="A471" s="24"/>
      <c r="B471" s="24"/>
    </row>
    <row r="472" spans="1:2" x14ac:dyDescent="0.25">
      <c r="A472" s="24"/>
      <c r="B472" s="24"/>
    </row>
    <row r="473" spans="1:2" x14ac:dyDescent="0.25">
      <c r="A473" s="24"/>
      <c r="B473" s="24"/>
    </row>
    <row r="474" spans="1:2" x14ac:dyDescent="0.25">
      <c r="A474" s="24"/>
      <c r="B474" s="24"/>
    </row>
    <row r="475" spans="1:2" x14ac:dyDescent="0.25">
      <c r="A475" s="24"/>
      <c r="B475" s="24"/>
    </row>
    <row r="476" spans="1:2" x14ac:dyDescent="0.25">
      <c r="A476" s="24"/>
      <c r="B476" s="24"/>
    </row>
    <row r="477" spans="1:2" x14ac:dyDescent="0.25">
      <c r="A477" s="24"/>
      <c r="B477" s="24"/>
    </row>
    <row r="478" spans="1:2" x14ac:dyDescent="0.25">
      <c r="A478" s="24"/>
      <c r="B478" s="24"/>
    </row>
    <row r="479" spans="1:2" x14ac:dyDescent="0.25">
      <c r="A479" s="24"/>
      <c r="B479" s="24"/>
    </row>
    <row r="480" spans="1:2" x14ac:dyDescent="0.25">
      <c r="A480" s="24"/>
      <c r="B480" s="24"/>
    </row>
    <row r="481" spans="1:2" x14ac:dyDescent="0.25">
      <c r="A481" s="24"/>
      <c r="B481" s="24"/>
    </row>
    <row r="482" spans="1:2" x14ac:dyDescent="0.25">
      <c r="A482" s="24"/>
      <c r="B482" s="24"/>
    </row>
    <row r="483" spans="1:2" x14ac:dyDescent="0.25">
      <c r="A483" s="24"/>
      <c r="B483" s="24"/>
    </row>
    <row r="484" spans="1:2" x14ac:dyDescent="0.25">
      <c r="A484" s="24"/>
      <c r="B484" s="24"/>
    </row>
    <row r="485" spans="1:2" x14ac:dyDescent="0.25">
      <c r="A485" s="24"/>
      <c r="B485" s="24"/>
    </row>
    <row r="486" spans="1:2" x14ac:dyDescent="0.25">
      <c r="A486" s="24"/>
      <c r="B486" s="24"/>
    </row>
    <row r="487" spans="1:2" x14ac:dyDescent="0.25">
      <c r="A487" s="24"/>
      <c r="B487" s="24"/>
    </row>
    <row r="488" spans="1:2" x14ac:dyDescent="0.25">
      <c r="A488" s="24"/>
      <c r="B488" s="24"/>
    </row>
    <row r="489" spans="1:2" x14ac:dyDescent="0.25">
      <c r="A489" s="24"/>
      <c r="B489" s="24"/>
    </row>
    <row r="490" spans="1:2" x14ac:dyDescent="0.25">
      <c r="A490" s="24"/>
      <c r="B490" s="24"/>
    </row>
    <row r="491" spans="1:2" x14ac:dyDescent="0.25">
      <c r="A491" s="24"/>
      <c r="B491" s="24"/>
    </row>
    <row r="492" spans="1:2" x14ac:dyDescent="0.25">
      <c r="A492" s="24"/>
      <c r="B492" s="24"/>
    </row>
    <row r="493" spans="1:2" x14ac:dyDescent="0.25">
      <c r="A493" s="24"/>
      <c r="B493" s="24"/>
    </row>
    <row r="494" spans="1:2" x14ac:dyDescent="0.25">
      <c r="A494" s="24"/>
      <c r="B494" s="24"/>
    </row>
    <row r="495" spans="1:2" x14ac:dyDescent="0.25">
      <c r="A495" s="24"/>
      <c r="B495" s="24"/>
    </row>
    <row r="496" spans="1:2" x14ac:dyDescent="0.25">
      <c r="A496" s="24"/>
      <c r="B496" s="24"/>
    </row>
    <row r="497" spans="1:2" x14ac:dyDescent="0.25">
      <c r="A497" s="24"/>
      <c r="B497" s="24"/>
    </row>
    <row r="498" spans="1:2" x14ac:dyDescent="0.25">
      <c r="A498" s="24"/>
      <c r="B498" s="24"/>
    </row>
    <row r="499" spans="1:2" x14ac:dyDescent="0.25">
      <c r="A499" s="24"/>
      <c r="B499" s="24"/>
    </row>
    <row r="500" spans="1:2" x14ac:dyDescent="0.25">
      <c r="A500" s="24"/>
      <c r="B500" s="24"/>
    </row>
    <row r="501" spans="1:2" x14ac:dyDescent="0.25">
      <c r="A501" s="24"/>
      <c r="B501" s="24"/>
    </row>
    <row r="502" spans="1:2" x14ac:dyDescent="0.25">
      <c r="A502" s="24"/>
      <c r="B502" s="24"/>
    </row>
    <row r="503" spans="1:2" x14ac:dyDescent="0.25">
      <c r="A503" s="24"/>
      <c r="B503" s="24"/>
    </row>
    <row r="504" spans="1:2" x14ac:dyDescent="0.25">
      <c r="A504" s="24"/>
      <c r="B504" s="24"/>
    </row>
    <row r="505" spans="1:2" x14ac:dyDescent="0.25">
      <c r="A505" s="24"/>
      <c r="B505" s="24"/>
    </row>
    <row r="506" spans="1:2" x14ac:dyDescent="0.25">
      <c r="A506" s="24"/>
      <c r="B506" s="24"/>
    </row>
    <row r="507" spans="1:2" x14ac:dyDescent="0.25">
      <c r="A507" s="24"/>
      <c r="B507" s="24"/>
    </row>
    <row r="508" spans="1:2" x14ac:dyDescent="0.25">
      <c r="A508" s="24"/>
      <c r="B508" s="24"/>
    </row>
    <row r="509" spans="1:2" x14ac:dyDescent="0.25">
      <c r="A509" s="24"/>
      <c r="B509" s="24"/>
    </row>
    <row r="510" spans="1:2" x14ac:dyDescent="0.25">
      <c r="A510" s="24"/>
      <c r="B510" s="24"/>
    </row>
    <row r="511" spans="1:2" x14ac:dyDescent="0.25">
      <c r="A511" s="24"/>
      <c r="B511" s="24"/>
    </row>
    <row r="512" spans="1:2" x14ac:dyDescent="0.25">
      <c r="A512" s="24"/>
      <c r="B512" s="24"/>
    </row>
    <row r="513" spans="1:2" x14ac:dyDescent="0.25">
      <c r="A513" s="24"/>
      <c r="B513" s="24"/>
    </row>
    <row r="514" spans="1:2" x14ac:dyDescent="0.25">
      <c r="A514" s="24"/>
      <c r="B514" s="24"/>
    </row>
    <row r="515" spans="1:2" x14ac:dyDescent="0.25">
      <c r="A515" s="24"/>
      <c r="B515" s="24"/>
    </row>
    <row r="516" spans="1:2" x14ac:dyDescent="0.25">
      <c r="A516" s="24"/>
      <c r="B516" s="24"/>
    </row>
    <row r="517" spans="1:2" x14ac:dyDescent="0.25">
      <c r="A517" s="24"/>
      <c r="B517" s="24"/>
    </row>
    <row r="518" spans="1:2" x14ac:dyDescent="0.25">
      <c r="A518" s="24"/>
      <c r="B518" s="24"/>
    </row>
    <row r="519" spans="1:2" x14ac:dyDescent="0.25">
      <c r="A519" s="24"/>
      <c r="B519" s="24"/>
    </row>
    <row r="520" spans="1:2" x14ac:dyDescent="0.25">
      <c r="A520" s="24"/>
      <c r="B520" s="24"/>
    </row>
    <row r="521" spans="1:2" x14ac:dyDescent="0.25">
      <c r="A521" s="24"/>
      <c r="B521" s="24"/>
    </row>
    <row r="522" spans="1:2" x14ac:dyDescent="0.25">
      <c r="A522" s="24"/>
      <c r="B522" s="24"/>
    </row>
    <row r="523" spans="1:2" x14ac:dyDescent="0.25">
      <c r="A523" s="24"/>
      <c r="B523" s="24"/>
    </row>
    <row r="524" spans="1:2" x14ac:dyDescent="0.25">
      <c r="A524" s="24"/>
      <c r="B524" s="24"/>
    </row>
    <row r="525" spans="1:2" x14ac:dyDescent="0.25">
      <c r="A525" s="24"/>
      <c r="B525" s="24"/>
    </row>
    <row r="526" spans="1:2" x14ac:dyDescent="0.25">
      <c r="A526" s="24"/>
      <c r="B526" s="24"/>
    </row>
    <row r="527" spans="1:2" x14ac:dyDescent="0.25">
      <c r="A527" s="24"/>
      <c r="B527" s="24"/>
    </row>
    <row r="528" spans="1:2" x14ac:dyDescent="0.25">
      <c r="A528" s="24"/>
      <c r="B528" s="24"/>
    </row>
    <row r="529" spans="1:2" x14ac:dyDescent="0.25">
      <c r="A529" s="24"/>
      <c r="B529" s="24"/>
    </row>
    <row r="530" spans="1:2" x14ac:dyDescent="0.25">
      <c r="A530" s="24"/>
      <c r="B530" s="24"/>
    </row>
    <row r="531" spans="1:2" x14ac:dyDescent="0.25">
      <c r="A531" s="24"/>
      <c r="B531" s="24"/>
    </row>
    <row r="532" spans="1:2" x14ac:dyDescent="0.25">
      <c r="A532" s="24"/>
      <c r="B532" s="24"/>
    </row>
    <row r="533" spans="1:2" x14ac:dyDescent="0.25">
      <c r="A533" s="24"/>
      <c r="B533" s="24"/>
    </row>
    <row r="534" spans="1:2" x14ac:dyDescent="0.25">
      <c r="A534" s="24"/>
      <c r="B534" s="24"/>
    </row>
    <row r="535" spans="1:2" x14ac:dyDescent="0.25">
      <c r="A535" s="24"/>
      <c r="B535" s="24"/>
    </row>
    <row r="536" spans="1:2" x14ac:dyDescent="0.25">
      <c r="A536" s="24"/>
      <c r="B536" s="24"/>
    </row>
    <row r="537" spans="1:2" x14ac:dyDescent="0.25">
      <c r="A537" s="24"/>
      <c r="B537" s="24"/>
    </row>
    <row r="538" spans="1:2" x14ac:dyDescent="0.25">
      <c r="A538" s="24"/>
      <c r="B538" s="24"/>
    </row>
    <row r="539" spans="1:2" x14ac:dyDescent="0.25">
      <c r="A539" s="24"/>
      <c r="B539" s="24"/>
    </row>
    <row r="540" spans="1:2" x14ac:dyDescent="0.25">
      <c r="A540" s="24"/>
      <c r="B540" s="24"/>
    </row>
    <row r="541" spans="1:2" x14ac:dyDescent="0.25">
      <c r="A541" s="24"/>
      <c r="B541" s="24"/>
    </row>
    <row r="542" spans="1:2" x14ac:dyDescent="0.25">
      <c r="A542" s="24"/>
      <c r="B542" s="24"/>
    </row>
    <row r="543" spans="1:2" x14ac:dyDescent="0.25">
      <c r="A543" s="24"/>
      <c r="B543" s="24"/>
    </row>
    <row r="544" spans="1:2" x14ac:dyDescent="0.25">
      <c r="A544" s="24"/>
      <c r="B544" s="24"/>
    </row>
    <row r="545" spans="1:2" x14ac:dyDescent="0.25">
      <c r="A545" s="24"/>
      <c r="B545" s="24"/>
    </row>
    <row r="546" spans="1:2" x14ac:dyDescent="0.25">
      <c r="A546" s="24"/>
      <c r="B546" s="24"/>
    </row>
    <row r="547" spans="1:2" x14ac:dyDescent="0.25">
      <c r="A547" s="24"/>
      <c r="B547" s="24"/>
    </row>
    <row r="548" spans="1:2" x14ac:dyDescent="0.25">
      <c r="A548" s="24"/>
      <c r="B548" s="24"/>
    </row>
    <row r="549" spans="1:2" x14ac:dyDescent="0.25">
      <c r="A549" s="24"/>
      <c r="B549" s="24"/>
    </row>
    <row r="550" spans="1:2" x14ac:dyDescent="0.25">
      <c r="A550" s="24"/>
      <c r="B550" s="24"/>
    </row>
    <row r="551" spans="1:2" x14ac:dyDescent="0.25">
      <c r="A551" s="24"/>
      <c r="B551" s="24"/>
    </row>
    <row r="552" spans="1:2" x14ac:dyDescent="0.25">
      <c r="A552" s="24"/>
      <c r="B552" s="24"/>
    </row>
    <row r="553" spans="1:2" x14ac:dyDescent="0.25">
      <c r="A553" s="24"/>
      <c r="B553" s="24"/>
    </row>
    <row r="554" spans="1:2" x14ac:dyDescent="0.25">
      <c r="A554" s="24"/>
      <c r="B554" s="24"/>
    </row>
    <row r="555" spans="1:2" x14ac:dyDescent="0.25">
      <c r="A555" s="24"/>
      <c r="B555" s="24"/>
    </row>
    <row r="556" spans="1:2" x14ac:dyDescent="0.25">
      <c r="A556" s="24"/>
      <c r="B556" s="24"/>
    </row>
    <row r="557" spans="1:2" x14ac:dyDescent="0.25">
      <c r="A557" s="24"/>
      <c r="B557" s="24"/>
    </row>
    <row r="558" spans="1:2" x14ac:dyDescent="0.25">
      <c r="A558" s="24"/>
      <c r="B558" s="24"/>
    </row>
    <row r="559" spans="1:2" x14ac:dyDescent="0.25">
      <c r="A559" s="24"/>
      <c r="B559" s="24"/>
    </row>
    <row r="560" spans="1:2" x14ac:dyDescent="0.25">
      <c r="A560" s="24"/>
      <c r="B560" s="24"/>
    </row>
    <row r="561" spans="1:2" x14ac:dyDescent="0.25">
      <c r="A561" s="24"/>
      <c r="B561" s="24"/>
    </row>
    <row r="562" spans="1:2" x14ac:dyDescent="0.25">
      <c r="A562" s="24"/>
      <c r="B562" s="24"/>
    </row>
    <row r="563" spans="1:2" x14ac:dyDescent="0.25">
      <c r="A563" s="24"/>
      <c r="B563" s="24"/>
    </row>
    <row r="564" spans="1:2" x14ac:dyDescent="0.25">
      <c r="A564" s="24"/>
      <c r="B564" s="24"/>
    </row>
    <row r="565" spans="1:2" x14ac:dyDescent="0.25">
      <c r="A565" s="24"/>
      <c r="B565" s="24"/>
    </row>
    <row r="566" spans="1:2" x14ac:dyDescent="0.25">
      <c r="A566" s="24"/>
      <c r="B566" s="24"/>
    </row>
    <row r="567" spans="1:2" x14ac:dyDescent="0.25">
      <c r="A567" s="24"/>
      <c r="B567" s="24"/>
    </row>
    <row r="568" spans="1:2" x14ac:dyDescent="0.25">
      <c r="A568" s="24"/>
      <c r="B568" s="24"/>
    </row>
    <row r="569" spans="1:2" x14ac:dyDescent="0.25">
      <c r="A569" s="24"/>
      <c r="B569" s="24"/>
    </row>
    <row r="570" spans="1:2" x14ac:dyDescent="0.25">
      <c r="A570" s="24"/>
      <c r="B570" s="24"/>
    </row>
    <row r="571" spans="1:2" x14ac:dyDescent="0.25">
      <c r="A571" s="24"/>
      <c r="B571" s="24"/>
    </row>
    <row r="572" spans="1:2" x14ac:dyDescent="0.25">
      <c r="A572" s="24"/>
      <c r="B572" s="24"/>
    </row>
    <row r="573" spans="1:2" x14ac:dyDescent="0.25">
      <c r="A573" s="24"/>
      <c r="B573" s="24"/>
    </row>
    <row r="574" spans="1:2" x14ac:dyDescent="0.25">
      <c r="A574" s="24"/>
      <c r="B574" s="24"/>
    </row>
    <row r="575" spans="1:2" x14ac:dyDescent="0.25">
      <c r="A575" s="24"/>
      <c r="B575" s="24"/>
    </row>
    <row r="576" spans="1:2" x14ac:dyDescent="0.25">
      <c r="A576" s="24"/>
      <c r="B576" s="24"/>
    </row>
    <row r="577" spans="1:2" x14ac:dyDescent="0.25">
      <c r="A577" s="24"/>
      <c r="B577" s="24"/>
    </row>
    <row r="578" spans="1:2" x14ac:dyDescent="0.25">
      <c r="A578" s="24"/>
      <c r="B578" s="24"/>
    </row>
    <row r="579" spans="1:2" x14ac:dyDescent="0.25">
      <c r="A579" s="24"/>
      <c r="B579" s="24"/>
    </row>
    <row r="580" spans="1:2" x14ac:dyDescent="0.25">
      <c r="A580" s="24"/>
      <c r="B580" s="24"/>
    </row>
    <row r="581" spans="1:2" x14ac:dyDescent="0.25">
      <c r="A581" s="24"/>
      <c r="B581" s="24"/>
    </row>
    <row r="582" spans="1:2" x14ac:dyDescent="0.25">
      <c r="A582" s="24"/>
      <c r="B582" s="24"/>
    </row>
    <row r="583" spans="1:2" x14ac:dyDescent="0.25">
      <c r="A583" s="24"/>
      <c r="B583" s="24"/>
    </row>
    <row r="584" spans="1:2" x14ac:dyDescent="0.25">
      <c r="A584" s="24"/>
      <c r="B584" s="24"/>
    </row>
    <row r="585" spans="1:2" x14ac:dyDescent="0.25">
      <c r="A585" s="24"/>
      <c r="B585" s="24"/>
    </row>
    <row r="586" spans="1:2" x14ac:dyDescent="0.25">
      <c r="A586" s="24"/>
      <c r="B586" s="24"/>
    </row>
    <row r="587" spans="1:2" x14ac:dyDescent="0.25">
      <c r="A587" s="24"/>
      <c r="B587" s="24"/>
    </row>
    <row r="588" spans="1:2" x14ac:dyDescent="0.25">
      <c r="A588" s="24"/>
      <c r="B588" s="24"/>
    </row>
    <row r="589" spans="1:2" x14ac:dyDescent="0.25">
      <c r="A589" s="24"/>
      <c r="B589" s="24"/>
    </row>
    <row r="590" spans="1:2" x14ac:dyDescent="0.25">
      <c r="A590" s="24"/>
      <c r="B590" s="24"/>
    </row>
    <row r="591" spans="1:2" x14ac:dyDescent="0.25">
      <c r="A591" s="24"/>
      <c r="B591" s="24"/>
    </row>
    <row r="592" spans="1:2" x14ac:dyDescent="0.25">
      <c r="A592" s="24"/>
      <c r="B592" s="24"/>
    </row>
    <row r="593" spans="1:2" x14ac:dyDescent="0.25">
      <c r="A593" s="24"/>
      <c r="B593" s="24"/>
    </row>
    <row r="594" spans="1:2" x14ac:dyDescent="0.25">
      <c r="A594" s="24"/>
      <c r="B594" s="24"/>
    </row>
    <row r="595" spans="1:2" x14ac:dyDescent="0.25">
      <c r="A595" s="24"/>
      <c r="B595" s="24"/>
    </row>
    <row r="596" spans="1:2" x14ac:dyDescent="0.25">
      <c r="A596" s="24"/>
      <c r="B596" s="24"/>
    </row>
    <row r="597" spans="1:2" x14ac:dyDescent="0.25">
      <c r="A597" s="24"/>
      <c r="B597" s="24"/>
    </row>
    <row r="598" spans="1:2" x14ac:dyDescent="0.25">
      <c r="A598" s="24"/>
      <c r="B598" s="24"/>
    </row>
    <row r="599" spans="1:2" x14ac:dyDescent="0.25">
      <c r="A599" s="24"/>
      <c r="B599" s="24"/>
    </row>
    <row r="600" spans="1:2" x14ac:dyDescent="0.25">
      <c r="A600" s="24"/>
      <c r="B600" s="24"/>
    </row>
    <row r="601" spans="1:2" x14ac:dyDescent="0.25">
      <c r="A601" s="24"/>
      <c r="B601" s="24"/>
    </row>
    <row r="602" spans="1:2" x14ac:dyDescent="0.25">
      <c r="A602" s="24"/>
      <c r="B602" s="24"/>
    </row>
    <row r="603" spans="1:2" x14ac:dyDescent="0.25">
      <c r="A603" s="24"/>
      <c r="B603" s="24"/>
    </row>
    <row r="604" spans="1:2" x14ac:dyDescent="0.25">
      <c r="A604" s="24"/>
      <c r="B604" s="24"/>
    </row>
    <row r="605" spans="1:2" x14ac:dyDescent="0.25">
      <c r="A605" s="24"/>
      <c r="B605" s="24"/>
    </row>
    <row r="606" spans="1:2" x14ac:dyDescent="0.25">
      <c r="A606" s="24"/>
      <c r="B606" s="24"/>
    </row>
    <row r="607" spans="1:2" x14ac:dyDescent="0.25">
      <c r="A607" s="24"/>
      <c r="B607" s="24"/>
    </row>
    <row r="608" spans="1:2" x14ac:dyDescent="0.25">
      <c r="A608" s="24"/>
      <c r="B608" s="24"/>
    </row>
    <row r="609" spans="1:2" x14ac:dyDescent="0.25">
      <c r="A609" s="24"/>
      <c r="B609" s="24"/>
    </row>
    <row r="610" spans="1:2" x14ac:dyDescent="0.25">
      <c r="A610" s="24"/>
      <c r="B610" s="24"/>
    </row>
    <row r="611" spans="1:2" x14ac:dyDescent="0.25">
      <c r="A611" s="24"/>
      <c r="B611" s="24"/>
    </row>
    <row r="612" spans="1:2" x14ac:dyDescent="0.25">
      <c r="A612" s="24"/>
      <c r="B612" s="24"/>
    </row>
    <row r="613" spans="1:2" x14ac:dyDescent="0.25">
      <c r="A613" s="24"/>
      <c r="B613" s="24"/>
    </row>
    <row r="614" spans="1:2" x14ac:dyDescent="0.25">
      <c r="A614" s="24"/>
      <c r="B614" s="24"/>
    </row>
    <row r="615" spans="1:2" x14ac:dyDescent="0.25">
      <c r="A615" s="24"/>
      <c r="B615" s="24"/>
    </row>
    <row r="616" spans="1:2" x14ac:dyDescent="0.25">
      <c r="A616" s="24"/>
      <c r="B616" s="24"/>
    </row>
    <row r="617" spans="1:2" x14ac:dyDescent="0.25">
      <c r="A617" s="24"/>
      <c r="B617" s="24"/>
    </row>
    <row r="618" spans="1:2" x14ac:dyDescent="0.25">
      <c r="A618" s="24"/>
      <c r="B618" s="24"/>
    </row>
    <row r="619" spans="1:2" x14ac:dyDescent="0.25">
      <c r="A619" s="24"/>
      <c r="B619" s="24"/>
    </row>
    <row r="620" spans="1:2" x14ac:dyDescent="0.25">
      <c r="A620" s="24"/>
      <c r="B620" s="24"/>
    </row>
    <row r="621" spans="1:2" x14ac:dyDescent="0.25">
      <c r="A621" s="24"/>
      <c r="B621" s="24"/>
    </row>
    <row r="622" spans="1:2" x14ac:dyDescent="0.25">
      <c r="A622" s="24"/>
      <c r="B622" s="24"/>
    </row>
    <row r="623" spans="1:2" x14ac:dyDescent="0.25">
      <c r="A623" s="24"/>
      <c r="B623" s="24"/>
    </row>
    <row r="624" spans="1:2" x14ac:dyDescent="0.25">
      <c r="A624" s="24"/>
      <c r="B624" s="24"/>
    </row>
    <row r="625" spans="1:2" x14ac:dyDescent="0.25">
      <c r="A625" s="24"/>
      <c r="B625" s="24"/>
    </row>
    <row r="626" spans="1:2" x14ac:dyDescent="0.25">
      <c r="A626" s="24"/>
      <c r="B626" s="24"/>
    </row>
    <row r="627" spans="1:2" x14ac:dyDescent="0.25">
      <c r="A627" s="24"/>
      <c r="B627" s="24"/>
    </row>
    <row r="628" spans="1:2" x14ac:dyDescent="0.25">
      <c r="A628" s="24"/>
      <c r="B628" s="24"/>
    </row>
    <row r="629" spans="1:2" x14ac:dyDescent="0.25">
      <c r="A629" s="24"/>
      <c r="B629" s="24"/>
    </row>
    <row r="630" spans="1:2" x14ac:dyDescent="0.25">
      <c r="A630" s="24"/>
      <c r="B630" s="24"/>
    </row>
    <row r="631" spans="1:2" x14ac:dyDescent="0.25">
      <c r="A631" s="24"/>
      <c r="B631" s="24"/>
    </row>
    <row r="632" spans="1:2" x14ac:dyDescent="0.25">
      <c r="A632" s="24"/>
      <c r="B632" s="24"/>
    </row>
    <row r="633" spans="1:2" x14ac:dyDescent="0.25">
      <c r="A633" s="24"/>
      <c r="B633" s="24"/>
    </row>
    <row r="634" spans="1:2" x14ac:dyDescent="0.25">
      <c r="A634" s="24"/>
      <c r="B634" s="24"/>
    </row>
    <row r="635" spans="1:2" x14ac:dyDescent="0.25">
      <c r="A635" s="24"/>
      <c r="B635" s="24"/>
    </row>
    <row r="636" spans="1:2" x14ac:dyDescent="0.25">
      <c r="A636" s="24"/>
      <c r="B636" s="24"/>
    </row>
    <row r="637" spans="1:2" x14ac:dyDescent="0.25">
      <c r="A637" s="24"/>
      <c r="B637" s="24"/>
    </row>
    <row r="638" spans="1:2" x14ac:dyDescent="0.25">
      <c r="A638" s="24"/>
      <c r="B638" s="24"/>
    </row>
    <row r="639" spans="1:2" x14ac:dyDescent="0.25">
      <c r="A639" s="24"/>
      <c r="B639" s="24"/>
    </row>
    <row r="640" spans="1:2" x14ac:dyDescent="0.25">
      <c r="A640" s="24"/>
      <c r="B640" s="24"/>
    </row>
    <row r="641" spans="1:2" x14ac:dyDescent="0.25">
      <c r="A641" s="24"/>
      <c r="B641" s="24"/>
    </row>
    <row r="642" spans="1:2" x14ac:dyDescent="0.25">
      <c r="A642" s="24"/>
      <c r="B642" s="24"/>
    </row>
    <row r="643" spans="1:2" x14ac:dyDescent="0.25">
      <c r="A643" s="24"/>
      <c r="B643" s="24"/>
    </row>
    <row r="644" spans="1:2" x14ac:dyDescent="0.25">
      <c r="A644" s="24"/>
      <c r="B644" s="24"/>
    </row>
    <row r="645" spans="1:2" x14ac:dyDescent="0.25">
      <c r="A645" s="24"/>
      <c r="B645" s="24"/>
    </row>
    <row r="646" spans="1:2" x14ac:dyDescent="0.25">
      <c r="A646" s="24"/>
      <c r="B646" s="24"/>
    </row>
    <row r="647" spans="1:2" x14ac:dyDescent="0.25">
      <c r="A647" s="24"/>
      <c r="B647" s="24"/>
    </row>
    <row r="648" spans="1:2" x14ac:dyDescent="0.25">
      <c r="A648" s="24"/>
      <c r="B648" s="24"/>
    </row>
    <row r="649" spans="1:2" x14ac:dyDescent="0.25">
      <c r="A649" s="24"/>
      <c r="B649" s="24"/>
    </row>
    <row r="650" spans="1:2" x14ac:dyDescent="0.25">
      <c r="A650" s="24"/>
      <c r="B650" s="24"/>
    </row>
    <row r="651" spans="1:2" x14ac:dyDescent="0.25">
      <c r="A651" s="24"/>
      <c r="B651" s="24"/>
    </row>
    <row r="652" spans="1:2" x14ac:dyDescent="0.25">
      <c r="A652" s="24"/>
      <c r="B652" s="24"/>
    </row>
    <row r="653" spans="1:2" x14ac:dyDescent="0.25">
      <c r="A653" s="24"/>
      <c r="B653" s="24"/>
    </row>
    <row r="654" spans="1:2" x14ac:dyDescent="0.25">
      <c r="A654" s="24"/>
      <c r="B654" s="24"/>
    </row>
    <row r="655" spans="1:2" x14ac:dyDescent="0.25">
      <c r="A655" s="24"/>
      <c r="B655" s="24"/>
    </row>
    <row r="656" spans="1:2" x14ac:dyDescent="0.25">
      <c r="A656" s="24"/>
      <c r="B656" s="24"/>
    </row>
    <row r="657" spans="1:2" x14ac:dyDescent="0.25">
      <c r="A657" s="24"/>
      <c r="B657" s="24"/>
    </row>
    <row r="658" spans="1:2" x14ac:dyDescent="0.25">
      <c r="A658" s="24"/>
      <c r="B658" s="24"/>
    </row>
    <row r="659" spans="1:2" x14ac:dyDescent="0.25">
      <c r="A659" s="24"/>
      <c r="B659" s="24"/>
    </row>
    <row r="660" spans="1:2" x14ac:dyDescent="0.25">
      <c r="A660" s="24"/>
      <c r="B660" s="24"/>
    </row>
    <row r="661" spans="1:2" x14ac:dyDescent="0.25">
      <c r="A661" s="24"/>
      <c r="B661" s="24"/>
    </row>
    <row r="662" spans="1:2" x14ac:dyDescent="0.25">
      <c r="A662" s="24"/>
      <c r="B662" s="24"/>
    </row>
    <row r="663" spans="1:2" x14ac:dyDescent="0.25">
      <c r="A663" s="24"/>
      <c r="B663" s="24"/>
    </row>
    <row r="664" spans="1:2" x14ac:dyDescent="0.25">
      <c r="A664" s="24"/>
      <c r="B664" s="24"/>
    </row>
    <row r="665" spans="1:2" x14ac:dyDescent="0.25">
      <c r="A665" s="24"/>
      <c r="B665" s="24"/>
    </row>
    <row r="666" spans="1:2" x14ac:dyDescent="0.25">
      <c r="A666" s="24"/>
      <c r="B666" s="24"/>
    </row>
    <row r="667" spans="1:2" x14ac:dyDescent="0.25">
      <c r="A667" s="24"/>
      <c r="B667" s="24"/>
    </row>
    <row r="668" spans="1:2" x14ac:dyDescent="0.25">
      <c r="A668" s="24"/>
      <c r="B668" s="24"/>
    </row>
    <row r="669" spans="1:2" x14ac:dyDescent="0.25">
      <c r="A669" s="24"/>
      <c r="B669" s="24"/>
    </row>
    <row r="670" spans="1:2" x14ac:dyDescent="0.25">
      <c r="A670" s="24"/>
      <c r="B670" s="24"/>
    </row>
    <row r="671" spans="1:2" x14ac:dyDescent="0.25">
      <c r="A671" s="24"/>
      <c r="B671" s="24"/>
    </row>
    <row r="672" spans="1:2" x14ac:dyDescent="0.25">
      <c r="A672" s="24"/>
      <c r="B672" s="24"/>
    </row>
    <row r="673" spans="1:2" x14ac:dyDescent="0.25">
      <c r="A673" s="24"/>
      <c r="B673" s="24"/>
    </row>
    <row r="674" spans="1:2" x14ac:dyDescent="0.25">
      <c r="A674" s="24"/>
      <c r="B674" s="24"/>
    </row>
    <row r="675" spans="1:2" x14ac:dyDescent="0.25">
      <c r="A675" s="24"/>
      <c r="B675" s="24"/>
    </row>
    <row r="676" spans="1:2" x14ac:dyDescent="0.25">
      <c r="A676" s="24"/>
      <c r="B676" s="24"/>
    </row>
    <row r="677" spans="1:2" x14ac:dyDescent="0.25">
      <c r="A677" s="24"/>
      <c r="B677" s="24"/>
    </row>
    <row r="678" spans="1:2" x14ac:dyDescent="0.25">
      <c r="A678" s="24"/>
      <c r="B678" s="24"/>
    </row>
    <row r="679" spans="1:2" x14ac:dyDescent="0.25">
      <c r="A679" s="24"/>
      <c r="B679" s="24"/>
    </row>
    <row r="680" spans="1:2" x14ac:dyDescent="0.25">
      <c r="A680" s="24"/>
      <c r="B680" s="24"/>
    </row>
    <row r="681" spans="1:2" x14ac:dyDescent="0.25">
      <c r="A681" s="24"/>
      <c r="B681" s="24"/>
    </row>
    <row r="682" spans="1:2" x14ac:dyDescent="0.25">
      <c r="A682" s="24"/>
      <c r="B682" s="24"/>
    </row>
    <row r="683" spans="1:2" x14ac:dyDescent="0.25">
      <c r="A683" s="24"/>
      <c r="B683" s="24"/>
    </row>
    <row r="684" spans="1:2" x14ac:dyDescent="0.25">
      <c r="A684" s="24"/>
      <c r="B684" s="24"/>
    </row>
    <row r="685" spans="1:2" x14ac:dyDescent="0.25">
      <c r="A685" s="24"/>
      <c r="B685" s="24"/>
    </row>
    <row r="686" spans="1:2" x14ac:dyDescent="0.25">
      <c r="A686" s="24"/>
      <c r="B686" s="24"/>
    </row>
    <row r="687" spans="1:2" x14ac:dyDescent="0.25">
      <c r="A687" s="24"/>
      <c r="B687" s="24"/>
    </row>
    <row r="688" spans="1:2" x14ac:dyDescent="0.25">
      <c r="A688" s="24"/>
      <c r="B688" s="24"/>
    </row>
    <row r="689" spans="1:2" x14ac:dyDescent="0.25">
      <c r="A689" s="24"/>
      <c r="B689" s="24"/>
    </row>
    <row r="690" spans="1:2" x14ac:dyDescent="0.25">
      <c r="A690" s="24"/>
      <c r="B690" s="24"/>
    </row>
    <row r="691" spans="1:2" x14ac:dyDescent="0.25">
      <c r="A691" s="24"/>
      <c r="B691" s="24"/>
    </row>
    <row r="692" spans="1:2" x14ac:dyDescent="0.25">
      <c r="A692" s="24"/>
      <c r="B692" s="24"/>
    </row>
    <row r="693" spans="1:2" x14ac:dyDescent="0.25">
      <c r="A693" s="24"/>
      <c r="B693" s="24"/>
    </row>
    <row r="694" spans="1:2" x14ac:dyDescent="0.25">
      <c r="A694" s="24"/>
      <c r="B694" s="24"/>
    </row>
    <row r="695" spans="1:2" x14ac:dyDescent="0.25">
      <c r="A695" s="24"/>
      <c r="B695" s="24"/>
    </row>
    <row r="696" spans="1:2" x14ac:dyDescent="0.25">
      <c r="A696" s="24"/>
      <c r="B696" s="24"/>
    </row>
    <row r="697" spans="1:2" x14ac:dyDescent="0.25">
      <c r="A697" s="24"/>
      <c r="B697" s="24"/>
    </row>
    <row r="698" spans="1:2" x14ac:dyDescent="0.25">
      <c r="A698" s="24"/>
      <c r="B698" s="24"/>
    </row>
    <row r="699" spans="1:2" x14ac:dyDescent="0.25">
      <c r="A699" s="24"/>
      <c r="B699" s="24"/>
    </row>
    <row r="700" spans="1:2" x14ac:dyDescent="0.25">
      <c r="A700" s="24"/>
      <c r="B700" s="24"/>
    </row>
    <row r="701" spans="1:2" x14ac:dyDescent="0.25">
      <c r="A701" s="24"/>
      <c r="B701" s="24"/>
    </row>
    <row r="702" spans="1:2" x14ac:dyDescent="0.25">
      <c r="A702" s="24"/>
      <c r="B702" s="24"/>
    </row>
    <row r="703" spans="1:2" x14ac:dyDescent="0.25">
      <c r="A703" s="24"/>
      <c r="B703" s="24"/>
    </row>
    <row r="704" spans="1:2" x14ac:dyDescent="0.25">
      <c r="A704" s="24"/>
      <c r="B704" s="24"/>
    </row>
    <row r="705" spans="1:2" x14ac:dyDescent="0.25">
      <c r="A705" s="24"/>
      <c r="B705" s="24"/>
    </row>
    <row r="706" spans="1:2" x14ac:dyDescent="0.25">
      <c r="A706" s="24"/>
      <c r="B706" s="24"/>
    </row>
    <row r="707" spans="1:2" x14ac:dyDescent="0.25">
      <c r="A707" s="24"/>
      <c r="B707" s="24"/>
    </row>
    <row r="708" spans="1:2" x14ac:dyDescent="0.25">
      <c r="A708" s="24"/>
      <c r="B708" s="24"/>
    </row>
    <row r="709" spans="1:2" x14ac:dyDescent="0.25">
      <c r="A709" s="24"/>
      <c r="B709" s="24"/>
    </row>
    <row r="710" spans="1:2" x14ac:dyDescent="0.25">
      <c r="A710" s="24"/>
      <c r="B710" s="24"/>
    </row>
    <row r="711" spans="1:2" x14ac:dyDescent="0.25">
      <c r="A711" s="24"/>
      <c r="B711" s="24"/>
    </row>
    <row r="712" spans="1:2" x14ac:dyDescent="0.25">
      <c r="A712" s="24"/>
      <c r="B712" s="24"/>
    </row>
    <row r="713" spans="1:2" x14ac:dyDescent="0.25">
      <c r="A713" s="24"/>
      <c r="B713" s="24"/>
    </row>
    <row r="714" spans="1:2" x14ac:dyDescent="0.25">
      <c r="A714" s="24"/>
      <c r="B714" s="24"/>
    </row>
    <row r="715" spans="1:2" x14ac:dyDescent="0.25">
      <c r="A715" s="24"/>
      <c r="B715" s="24"/>
    </row>
    <row r="716" spans="1:2" x14ac:dyDescent="0.25">
      <c r="A716" s="24"/>
      <c r="B716" s="24"/>
    </row>
    <row r="717" spans="1:2" x14ac:dyDescent="0.25">
      <c r="A717" s="24"/>
      <c r="B717" s="24"/>
    </row>
    <row r="718" spans="1:2" x14ac:dyDescent="0.25">
      <c r="A718" s="24"/>
      <c r="B718" s="24"/>
    </row>
    <row r="719" spans="1:2" x14ac:dyDescent="0.25">
      <c r="A719" s="24"/>
      <c r="B719" s="24"/>
    </row>
    <row r="720" spans="1:2" x14ac:dyDescent="0.25">
      <c r="A720" s="24"/>
      <c r="B720" s="24"/>
    </row>
    <row r="721" spans="1:2" x14ac:dyDescent="0.25">
      <c r="A721" s="24"/>
      <c r="B721" s="24"/>
    </row>
    <row r="722" spans="1:2" x14ac:dyDescent="0.25">
      <c r="A722" s="24"/>
      <c r="B722" s="24"/>
    </row>
    <row r="723" spans="1:2" x14ac:dyDescent="0.25">
      <c r="A723" s="24"/>
      <c r="B723" s="24"/>
    </row>
    <row r="724" spans="1:2" x14ac:dyDescent="0.25">
      <c r="A724" s="24"/>
      <c r="B724" s="24"/>
    </row>
    <row r="725" spans="1:2" x14ac:dyDescent="0.25">
      <c r="A725" s="24"/>
      <c r="B725" s="24"/>
    </row>
    <row r="726" spans="1:2" x14ac:dyDescent="0.25">
      <c r="A726" s="24"/>
      <c r="B726" s="24"/>
    </row>
    <row r="727" spans="1:2" x14ac:dyDescent="0.25">
      <c r="A727" s="24"/>
      <c r="B727" s="24"/>
    </row>
    <row r="728" spans="1:2" x14ac:dyDescent="0.25">
      <c r="A728" s="24"/>
      <c r="B728" s="24"/>
    </row>
    <row r="729" spans="1:2" x14ac:dyDescent="0.25">
      <c r="A729" s="24"/>
      <c r="B729" s="24"/>
    </row>
    <row r="730" spans="1:2" x14ac:dyDescent="0.25">
      <c r="A730" s="24"/>
      <c r="B730" s="24"/>
    </row>
    <row r="731" spans="1:2" x14ac:dyDescent="0.25">
      <c r="A731" s="24"/>
      <c r="B731" s="24"/>
    </row>
    <row r="732" spans="1:2" x14ac:dyDescent="0.25">
      <c r="A732" s="24"/>
      <c r="B732" s="24"/>
    </row>
    <row r="733" spans="1:2" x14ac:dyDescent="0.25">
      <c r="A733" s="24"/>
      <c r="B733" s="24"/>
    </row>
    <row r="734" spans="1:2" x14ac:dyDescent="0.25">
      <c r="A734" s="24"/>
      <c r="B734" s="24"/>
    </row>
    <row r="735" spans="1:2" x14ac:dyDescent="0.25">
      <c r="A735" s="24"/>
      <c r="B735" s="24"/>
    </row>
    <row r="736" spans="1:2" x14ac:dyDescent="0.25">
      <c r="A736" s="24"/>
      <c r="B736" s="24"/>
    </row>
    <row r="737" spans="1:2" x14ac:dyDescent="0.25">
      <c r="A737" s="24"/>
      <c r="B737" s="24"/>
    </row>
    <row r="738" spans="1:2" x14ac:dyDescent="0.25">
      <c r="A738" s="24"/>
      <c r="B738" s="24"/>
    </row>
    <row r="739" spans="1:2" x14ac:dyDescent="0.25">
      <c r="A739" s="24"/>
      <c r="B739" s="24"/>
    </row>
    <row r="740" spans="1:2" x14ac:dyDescent="0.25">
      <c r="A740" s="24"/>
      <c r="B740" s="24"/>
    </row>
    <row r="741" spans="1:2" x14ac:dyDescent="0.25">
      <c r="A741" s="24"/>
      <c r="B741" s="24"/>
    </row>
    <row r="742" spans="1:2" x14ac:dyDescent="0.25">
      <c r="A742" s="24"/>
      <c r="B742" s="24"/>
    </row>
    <row r="743" spans="1:2" x14ac:dyDescent="0.25">
      <c r="A743" s="24"/>
      <c r="B743" s="24"/>
    </row>
    <row r="744" spans="1:2" x14ac:dyDescent="0.25">
      <c r="A744" s="24"/>
      <c r="B744" s="24"/>
    </row>
    <row r="745" spans="1:2" x14ac:dyDescent="0.25">
      <c r="A745" s="24"/>
      <c r="B745" s="24"/>
    </row>
    <row r="746" spans="1:2" x14ac:dyDescent="0.25">
      <c r="A746" s="24"/>
      <c r="B746" s="24"/>
    </row>
    <row r="747" spans="1:2" x14ac:dyDescent="0.25">
      <c r="A747" s="24"/>
      <c r="B747" s="24"/>
    </row>
    <row r="748" spans="1:2" x14ac:dyDescent="0.25">
      <c r="A748" s="24"/>
      <c r="B748" s="24"/>
    </row>
    <row r="749" spans="1:2" x14ac:dyDescent="0.25">
      <c r="A749" s="24"/>
      <c r="B749" s="24"/>
    </row>
    <row r="750" spans="1:2" x14ac:dyDescent="0.25">
      <c r="A750" s="24"/>
      <c r="B750" s="24"/>
    </row>
    <row r="751" spans="1:2" x14ac:dyDescent="0.25">
      <c r="A751" s="24"/>
      <c r="B751" s="24"/>
    </row>
    <row r="752" spans="1:2" x14ac:dyDescent="0.25">
      <c r="A752" s="24"/>
      <c r="B752" s="24"/>
    </row>
    <row r="753" spans="1:2" x14ac:dyDescent="0.25">
      <c r="A753" s="24"/>
      <c r="B753" s="24"/>
    </row>
    <row r="754" spans="1:2" x14ac:dyDescent="0.25">
      <c r="A754" s="24"/>
      <c r="B754" s="24"/>
    </row>
    <row r="755" spans="1:2" x14ac:dyDescent="0.25">
      <c r="A755" s="24"/>
      <c r="B755" s="24"/>
    </row>
    <row r="756" spans="1:2" x14ac:dyDescent="0.25">
      <c r="A756" s="24"/>
      <c r="B756" s="24"/>
    </row>
    <row r="757" spans="1:2" x14ac:dyDescent="0.25">
      <c r="A757" s="24"/>
      <c r="B757" s="24"/>
    </row>
    <row r="758" spans="1:2" x14ac:dyDescent="0.25">
      <c r="A758" s="24"/>
      <c r="B758" s="24"/>
    </row>
    <row r="759" spans="1:2" x14ac:dyDescent="0.25">
      <c r="A759" s="24"/>
      <c r="B759" s="24"/>
    </row>
    <row r="760" spans="1:2" x14ac:dyDescent="0.25">
      <c r="A760" s="24"/>
      <c r="B760" s="24"/>
    </row>
    <row r="761" spans="1:2" x14ac:dyDescent="0.25">
      <c r="A761" s="24"/>
      <c r="B761" s="24"/>
    </row>
    <row r="762" spans="1:2" x14ac:dyDescent="0.25">
      <c r="A762" s="24"/>
      <c r="B762" s="24"/>
    </row>
    <row r="763" spans="1:2" x14ac:dyDescent="0.25">
      <c r="A763" s="24"/>
      <c r="B763" s="24"/>
    </row>
    <row r="764" spans="1:2" x14ac:dyDescent="0.25">
      <c r="A764" s="24"/>
      <c r="B764" s="24"/>
    </row>
    <row r="765" spans="1:2" x14ac:dyDescent="0.25">
      <c r="A765" s="24"/>
      <c r="B765" s="24"/>
    </row>
    <row r="766" spans="1:2" x14ac:dyDescent="0.25">
      <c r="A766" s="24"/>
      <c r="B766" s="24"/>
    </row>
    <row r="767" spans="1:2" x14ac:dyDescent="0.25">
      <c r="A767" s="24"/>
      <c r="B767" s="24"/>
    </row>
    <row r="768" spans="1:2" x14ac:dyDescent="0.25">
      <c r="A768" s="24"/>
      <c r="B768" s="24"/>
    </row>
    <row r="769" spans="1:2" x14ac:dyDescent="0.25">
      <c r="A769" s="24"/>
      <c r="B769" s="24"/>
    </row>
    <row r="770" spans="1:2" x14ac:dyDescent="0.25">
      <c r="A770" s="24"/>
      <c r="B770" s="24"/>
    </row>
    <row r="771" spans="1:2" x14ac:dyDescent="0.25">
      <c r="A771" s="24"/>
      <c r="B771" s="24"/>
    </row>
    <row r="772" spans="1:2" x14ac:dyDescent="0.25">
      <c r="A772" s="24"/>
      <c r="B772" s="24"/>
    </row>
    <row r="773" spans="1:2" x14ac:dyDescent="0.25">
      <c r="A773" s="24"/>
      <c r="B773" s="24"/>
    </row>
    <row r="774" spans="1:2" x14ac:dyDescent="0.25">
      <c r="A774" s="24"/>
      <c r="B774" s="24"/>
    </row>
    <row r="775" spans="1:2" x14ac:dyDescent="0.25">
      <c r="A775" s="24"/>
      <c r="B775" s="24"/>
    </row>
    <row r="776" spans="1:2" x14ac:dyDescent="0.25">
      <c r="A776" s="24"/>
      <c r="B776" s="24"/>
    </row>
    <row r="777" spans="1:2" x14ac:dyDescent="0.25">
      <c r="A777" s="24"/>
      <c r="B777" s="24"/>
    </row>
    <row r="778" spans="1:2" x14ac:dyDescent="0.25">
      <c r="A778" s="24"/>
      <c r="B778" s="24"/>
    </row>
    <row r="779" spans="1:2" x14ac:dyDescent="0.25">
      <c r="A779" s="24"/>
      <c r="B779" s="24"/>
    </row>
    <row r="780" spans="1:2" x14ac:dyDescent="0.25">
      <c r="A780" s="24"/>
      <c r="B780" s="24"/>
    </row>
    <row r="781" spans="1:2" x14ac:dyDescent="0.25">
      <c r="A781" s="24"/>
      <c r="B781" s="24"/>
    </row>
    <row r="782" spans="1:2" x14ac:dyDescent="0.25">
      <c r="A782" s="24"/>
      <c r="B782" s="24"/>
    </row>
    <row r="783" spans="1:2" x14ac:dyDescent="0.25">
      <c r="A783" s="24"/>
      <c r="B783" s="24"/>
    </row>
    <row r="784" spans="1:2" x14ac:dyDescent="0.25">
      <c r="A784" s="24"/>
      <c r="B784" s="24"/>
    </row>
    <row r="785" spans="1:2" x14ac:dyDescent="0.25">
      <c r="A785" s="24"/>
      <c r="B785" s="24"/>
    </row>
    <row r="786" spans="1:2" x14ac:dyDescent="0.25">
      <c r="A786" s="24"/>
      <c r="B786" s="24"/>
    </row>
    <row r="787" spans="1:2" x14ac:dyDescent="0.25">
      <c r="A787" s="24"/>
      <c r="B787" s="24"/>
    </row>
    <row r="788" spans="1:2" x14ac:dyDescent="0.25">
      <c r="A788" s="24"/>
      <c r="B788" s="24"/>
    </row>
    <row r="789" spans="1:2" x14ac:dyDescent="0.25">
      <c r="A789" s="24"/>
      <c r="B789" s="24"/>
    </row>
    <row r="790" spans="1:2" x14ac:dyDescent="0.25">
      <c r="A790" s="24"/>
      <c r="B790" s="24"/>
    </row>
    <row r="791" spans="1:2" x14ac:dyDescent="0.25">
      <c r="A791" s="24"/>
      <c r="B791" s="24"/>
    </row>
    <row r="792" spans="1:2" x14ac:dyDescent="0.25">
      <c r="A792" s="24"/>
      <c r="B792" s="24"/>
    </row>
    <row r="793" spans="1:2" x14ac:dyDescent="0.25">
      <c r="A793" s="24"/>
      <c r="B793" s="24"/>
    </row>
    <row r="794" spans="1:2" x14ac:dyDescent="0.25">
      <c r="A794" s="24"/>
      <c r="B794" s="24"/>
    </row>
    <row r="795" spans="1:2" x14ac:dyDescent="0.25">
      <c r="A795" s="24"/>
      <c r="B795" s="24"/>
    </row>
    <row r="796" spans="1:2" x14ac:dyDescent="0.25">
      <c r="A796" s="24"/>
      <c r="B796" s="24"/>
    </row>
    <row r="797" spans="1:2" x14ac:dyDescent="0.25">
      <c r="A797" s="24"/>
      <c r="B797" s="24"/>
    </row>
    <row r="798" spans="1:2" x14ac:dyDescent="0.25">
      <c r="A798" s="24"/>
      <c r="B798" s="24"/>
    </row>
    <row r="799" spans="1:2" x14ac:dyDescent="0.25">
      <c r="A799" s="24"/>
      <c r="B799" s="24"/>
    </row>
    <row r="800" spans="1:2" x14ac:dyDescent="0.25">
      <c r="A800" s="24"/>
      <c r="B800" s="24"/>
    </row>
    <row r="801" spans="1:2" x14ac:dyDescent="0.25">
      <c r="A801" s="24"/>
      <c r="B801" s="24"/>
    </row>
    <row r="802" spans="1:2" x14ac:dyDescent="0.25">
      <c r="A802" s="24"/>
      <c r="B802" s="24"/>
    </row>
    <row r="803" spans="1:2" x14ac:dyDescent="0.25">
      <c r="A803" s="24"/>
      <c r="B803" s="24"/>
    </row>
    <row r="804" spans="1:2" x14ac:dyDescent="0.25">
      <c r="A804" s="24"/>
      <c r="B804" s="24"/>
    </row>
    <row r="805" spans="1:2" x14ac:dyDescent="0.25">
      <c r="A805" s="24"/>
      <c r="B805" s="24"/>
    </row>
    <row r="806" spans="1:2" x14ac:dyDescent="0.25">
      <c r="A806" s="24"/>
      <c r="B806" s="24"/>
    </row>
    <row r="807" spans="1:2" x14ac:dyDescent="0.25">
      <c r="A807" s="24"/>
      <c r="B807" s="24"/>
    </row>
    <row r="808" spans="1:2" x14ac:dyDescent="0.25">
      <c r="A808" s="24"/>
      <c r="B808" s="24"/>
    </row>
    <row r="809" spans="1:2" x14ac:dyDescent="0.25">
      <c r="A809" s="24"/>
      <c r="B809" s="24"/>
    </row>
    <row r="810" spans="1:2" x14ac:dyDescent="0.25">
      <c r="A810" s="24"/>
      <c r="B810" s="24"/>
    </row>
    <row r="811" spans="1:2" x14ac:dyDescent="0.25">
      <c r="A811" s="24"/>
      <c r="B811" s="24"/>
    </row>
    <row r="812" spans="1:2" x14ac:dyDescent="0.25">
      <c r="A812" s="24"/>
      <c r="B812" s="24"/>
    </row>
    <row r="813" spans="1:2" x14ac:dyDescent="0.25">
      <c r="A813" s="24"/>
      <c r="B813" s="24"/>
    </row>
    <row r="814" spans="1:2" x14ac:dyDescent="0.25">
      <c r="A814" s="24"/>
      <c r="B814" s="24"/>
    </row>
    <row r="815" spans="1:2" x14ac:dyDescent="0.25">
      <c r="A815" s="24"/>
      <c r="B815" s="24"/>
    </row>
    <row r="816" spans="1:2" x14ac:dyDescent="0.25">
      <c r="A816" s="24"/>
      <c r="B816" s="24"/>
    </row>
    <row r="817" spans="1:2" x14ac:dyDescent="0.25">
      <c r="A817" s="24"/>
      <c r="B817" s="24"/>
    </row>
    <row r="818" spans="1:2" x14ac:dyDescent="0.25">
      <c r="A818" s="24"/>
      <c r="B818" s="24"/>
    </row>
    <row r="819" spans="1:2" x14ac:dyDescent="0.25">
      <c r="A819" s="24"/>
      <c r="B819" s="24"/>
    </row>
    <row r="820" spans="1:2" x14ac:dyDescent="0.25">
      <c r="A820" s="24"/>
      <c r="B820" s="24"/>
    </row>
    <row r="821" spans="1:2" x14ac:dyDescent="0.25">
      <c r="A821" s="24"/>
      <c r="B821" s="24"/>
    </row>
    <row r="822" spans="1:2" x14ac:dyDescent="0.25">
      <c r="A822" s="24"/>
      <c r="B822" s="24"/>
    </row>
    <row r="823" spans="1:2" x14ac:dyDescent="0.25">
      <c r="A823" s="24"/>
      <c r="B823" s="24"/>
    </row>
    <row r="824" spans="1:2" x14ac:dyDescent="0.25">
      <c r="A824" s="24"/>
      <c r="B824" s="24"/>
    </row>
    <row r="825" spans="1:2" x14ac:dyDescent="0.25">
      <c r="A825" s="24"/>
      <c r="B825" s="24"/>
    </row>
    <row r="826" spans="1:2" x14ac:dyDescent="0.25">
      <c r="A826" s="24"/>
      <c r="B826" s="24"/>
    </row>
    <row r="827" spans="1:2" x14ac:dyDescent="0.25">
      <c r="A827" s="24"/>
      <c r="B827" s="24"/>
    </row>
    <row r="828" spans="1:2" x14ac:dyDescent="0.25">
      <c r="A828" s="24"/>
      <c r="B828" s="24"/>
    </row>
    <row r="829" spans="1:2" x14ac:dyDescent="0.25">
      <c r="A829" s="24"/>
      <c r="B829" s="24"/>
    </row>
    <row r="830" spans="1:2" x14ac:dyDescent="0.25">
      <c r="A830" s="24"/>
      <c r="B830" s="24"/>
    </row>
    <row r="831" spans="1:2" x14ac:dyDescent="0.25">
      <c r="A831" s="24"/>
      <c r="B831" s="24"/>
    </row>
    <row r="832" spans="1:2" x14ac:dyDescent="0.25">
      <c r="A832" s="24"/>
      <c r="B832" s="24"/>
    </row>
    <row r="833" spans="1:2" x14ac:dyDescent="0.25">
      <c r="A833" s="24"/>
      <c r="B833" s="24"/>
    </row>
    <row r="834" spans="1:2" x14ac:dyDescent="0.25">
      <c r="A834" s="24"/>
      <c r="B834" s="24"/>
    </row>
    <row r="835" spans="1:2" x14ac:dyDescent="0.25">
      <c r="A835" s="24"/>
      <c r="B835" s="24"/>
    </row>
    <row r="836" spans="1:2" x14ac:dyDescent="0.25">
      <c r="A836" s="24"/>
      <c r="B836" s="24"/>
    </row>
    <row r="837" spans="1:2" x14ac:dyDescent="0.25">
      <c r="A837" s="24"/>
      <c r="B837" s="24"/>
    </row>
    <row r="838" spans="1:2" x14ac:dyDescent="0.25">
      <c r="A838" s="24"/>
      <c r="B838" s="24"/>
    </row>
    <row r="839" spans="1:2" x14ac:dyDescent="0.25">
      <c r="A839" s="24"/>
      <c r="B839" s="24"/>
    </row>
    <row r="840" spans="1:2" x14ac:dyDescent="0.25">
      <c r="A840" s="24"/>
      <c r="B840" s="24"/>
    </row>
    <row r="841" spans="1:2" x14ac:dyDescent="0.25">
      <c r="A841" s="24"/>
      <c r="B841" s="24"/>
    </row>
    <row r="842" spans="1:2" x14ac:dyDescent="0.25">
      <c r="A842" s="24"/>
      <c r="B842" s="24"/>
    </row>
    <row r="843" spans="1:2" x14ac:dyDescent="0.25">
      <c r="A843" s="24"/>
      <c r="B843" s="24"/>
    </row>
    <row r="844" spans="1:2" x14ac:dyDescent="0.25">
      <c r="A844" s="24"/>
      <c r="B844" s="24"/>
    </row>
    <row r="845" spans="1:2" x14ac:dyDescent="0.25">
      <c r="A845" s="24"/>
      <c r="B845" s="24"/>
    </row>
    <row r="846" spans="1:2" x14ac:dyDescent="0.25">
      <c r="A846" s="24"/>
      <c r="B846" s="24"/>
    </row>
    <row r="847" spans="1:2" x14ac:dyDescent="0.25">
      <c r="A847" s="24"/>
      <c r="B847" s="24"/>
    </row>
    <row r="848" spans="1:2" x14ac:dyDescent="0.25">
      <c r="A848" s="24"/>
      <c r="B848" s="24"/>
    </row>
    <row r="849" spans="1:2" x14ac:dyDescent="0.25">
      <c r="A849" s="24"/>
      <c r="B849" s="24"/>
    </row>
    <row r="850" spans="1:2" x14ac:dyDescent="0.25">
      <c r="A850" s="24"/>
      <c r="B850" s="24"/>
    </row>
    <row r="851" spans="1:2" x14ac:dyDescent="0.25">
      <c r="A851" s="24"/>
      <c r="B851" s="24"/>
    </row>
    <row r="852" spans="1:2" x14ac:dyDescent="0.25">
      <c r="A852" s="24"/>
      <c r="B852" s="24"/>
    </row>
    <row r="853" spans="1:2" x14ac:dyDescent="0.25">
      <c r="A853" s="24"/>
      <c r="B853" s="24"/>
    </row>
    <row r="854" spans="1:2" x14ac:dyDescent="0.25">
      <c r="A854" s="24"/>
      <c r="B854" s="24"/>
    </row>
    <row r="855" spans="1:2" x14ac:dyDescent="0.25">
      <c r="A855" s="24"/>
      <c r="B855" s="24"/>
    </row>
    <row r="856" spans="1:2" x14ac:dyDescent="0.25">
      <c r="A856" s="24"/>
      <c r="B856" s="24"/>
    </row>
    <row r="857" spans="1:2" x14ac:dyDescent="0.25">
      <c r="A857" s="24"/>
      <c r="B857" s="24"/>
    </row>
    <row r="858" spans="1:2" x14ac:dyDescent="0.25">
      <c r="A858" s="24"/>
      <c r="B858" s="24"/>
    </row>
    <row r="859" spans="1:2" x14ac:dyDescent="0.25">
      <c r="A859" s="24"/>
      <c r="B859" s="24"/>
    </row>
    <row r="860" spans="1:2" x14ac:dyDescent="0.25">
      <c r="A860" s="24"/>
      <c r="B860" s="24"/>
    </row>
    <row r="861" spans="1:2" x14ac:dyDescent="0.25">
      <c r="A861" s="24"/>
      <c r="B861" s="24"/>
    </row>
    <row r="862" spans="1:2" x14ac:dyDescent="0.25">
      <c r="A862" s="24"/>
      <c r="B862" s="24"/>
    </row>
    <row r="863" spans="1:2" x14ac:dyDescent="0.25">
      <c r="A863" s="24"/>
      <c r="B863" s="24"/>
    </row>
    <row r="864" spans="1:2" x14ac:dyDescent="0.25">
      <c r="A864" s="24"/>
      <c r="B864" s="24"/>
    </row>
    <row r="865" spans="1:2" x14ac:dyDescent="0.25">
      <c r="A865" s="24"/>
      <c r="B865" s="24"/>
    </row>
    <row r="866" spans="1:2" x14ac:dyDescent="0.25">
      <c r="A866" s="24"/>
      <c r="B866" s="24"/>
    </row>
    <row r="867" spans="1:2" x14ac:dyDescent="0.25">
      <c r="A867" s="24"/>
      <c r="B867" s="24"/>
    </row>
    <row r="868" spans="1:2" x14ac:dyDescent="0.25">
      <c r="A868" s="24"/>
      <c r="B868" s="24"/>
    </row>
    <row r="869" spans="1:2" x14ac:dyDescent="0.25">
      <c r="A869" s="24"/>
      <c r="B869" s="24"/>
    </row>
    <row r="870" spans="1:2" x14ac:dyDescent="0.25">
      <c r="A870" s="24"/>
      <c r="B870" s="24"/>
    </row>
    <row r="871" spans="1:2" x14ac:dyDescent="0.25">
      <c r="A871" s="24"/>
      <c r="B871" s="24"/>
    </row>
    <row r="872" spans="1:2" x14ac:dyDescent="0.25">
      <c r="A872" s="24"/>
      <c r="B872" s="24"/>
    </row>
    <row r="873" spans="1:2" x14ac:dyDescent="0.25">
      <c r="A873" s="24"/>
      <c r="B873" s="24"/>
    </row>
    <row r="874" spans="1:2" x14ac:dyDescent="0.25">
      <c r="A874" s="24"/>
      <c r="B874" s="24"/>
    </row>
    <row r="875" spans="1:2" x14ac:dyDescent="0.25">
      <c r="A875" s="24"/>
      <c r="B875" s="24"/>
    </row>
    <row r="876" spans="1:2" x14ac:dyDescent="0.25">
      <c r="A876" s="24"/>
      <c r="B876" s="24"/>
    </row>
    <row r="877" spans="1:2" x14ac:dyDescent="0.25">
      <c r="A877" s="24"/>
      <c r="B877" s="24"/>
    </row>
    <row r="878" spans="1:2" x14ac:dyDescent="0.25">
      <c r="A878" s="24"/>
      <c r="B878" s="24"/>
    </row>
    <row r="879" spans="1:2" x14ac:dyDescent="0.25">
      <c r="A879" s="24"/>
      <c r="B879" s="24"/>
    </row>
    <row r="880" spans="1:2" x14ac:dyDescent="0.25">
      <c r="A880" s="24"/>
      <c r="B880" s="24"/>
    </row>
    <row r="881" spans="1:2" x14ac:dyDescent="0.25">
      <c r="A881" s="24"/>
      <c r="B881" s="24"/>
    </row>
    <row r="882" spans="1:2" x14ac:dyDescent="0.25">
      <c r="A882" s="24"/>
      <c r="B882" s="24"/>
    </row>
    <row r="883" spans="1:2" x14ac:dyDescent="0.25">
      <c r="A883" s="24"/>
      <c r="B883" s="24"/>
    </row>
    <row r="884" spans="1:2" x14ac:dyDescent="0.25">
      <c r="A884" s="24"/>
      <c r="B884" s="24"/>
    </row>
    <row r="885" spans="1:2" x14ac:dyDescent="0.25">
      <c r="A885" s="24"/>
      <c r="B885" s="24"/>
    </row>
    <row r="886" spans="1:2" x14ac:dyDescent="0.25">
      <c r="A886" s="24"/>
      <c r="B886" s="24"/>
    </row>
    <row r="887" spans="1:2" x14ac:dyDescent="0.25">
      <c r="A887" s="24"/>
      <c r="B887" s="24"/>
    </row>
    <row r="888" spans="1:2" x14ac:dyDescent="0.25">
      <c r="A888" s="24"/>
      <c r="B888" s="24"/>
    </row>
    <row r="889" spans="1:2" x14ac:dyDescent="0.25">
      <c r="A889" s="24"/>
      <c r="B889" s="24"/>
    </row>
    <row r="890" spans="1:2" x14ac:dyDescent="0.25">
      <c r="A890" s="24"/>
      <c r="B890" s="24"/>
    </row>
    <row r="891" spans="1:2" x14ac:dyDescent="0.25">
      <c r="A891" s="24"/>
      <c r="B891" s="24"/>
    </row>
    <row r="892" spans="1:2" x14ac:dyDescent="0.25">
      <c r="A892" s="24"/>
      <c r="B892" s="24"/>
    </row>
    <row r="893" spans="1:2" x14ac:dyDescent="0.25">
      <c r="A893" s="24"/>
      <c r="B893" s="24"/>
    </row>
    <row r="894" spans="1:2" x14ac:dyDescent="0.25">
      <c r="A894" s="24"/>
      <c r="B894" s="24"/>
    </row>
    <row r="895" spans="1:2" x14ac:dyDescent="0.25">
      <c r="A895" s="24"/>
      <c r="B895" s="24"/>
    </row>
    <row r="896" spans="1:2" x14ac:dyDescent="0.25">
      <c r="A896" s="24"/>
      <c r="B896" s="24"/>
    </row>
    <row r="897" spans="1:2" x14ac:dyDescent="0.25">
      <c r="A897" s="24"/>
      <c r="B897" s="24"/>
    </row>
    <row r="898" spans="1:2" x14ac:dyDescent="0.25">
      <c r="A898" s="24"/>
      <c r="B898" s="24"/>
    </row>
    <row r="899" spans="1:2" x14ac:dyDescent="0.25">
      <c r="A899" s="24"/>
      <c r="B899" s="24"/>
    </row>
    <row r="900" spans="1:2" x14ac:dyDescent="0.25">
      <c r="A900" s="24"/>
      <c r="B900" s="24"/>
    </row>
    <row r="901" spans="1:2" x14ac:dyDescent="0.25">
      <c r="A901" s="24"/>
      <c r="B901" s="24"/>
    </row>
    <row r="902" spans="1:2" x14ac:dyDescent="0.25">
      <c r="A902" s="24"/>
      <c r="B902" s="24"/>
    </row>
    <row r="903" spans="1:2" x14ac:dyDescent="0.25">
      <c r="A903" s="24"/>
      <c r="B903" s="24"/>
    </row>
    <row r="904" spans="1:2" x14ac:dyDescent="0.25">
      <c r="A904" s="24"/>
      <c r="B904" s="24"/>
    </row>
    <row r="905" spans="1:2" x14ac:dyDescent="0.25">
      <c r="A905" s="24"/>
      <c r="B905" s="24"/>
    </row>
    <row r="906" spans="1:2" x14ac:dyDescent="0.25">
      <c r="A906" s="24"/>
      <c r="B906" s="24"/>
    </row>
    <row r="907" spans="1:2" x14ac:dyDescent="0.25">
      <c r="A907" s="24"/>
      <c r="B907" s="24"/>
    </row>
    <row r="908" spans="1:2" x14ac:dyDescent="0.25">
      <c r="A908" s="24"/>
      <c r="B908" s="24"/>
    </row>
    <row r="909" spans="1:2" x14ac:dyDescent="0.25">
      <c r="A909" s="24"/>
      <c r="B909" s="24"/>
    </row>
    <row r="910" spans="1:2" x14ac:dyDescent="0.25">
      <c r="A910" s="24"/>
      <c r="B910" s="24"/>
    </row>
    <row r="911" spans="1:2" x14ac:dyDescent="0.25">
      <c r="A911" s="24"/>
      <c r="B911" s="24"/>
    </row>
    <row r="912" spans="1:2" x14ac:dyDescent="0.25">
      <c r="A912" s="24"/>
      <c r="B912" s="24"/>
    </row>
    <row r="913" spans="1:2" x14ac:dyDescent="0.25">
      <c r="A913" s="24"/>
      <c r="B913" s="24"/>
    </row>
    <row r="914" spans="1:2" x14ac:dyDescent="0.25">
      <c r="A914" s="24"/>
      <c r="B914" s="24"/>
    </row>
    <row r="915" spans="1:2" x14ac:dyDescent="0.25">
      <c r="A915" s="24"/>
      <c r="B915" s="24"/>
    </row>
    <row r="916" spans="1:2" x14ac:dyDescent="0.25">
      <c r="A916" s="24"/>
      <c r="B916" s="24"/>
    </row>
    <row r="917" spans="1:2" x14ac:dyDescent="0.25">
      <c r="A917" s="24"/>
      <c r="B917" s="24"/>
    </row>
    <row r="918" spans="1:2" x14ac:dyDescent="0.25">
      <c r="A918" s="24"/>
      <c r="B918" s="24"/>
    </row>
    <row r="919" spans="1:2" x14ac:dyDescent="0.25">
      <c r="A919" s="24"/>
      <c r="B919" s="24"/>
    </row>
    <row r="920" spans="1:2" x14ac:dyDescent="0.25">
      <c r="A920" s="24"/>
      <c r="B920" s="24"/>
    </row>
    <row r="921" spans="1:2" x14ac:dyDescent="0.25">
      <c r="A921" s="24"/>
      <c r="B921" s="24"/>
    </row>
    <row r="922" spans="1:2" x14ac:dyDescent="0.25">
      <c r="A922" s="24"/>
      <c r="B922" s="24"/>
    </row>
    <row r="923" spans="1:2" x14ac:dyDescent="0.25">
      <c r="A923" s="24"/>
      <c r="B923" s="24"/>
    </row>
    <row r="924" spans="1:2" x14ac:dyDescent="0.25">
      <c r="A924" s="24"/>
      <c r="B924" s="24"/>
    </row>
    <row r="925" spans="1:2" x14ac:dyDescent="0.25">
      <c r="A925" s="24"/>
      <c r="B925" s="24"/>
    </row>
    <row r="926" spans="1:2" x14ac:dyDescent="0.25">
      <c r="A926" s="24"/>
      <c r="B926" s="24"/>
    </row>
    <row r="927" spans="1:2" x14ac:dyDescent="0.25">
      <c r="A927" s="24"/>
      <c r="B927" s="24"/>
    </row>
    <row r="928" spans="1:2" x14ac:dyDescent="0.25">
      <c r="A928" s="24"/>
      <c r="B928" s="24"/>
    </row>
    <row r="929" spans="1:2" x14ac:dyDescent="0.25">
      <c r="A929" s="24"/>
      <c r="B929" s="24"/>
    </row>
    <row r="930" spans="1:2" x14ac:dyDescent="0.25">
      <c r="A930" s="24"/>
      <c r="B930" s="24"/>
    </row>
    <row r="931" spans="1:2" x14ac:dyDescent="0.25">
      <c r="A931" s="24"/>
      <c r="B931" s="24"/>
    </row>
    <row r="932" spans="1:2" x14ac:dyDescent="0.25">
      <c r="A932" s="24"/>
      <c r="B932" s="24"/>
    </row>
    <row r="933" spans="1:2" x14ac:dyDescent="0.25">
      <c r="A933" s="24"/>
      <c r="B933" s="24"/>
    </row>
    <row r="934" spans="1:2" x14ac:dyDescent="0.25">
      <c r="A934" s="24"/>
      <c r="B934" s="24"/>
    </row>
    <row r="935" spans="1:2" x14ac:dyDescent="0.25">
      <c r="A935" s="24"/>
      <c r="B935" s="24"/>
    </row>
    <row r="936" spans="1:2" x14ac:dyDescent="0.25">
      <c r="A936" s="24"/>
      <c r="B936" s="24"/>
    </row>
    <row r="937" spans="1:2" x14ac:dyDescent="0.25">
      <c r="A937" s="24"/>
      <c r="B937" s="24"/>
    </row>
    <row r="938" spans="1:2" x14ac:dyDescent="0.25">
      <c r="A938" s="24"/>
      <c r="B938" s="24"/>
    </row>
    <row r="939" spans="1:2" x14ac:dyDescent="0.25">
      <c r="A939" s="24"/>
      <c r="B939" s="24"/>
    </row>
    <row r="940" spans="1:2" x14ac:dyDescent="0.25">
      <c r="A940" s="24"/>
      <c r="B940" s="24"/>
    </row>
    <row r="941" spans="1:2" x14ac:dyDescent="0.25">
      <c r="A941" s="24"/>
      <c r="B941" s="24"/>
    </row>
    <row r="942" spans="1:2" x14ac:dyDescent="0.25">
      <c r="A942" s="24"/>
      <c r="B942" s="24"/>
    </row>
    <row r="943" spans="1:2" x14ac:dyDescent="0.25">
      <c r="A943" s="24"/>
      <c r="B943" s="24"/>
    </row>
    <row r="944" spans="1:2" x14ac:dyDescent="0.25">
      <c r="A944" s="24"/>
      <c r="B944" s="24"/>
    </row>
    <row r="945" spans="1:2" x14ac:dyDescent="0.25">
      <c r="A945" s="24"/>
      <c r="B945" s="24"/>
    </row>
    <row r="946" spans="1:2" x14ac:dyDescent="0.25">
      <c r="A946" s="24"/>
      <c r="B946" s="24"/>
    </row>
    <row r="947" spans="1:2" x14ac:dyDescent="0.25">
      <c r="A947" s="24"/>
      <c r="B947" s="24"/>
    </row>
    <row r="948" spans="1:2" x14ac:dyDescent="0.25">
      <c r="A948" s="24"/>
      <c r="B948" s="24"/>
    </row>
    <row r="949" spans="1:2" x14ac:dyDescent="0.25">
      <c r="A949" s="24"/>
      <c r="B949" s="24"/>
    </row>
    <row r="950" spans="1:2" x14ac:dyDescent="0.25">
      <c r="A950" s="24"/>
      <c r="B950" s="24"/>
    </row>
    <row r="951" spans="1:2" x14ac:dyDescent="0.25">
      <c r="A951" s="24"/>
      <c r="B951" s="24"/>
    </row>
    <row r="952" spans="1:2" x14ac:dyDescent="0.25">
      <c r="A952" s="24"/>
      <c r="B952" s="24"/>
    </row>
    <row r="953" spans="1:2" x14ac:dyDescent="0.25">
      <c r="A953" s="24"/>
      <c r="B953" s="24"/>
    </row>
    <row r="954" spans="1:2" x14ac:dyDescent="0.25">
      <c r="A954" s="24"/>
      <c r="B954" s="24"/>
    </row>
    <row r="955" spans="1:2" x14ac:dyDescent="0.25">
      <c r="A955" s="24"/>
      <c r="B955" s="24"/>
    </row>
    <row r="956" spans="1:2" x14ac:dyDescent="0.25">
      <c r="A956" s="24"/>
      <c r="B956" s="24"/>
    </row>
    <row r="957" spans="1:2" x14ac:dyDescent="0.25">
      <c r="A957" s="24"/>
      <c r="B957" s="24"/>
    </row>
    <row r="958" spans="1:2" x14ac:dyDescent="0.25">
      <c r="A958" s="24"/>
      <c r="B958" s="24"/>
    </row>
    <row r="959" spans="1:2" x14ac:dyDescent="0.25">
      <c r="A959" s="24"/>
      <c r="B959" s="24"/>
    </row>
    <row r="960" spans="1:2" x14ac:dyDescent="0.25">
      <c r="A960" s="24"/>
      <c r="B960" s="24"/>
    </row>
    <row r="961" spans="1:2" x14ac:dyDescent="0.25">
      <c r="A961" s="24"/>
      <c r="B961" s="24"/>
    </row>
    <row r="962" spans="1:2" x14ac:dyDescent="0.25">
      <c r="A962" s="24"/>
      <c r="B962" s="24"/>
    </row>
    <row r="963" spans="1:2" x14ac:dyDescent="0.25">
      <c r="A963" s="24"/>
      <c r="B963" s="24"/>
    </row>
    <row r="964" spans="1:2" x14ac:dyDescent="0.25">
      <c r="A964" s="24"/>
      <c r="B964" s="24"/>
    </row>
    <row r="965" spans="1:2" x14ac:dyDescent="0.25">
      <c r="A965" s="24"/>
      <c r="B965" s="24"/>
    </row>
    <row r="966" spans="1:2" x14ac:dyDescent="0.25">
      <c r="A966" s="24"/>
      <c r="B966" s="24"/>
    </row>
    <row r="967" spans="1:2" x14ac:dyDescent="0.25">
      <c r="A967" s="24"/>
      <c r="B967" s="24"/>
    </row>
    <row r="968" spans="1:2" x14ac:dyDescent="0.25">
      <c r="A968" s="24"/>
      <c r="B968" s="24"/>
    </row>
    <row r="969" spans="1:2" x14ac:dyDescent="0.25">
      <c r="A969" s="24"/>
      <c r="B969" s="24"/>
    </row>
    <row r="970" spans="1:2" x14ac:dyDescent="0.25">
      <c r="A970" s="24"/>
      <c r="B970" s="24"/>
    </row>
    <row r="971" spans="1:2" x14ac:dyDescent="0.25">
      <c r="A971" s="24"/>
      <c r="B971" s="24"/>
    </row>
    <row r="972" spans="1:2" x14ac:dyDescent="0.25">
      <c r="A972" s="24"/>
      <c r="B972" s="24"/>
    </row>
    <row r="973" spans="1:2" x14ac:dyDescent="0.25">
      <c r="A973" s="24"/>
      <c r="B973" s="24"/>
    </row>
    <row r="974" spans="1:2" x14ac:dyDescent="0.25">
      <c r="A974" s="24"/>
      <c r="B974" s="24"/>
    </row>
    <row r="975" spans="1:2" x14ac:dyDescent="0.25">
      <c r="A975" s="24"/>
      <c r="B975" s="24"/>
    </row>
    <row r="976" spans="1:2" x14ac:dyDescent="0.25">
      <c r="A976" s="24"/>
      <c r="B976" s="24"/>
    </row>
    <row r="977" spans="1:2" x14ac:dyDescent="0.25">
      <c r="A977" s="24"/>
      <c r="B977" s="24"/>
    </row>
    <row r="978" spans="1:2" x14ac:dyDescent="0.25">
      <c r="A978" s="24"/>
      <c r="B978" s="24"/>
    </row>
    <row r="979" spans="1:2" x14ac:dyDescent="0.25">
      <c r="A979" s="24"/>
      <c r="B979" s="24"/>
    </row>
    <row r="980" spans="1:2" x14ac:dyDescent="0.25">
      <c r="A980" s="24"/>
      <c r="B980" s="24"/>
    </row>
    <row r="981" spans="1:2" x14ac:dyDescent="0.25">
      <c r="A981" s="24"/>
      <c r="B981" s="24"/>
    </row>
    <row r="982" spans="1:2" x14ac:dyDescent="0.25">
      <c r="A982" s="24"/>
      <c r="B982" s="24"/>
    </row>
    <row r="983" spans="1:2" x14ac:dyDescent="0.25">
      <c r="A983" s="24"/>
      <c r="B983" s="24"/>
    </row>
    <row r="984" spans="1:2" x14ac:dyDescent="0.25">
      <c r="A984" s="24"/>
      <c r="B984" s="24"/>
    </row>
    <row r="985" spans="1:2" x14ac:dyDescent="0.25">
      <c r="A985" s="24"/>
      <c r="B985" s="24"/>
    </row>
    <row r="986" spans="1:2" x14ac:dyDescent="0.25">
      <c r="A986" s="24"/>
      <c r="B986" s="24"/>
    </row>
    <row r="987" spans="1:2" x14ac:dyDescent="0.25">
      <c r="A987" s="24"/>
      <c r="B987" s="24"/>
    </row>
    <row r="988" spans="1:2" x14ac:dyDescent="0.25">
      <c r="A988" s="24"/>
      <c r="B988" s="24"/>
    </row>
    <row r="989" spans="1:2" x14ac:dyDescent="0.25">
      <c r="A989" s="24"/>
      <c r="B989" s="24"/>
    </row>
    <row r="990" spans="1:2" x14ac:dyDescent="0.25">
      <c r="A990" s="24"/>
      <c r="B990" s="24"/>
    </row>
    <row r="991" spans="1:2" x14ac:dyDescent="0.25">
      <c r="A991" s="24"/>
      <c r="B991" s="24"/>
    </row>
    <row r="992" spans="1:2" x14ac:dyDescent="0.25">
      <c r="A992" s="24"/>
      <c r="B992" s="24"/>
    </row>
    <row r="993" spans="1:2" x14ac:dyDescent="0.25">
      <c r="A993" s="24"/>
      <c r="B993" s="24"/>
    </row>
    <row r="994" spans="1:2" x14ac:dyDescent="0.25">
      <c r="A994" s="24"/>
      <c r="B994" s="24"/>
    </row>
    <row r="995" spans="1:2" x14ac:dyDescent="0.25">
      <c r="A995" s="24"/>
      <c r="B995" s="24"/>
    </row>
    <row r="996" spans="1:2" x14ac:dyDescent="0.25">
      <c r="A996" s="24"/>
      <c r="B996" s="24"/>
    </row>
    <row r="997" spans="1:2" x14ac:dyDescent="0.25">
      <c r="A997" s="24"/>
      <c r="B997" s="24"/>
    </row>
    <row r="998" spans="1:2" x14ac:dyDescent="0.25">
      <c r="A998" s="24"/>
      <c r="B998" s="24"/>
    </row>
    <row r="999" spans="1:2" x14ac:dyDescent="0.25">
      <c r="A999" s="24"/>
      <c r="B999" s="24"/>
    </row>
    <row r="1000" spans="1:2" x14ac:dyDescent="0.25">
      <c r="A1000" s="24"/>
      <c r="B1000" s="24"/>
    </row>
  </sheetData>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3"/>
  <sheetViews>
    <sheetView topLeftCell="A400" workbookViewId="0">
      <selection activeCell="F430" sqref="F430"/>
    </sheetView>
  </sheetViews>
  <sheetFormatPr defaultColWidth="9.26953125" defaultRowHeight="14.4" x14ac:dyDescent="0.3"/>
  <cols>
    <col min="1" max="1" width="12.453125" style="195" customWidth="1"/>
    <col min="2" max="2" width="22.26953125" style="195" customWidth="1"/>
    <col min="3" max="3" width="23.453125" style="195" customWidth="1"/>
    <col min="4" max="4" width="9.26953125" style="195"/>
    <col min="5" max="5" width="9.26953125" style="199"/>
    <col min="6" max="16384" width="9.26953125" style="195"/>
  </cols>
  <sheetData>
    <row r="1" spans="1:9" ht="15.6" x14ac:dyDescent="0.3">
      <c r="A1" s="197" t="s">
        <v>734</v>
      </c>
      <c r="B1" s="370" t="s">
        <v>2139</v>
      </c>
      <c r="C1" s="197" t="s">
        <v>735</v>
      </c>
      <c r="D1" s="197" t="s">
        <v>1079</v>
      </c>
      <c r="E1" s="198" t="s">
        <v>736</v>
      </c>
      <c r="F1" s="197" t="s">
        <v>737</v>
      </c>
      <c r="G1" s="197" t="s">
        <v>738</v>
      </c>
      <c r="H1" s="197" t="s">
        <v>739</v>
      </c>
      <c r="I1" s="197"/>
    </row>
    <row r="2" spans="1:9" x14ac:dyDescent="0.3">
      <c r="A2" s="196">
        <v>44105</v>
      </c>
      <c r="B2" s="196" t="e">
        <f>INDEX('LVU Data by LA'!$C$4:$C$277,MATCH(D2,'LVU Data by LA'!$B$4:$B$277,0))</f>
        <v>#N/A</v>
      </c>
      <c r="C2" s="195" t="s">
        <v>748</v>
      </c>
      <c r="D2" s="195" t="s">
        <v>1081</v>
      </c>
      <c r="E2" s="199">
        <v>163247.66769999999</v>
      </c>
      <c r="F2" s="195">
        <v>1.3708476359999999</v>
      </c>
      <c r="G2" s="195">
        <v>6.0375826049999999</v>
      </c>
      <c r="H2" s="195">
        <v>160759.5747</v>
      </c>
    </row>
    <row r="3" spans="1:9" x14ac:dyDescent="0.3">
      <c r="A3" s="196">
        <v>44105</v>
      </c>
      <c r="B3" s="196" t="e">
        <f>INDEX('LVU Data by LA'!$C$4:$C$277,MATCH(D3,'LVU Data by LA'!$B$4:$B$277,0))</f>
        <v>#N/A</v>
      </c>
      <c r="C3" s="195" t="s">
        <v>745</v>
      </c>
      <c r="D3" s="195" t="s">
        <v>1080</v>
      </c>
      <c r="E3" s="199">
        <v>175998.054</v>
      </c>
      <c r="F3" s="195">
        <v>2.5086763009999999</v>
      </c>
      <c r="G3" s="195">
        <v>5.8436544230000003</v>
      </c>
      <c r="H3" s="195">
        <v>173395.73569999999</v>
      </c>
    </row>
    <row r="4" spans="1:9" x14ac:dyDescent="0.3">
      <c r="A4" s="196">
        <v>44105</v>
      </c>
      <c r="B4" s="196" t="e">
        <f>INDEX('LVU Data by LA'!$C$4:$C$277,MATCH(D4,'LVU Data by LA'!$B$4:$B$277,0))</f>
        <v>#N/A</v>
      </c>
      <c r="C4" s="195" t="s">
        <v>746</v>
      </c>
      <c r="D4" s="195" t="s">
        <v>1082</v>
      </c>
      <c r="E4" s="199">
        <v>143204.8468</v>
      </c>
      <c r="F4" s="195">
        <v>1.508644466</v>
      </c>
      <c r="G4" s="195">
        <v>2.4079560010000001</v>
      </c>
    </row>
    <row r="5" spans="1:9" x14ac:dyDescent="0.3">
      <c r="A5" s="196">
        <v>44105</v>
      </c>
      <c r="B5" s="196" t="e">
        <f>INDEX('LVU Data by LA'!$C$4:$C$277,MATCH(D5,'LVU Data by LA'!$B$4:$B$277,0))</f>
        <v>#N/A</v>
      </c>
      <c r="C5" s="200" t="s">
        <v>747</v>
      </c>
      <c r="D5" s="195" t="s">
        <v>1083</v>
      </c>
      <c r="E5" s="199">
        <v>262175.3811</v>
      </c>
      <c r="F5" s="195">
        <v>0.57828007000000003</v>
      </c>
      <c r="G5" s="195">
        <v>5.3583154640000004</v>
      </c>
      <c r="H5" s="195">
        <v>259158.77179999999</v>
      </c>
    </row>
    <row r="6" spans="1:9" x14ac:dyDescent="0.3">
      <c r="A6" s="196">
        <v>44105</v>
      </c>
      <c r="B6" s="196" t="e">
        <f>INDEX('LVU Data by LA'!$C$4:$C$277,MATCH(D6,'LVU Data by LA'!$B$4:$B$277,0))</f>
        <v>#N/A</v>
      </c>
      <c r="C6" s="195" t="s">
        <v>749</v>
      </c>
      <c r="D6" s="195" t="s">
        <v>1094</v>
      </c>
      <c r="E6" s="199">
        <v>442427.49</v>
      </c>
      <c r="F6" s="195">
        <v>1.045993057</v>
      </c>
      <c r="G6" s="195">
        <v>4.090303842</v>
      </c>
    </row>
    <row r="7" spans="1:9" x14ac:dyDescent="0.3">
      <c r="A7" s="196">
        <v>44105</v>
      </c>
      <c r="B7" s="196" t="e">
        <f>INDEX('LVU Data by LA'!$C$4:$C$277,MATCH(D7,'LVU Data by LA'!$B$4:$B$277,0))</f>
        <v>#N/A</v>
      </c>
      <c r="C7" s="195" t="s">
        <v>750</v>
      </c>
      <c r="D7" s="195" t="s">
        <v>1095</v>
      </c>
      <c r="E7" s="199">
        <v>594393.147</v>
      </c>
      <c r="F7" s="195">
        <v>-0.55937022199999997</v>
      </c>
      <c r="G7" s="195">
        <v>3.9439099089999998</v>
      </c>
    </row>
    <row r="8" spans="1:9" x14ac:dyDescent="0.3">
      <c r="A8" s="196">
        <v>44105</v>
      </c>
      <c r="B8" s="196" t="e">
        <f>INDEX('LVU Data by LA'!$C$4:$C$277,MATCH(D8,'LVU Data by LA'!$B$4:$B$277,0))</f>
        <v>#N/A</v>
      </c>
      <c r="C8" s="195" t="s">
        <v>760</v>
      </c>
      <c r="D8" s="195" t="s">
        <v>1203</v>
      </c>
      <c r="E8" s="199">
        <v>112636.0531</v>
      </c>
      <c r="F8" s="195">
        <v>1.3053721570000001</v>
      </c>
      <c r="G8" s="195">
        <v>2.3378277629999999</v>
      </c>
    </row>
    <row r="9" spans="1:9" x14ac:dyDescent="0.3">
      <c r="A9" s="196">
        <v>44105</v>
      </c>
      <c r="B9" s="196" t="e">
        <f>INDEX('LVU Data by LA'!$C$4:$C$277,MATCH(D9,'LVU Data by LA'!$B$4:$B$277,0))</f>
        <v>#N/A</v>
      </c>
      <c r="C9" s="195" t="s">
        <v>768</v>
      </c>
      <c r="D9" s="195" t="s">
        <v>1216</v>
      </c>
      <c r="E9" s="199">
        <v>135563.2175</v>
      </c>
      <c r="F9" s="195">
        <v>2.4657782620000002</v>
      </c>
      <c r="G9" s="195">
        <v>4.9386030679999999</v>
      </c>
    </row>
    <row r="10" spans="1:9" x14ac:dyDescent="0.3">
      <c r="A10" s="196">
        <v>44105</v>
      </c>
      <c r="B10" s="196" t="e">
        <f>INDEX('LVU Data by LA'!$C$4:$C$277,MATCH(D10,'LVU Data by LA'!$B$4:$B$277,0))</f>
        <v>#N/A</v>
      </c>
      <c r="C10" s="195" t="s">
        <v>1231</v>
      </c>
      <c r="D10" s="195" t="s">
        <v>1232</v>
      </c>
      <c r="E10" s="199">
        <v>196826.0595</v>
      </c>
      <c r="F10" s="195">
        <v>-0.45876473899999998</v>
      </c>
      <c r="G10" s="195">
        <v>-0.34495774400000001</v>
      </c>
    </row>
    <row r="11" spans="1:9" x14ac:dyDescent="0.3">
      <c r="A11" s="196">
        <v>44105</v>
      </c>
      <c r="B11" s="196" t="e">
        <f>INDEX('LVU Data by LA'!$C$4:$C$277,MATCH(D11,'LVU Data by LA'!$B$4:$B$277,0))</f>
        <v>#N/A</v>
      </c>
      <c r="C11" s="195" t="s">
        <v>769</v>
      </c>
      <c r="D11" s="195" t="s">
        <v>1217</v>
      </c>
      <c r="E11" s="199">
        <v>143804.02340000001</v>
      </c>
      <c r="F11" s="195">
        <v>2.532593372</v>
      </c>
      <c r="G11" s="195">
        <v>5.2609775699999997</v>
      </c>
    </row>
    <row r="12" spans="1:9" x14ac:dyDescent="0.3">
      <c r="A12" s="196">
        <v>44105</v>
      </c>
      <c r="B12" s="196" t="e">
        <f>INDEX('LVU Data by LA'!$C$4:$C$277,MATCH(D12,'LVU Data by LA'!$B$4:$B$277,0))</f>
        <v>#N/A</v>
      </c>
      <c r="C12" s="195" t="s">
        <v>761</v>
      </c>
      <c r="D12" s="195" t="s">
        <v>1211</v>
      </c>
      <c r="E12" s="199">
        <v>219699.9675</v>
      </c>
      <c r="F12" s="195">
        <v>1.171373633</v>
      </c>
      <c r="G12" s="195">
        <v>2.1057245359999999</v>
      </c>
    </row>
    <row r="13" spans="1:9" x14ac:dyDescent="0.3">
      <c r="A13" s="196">
        <v>44105</v>
      </c>
      <c r="B13" s="196" t="e">
        <f>INDEX('LVU Data by LA'!$C$4:$C$277,MATCH(D13,'LVU Data by LA'!$B$4:$B$277,0))</f>
        <v>#N/A</v>
      </c>
      <c r="C13" s="195" t="s">
        <v>1220</v>
      </c>
      <c r="D13" s="195" t="s">
        <v>1221</v>
      </c>
      <c r="E13" s="199">
        <v>130311.7853</v>
      </c>
      <c r="F13" s="195">
        <v>0.16796793099999999</v>
      </c>
      <c r="G13" s="195">
        <v>3.7983683949999998</v>
      </c>
    </row>
    <row r="14" spans="1:9" x14ac:dyDescent="0.3">
      <c r="A14" s="196">
        <v>44105</v>
      </c>
      <c r="B14" s="196" t="e">
        <f>INDEX('LVU Data by LA'!$C$4:$C$277,MATCH(D14,'LVU Data by LA'!$B$4:$B$277,0))</f>
        <v>#N/A</v>
      </c>
      <c r="C14" s="195" t="s">
        <v>759</v>
      </c>
      <c r="D14" s="195" t="s">
        <v>1200</v>
      </c>
      <c r="E14" s="199">
        <v>151602.23639999999</v>
      </c>
      <c r="F14" s="195">
        <v>1.833529167</v>
      </c>
      <c r="G14" s="195">
        <v>0.92295057800000002</v>
      </c>
    </row>
    <row r="15" spans="1:9" x14ac:dyDescent="0.3">
      <c r="A15" s="196">
        <v>44105</v>
      </c>
      <c r="B15" s="196" t="e">
        <f>INDEX('LVU Data by LA'!$C$4:$C$277,MATCH(D15,'LVU Data by LA'!$B$4:$B$277,0))</f>
        <v>#N/A</v>
      </c>
      <c r="C15" s="195" t="s">
        <v>75</v>
      </c>
      <c r="D15" s="195" t="s">
        <v>1091</v>
      </c>
      <c r="E15" s="199">
        <v>136281.39509999999</v>
      </c>
      <c r="F15" s="195">
        <v>-0.27646377300000002</v>
      </c>
      <c r="G15" s="195">
        <v>5.3860825429999997</v>
      </c>
      <c r="H15" s="195">
        <v>132162.93100000001</v>
      </c>
    </row>
    <row r="16" spans="1:9" x14ac:dyDescent="0.3">
      <c r="A16" s="196">
        <v>44105</v>
      </c>
      <c r="B16" s="196" t="e">
        <f>INDEX('LVU Data by LA'!$C$4:$C$277,MATCH(D16,'LVU Data by LA'!$B$4:$B$277,0))</f>
        <v>#N/A</v>
      </c>
      <c r="C16" s="195" t="s">
        <v>66</v>
      </c>
      <c r="D16" s="195" t="s">
        <v>1096</v>
      </c>
      <c r="E16" s="199">
        <v>177795.85159999999</v>
      </c>
      <c r="F16" s="195">
        <v>1.2492058859999999</v>
      </c>
      <c r="G16" s="195">
        <v>6.6047564630000002</v>
      </c>
      <c r="H16" s="195">
        <v>174815.59220000001</v>
      </c>
    </row>
    <row r="17" spans="1:8" x14ac:dyDescent="0.3">
      <c r="A17" s="196">
        <v>44105</v>
      </c>
      <c r="B17" s="196" t="e">
        <f>INDEX('LVU Data by LA'!$C$4:$C$277,MATCH(D17,'LVU Data by LA'!$B$4:$B$277,0))</f>
        <v>#N/A</v>
      </c>
      <c r="C17" s="195" t="s">
        <v>1084</v>
      </c>
      <c r="D17" s="195" t="s">
        <v>1085</v>
      </c>
      <c r="E17" s="199">
        <v>177114.89180000001</v>
      </c>
      <c r="F17" s="195">
        <v>2.3598215530000002</v>
      </c>
      <c r="G17" s="195">
        <v>6.550737775</v>
      </c>
      <c r="H17" s="195">
        <v>173887.76560000001</v>
      </c>
    </row>
    <row r="18" spans="1:8" x14ac:dyDescent="0.3">
      <c r="A18" s="196">
        <v>44105</v>
      </c>
      <c r="B18" s="196" t="e">
        <f>INDEX('LVU Data by LA'!$C$4:$C$277,MATCH(D18,'LVU Data by LA'!$B$4:$B$277,0))</f>
        <v>#N/A</v>
      </c>
      <c r="C18" s="195" t="s">
        <v>69</v>
      </c>
      <c r="D18" s="195" t="s">
        <v>1086</v>
      </c>
      <c r="E18" s="199">
        <v>207604.652</v>
      </c>
      <c r="F18" s="195">
        <v>1.9476810879999999</v>
      </c>
      <c r="G18" s="195">
        <v>6.6254769429999998</v>
      </c>
      <c r="H18" s="195">
        <v>205093.72289999999</v>
      </c>
    </row>
    <row r="19" spans="1:8" x14ac:dyDescent="0.3">
      <c r="A19" s="196">
        <v>44105</v>
      </c>
      <c r="B19" s="196" t="e">
        <f>INDEX('LVU Data by LA'!$C$4:$C$277,MATCH(D19,'LVU Data by LA'!$B$4:$B$277,0))</f>
        <v>#N/A</v>
      </c>
      <c r="C19" s="195" t="s">
        <v>762</v>
      </c>
      <c r="D19" s="195" t="s">
        <v>1087</v>
      </c>
      <c r="E19" s="199">
        <v>210637.04019999999</v>
      </c>
      <c r="F19" s="195">
        <v>0.92143047</v>
      </c>
      <c r="G19" s="195">
        <v>5.3325323139999998</v>
      </c>
      <c r="H19" s="195">
        <v>207801.72399999999</v>
      </c>
    </row>
    <row r="20" spans="1:8" x14ac:dyDescent="0.3">
      <c r="A20" s="196">
        <v>44105</v>
      </c>
      <c r="B20" s="196" t="e">
        <f>INDEX('LVU Data by LA'!$C$4:$C$277,MATCH(D20,'LVU Data by LA'!$B$4:$B$277,0))</f>
        <v>#N/A</v>
      </c>
      <c r="C20" s="195" t="s">
        <v>65</v>
      </c>
      <c r="D20" s="195" t="s">
        <v>1092</v>
      </c>
      <c r="E20" s="199">
        <v>300744.21179999999</v>
      </c>
      <c r="F20" s="195">
        <v>-0.86047657700000002</v>
      </c>
      <c r="G20" s="195">
        <v>3.3829323659999999</v>
      </c>
      <c r="H20" s="195">
        <v>298040.31559999997</v>
      </c>
    </row>
    <row r="21" spans="1:8" x14ac:dyDescent="0.3">
      <c r="A21" s="196">
        <v>44105</v>
      </c>
      <c r="B21" s="196" t="e">
        <f>INDEX('LVU Data by LA'!$C$4:$C$277,MATCH(D21,'LVU Data by LA'!$B$4:$B$277,0))</f>
        <v>#N/A</v>
      </c>
      <c r="C21" s="195" t="s">
        <v>72</v>
      </c>
      <c r="D21" s="195" t="s">
        <v>1088</v>
      </c>
      <c r="E21" s="199">
        <v>490935.92629999999</v>
      </c>
      <c r="F21" s="195">
        <v>-1.167588611</v>
      </c>
      <c r="G21" s="195">
        <v>3.864916472</v>
      </c>
      <c r="H21" s="195">
        <v>488840.35090000002</v>
      </c>
    </row>
    <row r="22" spans="1:8" x14ac:dyDescent="0.3">
      <c r="A22" s="196">
        <v>44105</v>
      </c>
      <c r="B22" s="196" t="e">
        <f>INDEX('LVU Data by LA'!$C$4:$C$277,MATCH(D22,'LVU Data by LA'!$B$4:$B$277,0))</f>
        <v>#N/A</v>
      </c>
      <c r="C22" s="195" t="s">
        <v>62</v>
      </c>
      <c r="D22" s="195" t="s">
        <v>1093</v>
      </c>
      <c r="E22" s="199">
        <v>337412.19799999997</v>
      </c>
      <c r="F22" s="195">
        <v>0.39811094499999999</v>
      </c>
      <c r="G22" s="195">
        <v>4.6938825089999998</v>
      </c>
      <c r="H22" s="195">
        <v>335466.16119999997</v>
      </c>
    </row>
    <row r="23" spans="1:8" x14ac:dyDescent="0.3">
      <c r="A23" s="196">
        <v>44105</v>
      </c>
      <c r="B23" s="196" t="e">
        <f>INDEX('LVU Data by LA'!$C$4:$C$277,MATCH(D23,'LVU Data by LA'!$B$4:$B$277,0))</f>
        <v>#N/A</v>
      </c>
      <c r="C23" s="195" t="s">
        <v>82</v>
      </c>
      <c r="D23" s="195" t="s">
        <v>1089</v>
      </c>
      <c r="E23" s="199">
        <v>274319.43459999998</v>
      </c>
      <c r="F23" s="195">
        <v>0.42342988399999998</v>
      </c>
      <c r="G23" s="195">
        <v>6.0591918639999998</v>
      </c>
      <c r="H23" s="195">
        <v>271775.35350000003</v>
      </c>
    </row>
    <row r="24" spans="1:8" x14ac:dyDescent="0.3">
      <c r="A24" s="196">
        <v>44105</v>
      </c>
      <c r="B24" s="196" t="e">
        <f>INDEX('LVU Data by LA'!$C$4:$C$277,MATCH(D24,'LVU Data by LA'!$B$4:$B$277,0))</f>
        <v>#N/A</v>
      </c>
      <c r="C24" s="195" t="s">
        <v>763</v>
      </c>
      <c r="D24" s="195" t="s">
        <v>1226</v>
      </c>
      <c r="E24" s="199">
        <v>135780.15410000001</v>
      </c>
      <c r="F24" s="195">
        <v>1.2556635009999999</v>
      </c>
      <c r="G24" s="195">
        <v>3.0519109910000002</v>
      </c>
    </row>
    <row r="25" spans="1:8" x14ac:dyDescent="0.3">
      <c r="A25" s="196">
        <v>44105</v>
      </c>
      <c r="B25" s="196" t="e">
        <f>INDEX('LVU Data by LA'!$C$4:$C$277,MATCH(D25,'LVU Data by LA'!$B$4:$B$277,0))</f>
        <v>#N/A</v>
      </c>
      <c r="C25" s="195" t="s">
        <v>1208</v>
      </c>
      <c r="D25" s="195" t="s">
        <v>1209</v>
      </c>
      <c r="E25" s="199">
        <v>133874.0197</v>
      </c>
      <c r="F25" s="195">
        <v>2.7107989429999999</v>
      </c>
      <c r="G25" s="195">
        <v>3.9408140010000001</v>
      </c>
    </row>
    <row r="26" spans="1:8" x14ac:dyDescent="0.3">
      <c r="A26" s="196">
        <v>44105</v>
      </c>
      <c r="B26" s="196" t="e">
        <f>INDEX('LVU Data by LA'!$C$4:$C$277,MATCH(D26,'LVU Data by LA'!$B$4:$B$277,0))</f>
        <v>#N/A</v>
      </c>
      <c r="C26" s="195" t="s">
        <v>765</v>
      </c>
      <c r="D26" s="195" t="s">
        <v>1210</v>
      </c>
      <c r="E26" s="199">
        <v>105223.5763</v>
      </c>
      <c r="F26" s="195">
        <v>3.5766120159999999</v>
      </c>
      <c r="G26" s="195">
        <v>6.9217209410000002</v>
      </c>
    </row>
    <row r="27" spans="1:8" x14ac:dyDescent="0.3">
      <c r="A27" s="196">
        <v>44105</v>
      </c>
      <c r="B27" s="196" t="e">
        <f>INDEX('LVU Data by LA'!$C$4:$C$277,MATCH(D27,'LVU Data by LA'!$B$4:$B$277,0))</f>
        <v>#N/A</v>
      </c>
      <c r="C27" s="195" t="s">
        <v>766</v>
      </c>
      <c r="D27" s="195" t="s">
        <v>1212</v>
      </c>
      <c r="E27" s="199">
        <v>242339.7787</v>
      </c>
      <c r="F27" s="195">
        <v>-0.85476565599999998</v>
      </c>
      <c r="G27" s="195">
        <v>1.667378979</v>
      </c>
    </row>
    <row r="28" spans="1:8" x14ac:dyDescent="0.3">
      <c r="A28" s="196">
        <v>44105</v>
      </c>
      <c r="B28" s="196" t="e">
        <f>INDEX('LVU Data by LA'!$C$4:$C$277,MATCH(D28,'LVU Data by LA'!$B$4:$B$277,0))</f>
        <v>#N/A</v>
      </c>
      <c r="C28" s="195" t="s">
        <v>767</v>
      </c>
      <c r="D28" s="195" t="s">
        <v>1206</v>
      </c>
      <c r="E28" s="199">
        <v>239140.44279999999</v>
      </c>
      <c r="F28" s="195">
        <v>0.691019567</v>
      </c>
      <c r="G28" s="195">
        <v>6.0019702439999998</v>
      </c>
    </row>
    <row r="29" spans="1:8" x14ac:dyDescent="0.3">
      <c r="A29" s="196">
        <v>44105</v>
      </c>
      <c r="B29" s="196" t="e">
        <f>INDEX('LVU Data by LA'!$C$4:$C$277,MATCH(D29,'LVU Data by LA'!$B$4:$B$277,0))</f>
        <v>#N/A</v>
      </c>
      <c r="C29" s="195" t="s">
        <v>1195</v>
      </c>
      <c r="D29" s="195" t="s">
        <v>1196</v>
      </c>
      <c r="E29" s="199">
        <v>121138.2803</v>
      </c>
      <c r="F29" s="195">
        <v>-3.269577666</v>
      </c>
      <c r="G29" s="195">
        <v>-3.5426141219999998</v>
      </c>
    </row>
    <row r="30" spans="1:8" x14ac:dyDescent="0.3">
      <c r="A30" s="196">
        <v>44105</v>
      </c>
      <c r="B30" s="196" t="e">
        <f>INDEX('LVU Data by LA'!$C$4:$C$277,MATCH(D30,'LVU Data by LA'!$B$4:$B$277,0))</f>
        <v>#N/A</v>
      </c>
      <c r="C30" s="195" t="s">
        <v>1224</v>
      </c>
      <c r="D30" s="195" t="s">
        <v>1225</v>
      </c>
      <c r="E30" s="199">
        <v>146762.54</v>
      </c>
      <c r="F30" s="195">
        <v>2.1793481950000002</v>
      </c>
      <c r="G30" s="195">
        <v>6.7611091759999997</v>
      </c>
    </row>
    <row r="31" spans="1:8" x14ac:dyDescent="0.3">
      <c r="A31" s="196">
        <v>44105</v>
      </c>
      <c r="B31" s="196" t="e">
        <f>INDEX('LVU Data by LA'!$C$4:$C$277,MATCH(D31,'LVU Data by LA'!$B$4:$B$277,0))</f>
        <v>#N/A</v>
      </c>
      <c r="C31" s="195" t="s">
        <v>770</v>
      </c>
      <c r="D31" s="195" t="s">
        <v>1205</v>
      </c>
      <c r="E31" s="199">
        <v>173202.64309999999</v>
      </c>
      <c r="F31" s="195">
        <v>2.1237410059999999</v>
      </c>
      <c r="G31" s="195">
        <v>2.5391451260000002</v>
      </c>
    </row>
    <row r="32" spans="1:8" x14ac:dyDescent="0.3">
      <c r="A32" s="196">
        <v>44105</v>
      </c>
      <c r="B32" s="196" t="e">
        <f>INDEX('LVU Data by LA'!$C$4:$C$277,MATCH(D32,'LVU Data by LA'!$B$4:$B$277,0))</f>
        <v>#N/A</v>
      </c>
      <c r="C32" s="195" t="s">
        <v>771</v>
      </c>
      <c r="D32" s="195" t="s">
        <v>1213</v>
      </c>
      <c r="E32" s="199">
        <v>103390.96030000001</v>
      </c>
      <c r="F32" s="195">
        <v>7.1301068680000004</v>
      </c>
      <c r="G32" s="195">
        <v>4.3725657340000001</v>
      </c>
    </row>
    <row r="33" spans="1:7" x14ac:dyDescent="0.3">
      <c r="A33" s="196">
        <v>44105</v>
      </c>
      <c r="B33" s="196" t="e">
        <f>INDEX('LVU Data by LA'!$C$4:$C$277,MATCH(D33,'LVU Data by LA'!$B$4:$B$277,0))</f>
        <v>#N/A</v>
      </c>
      <c r="C33" s="195" t="s">
        <v>772</v>
      </c>
      <c r="D33" s="195" t="s">
        <v>1233</v>
      </c>
      <c r="E33" s="199">
        <v>190995.76980000001</v>
      </c>
      <c r="F33" s="195">
        <v>0.70114530799999997</v>
      </c>
      <c r="G33" s="195">
        <v>4.1884002430000002</v>
      </c>
    </row>
    <row r="34" spans="1:7" x14ac:dyDescent="0.3">
      <c r="A34" s="196">
        <v>44105</v>
      </c>
      <c r="B34" s="196" t="e">
        <f>INDEX('LVU Data by LA'!$C$4:$C$277,MATCH(D34,'LVU Data by LA'!$B$4:$B$277,0))</f>
        <v>#N/A</v>
      </c>
      <c r="C34" s="195" t="s">
        <v>773</v>
      </c>
      <c r="D34" s="195" t="s">
        <v>1194</v>
      </c>
      <c r="E34" s="199">
        <v>152816.7383</v>
      </c>
      <c r="F34" s="195">
        <v>0.28412727199999999</v>
      </c>
      <c r="G34" s="195">
        <v>2.2488022280000002</v>
      </c>
    </row>
    <row r="35" spans="1:7" x14ac:dyDescent="0.3">
      <c r="A35" s="196">
        <v>44105</v>
      </c>
      <c r="B35" s="196" t="e">
        <f>INDEX('LVU Data by LA'!$C$4:$C$277,MATCH(D35,'LVU Data by LA'!$B$4:$B$277,0))</f>
        <v>#N/A</v>
      </c>
      <c r="C35" s="195" t="s">
        <v>774</v>
      </c>
      <c r="D35" s="195" t="s">
        <v>1197</v>
      </c>
      <c r="E35" s="199">
        <v>111232.3431</v>
      </c>
      <c r="F35" s="195">
        <v>3.7773720370000001</v>
      </c>
      <c r="G35" s="195">
        <v>3.6494097480000001</v>
      </c>
    </row>
    <row r="36" spans="1:7" x14ac:dyDescent="0.3">
      <c r="A36" s="196">
        <v>44105</v>
      </c>
      <c r="B36" s="196" t="e">
        <f>INDEX('LVU Data by LA'!$C$4:$C$277,MATCH(D36,'LVU Data by LA'!$B$4:$B$277,0))</f>
        <v>#N/A</v>
      </c>
      <c r="C36" s="195" t="s">
        <v>775</v>
      </c>
      <c r="D36" s="195" t="s">
        <v>1229</v>
      </c>
      <c r="E36" s="199">
        <v>156389.4449</v>
      </c>
      <c r="F36" s="195">
        <v>7.5651683140000001</v>
      </c>
      <c r="G36" s="195">
        <v>-5.6362343140000002</v>
      </c>
    </row>
    <row r="37" spans="1:7" x14ac:dyDescent="0.3">
      <c r="A37" s="196">
        <v>44105</v>
      </c>
      <c r="B37" s="196" t="e">
        <f>INDEX('LVU Data by LA'!$C$4:$C$277,MATCH(D37,'LVU Data by LA'!$B$4:$B$277,0))</f>
        <v>#N/A</v>
      </c>
      <c r="C37" s="195" t="s">
        <v>776</v>
      </c>
      <c r="D37" s="195" t="s">
        <v>1204</v>
      </c>
      <c r="E37" s="199">
        <v>164860.38200000001</v>
      </c>
      <c r="F37" s="195">
        <v>4.2662757339999997</v>
      </c>
      <c r="G37" s="195">
        <v>7.0082596070000003</v>
      </c>
    </row>
    <row r="38" spans="1:7" x14ac:dyDescent="0.3">
      <c r="A38" s="196">
        <v>44105</v>
      </c>
      <c r="B38" s="196" t="e">
        <f>INDEX('LVU Data by LA'!$C$4:$C$277,MATCH(D38,'LVU Data by LA'!$B$4:$B$277,0))</f>
        <v>#N/A</v>
      </c>
      <c r="C38" s="195" t="s">
        <v>751</v>
      </c>
      <c r="D38" s="195" t="s">
        <v>1227</v>
      </c>
      <c r="E38" s="199">
        <v>178516.6704</v>
      </c>
      <c r="F38" s="195">
        <v>-1.8885561230000001</v>
      </c>
      <c r="G38" s="195">
        <v>14.21545457</v>
      </c>
    </row>
    <row r="39" spans="1:7" x14ac:dyDescent="0.3">
      <c r="A39" s="196">
        <v>44105</v>
      </c>
      <c r="B39" s="196" t="e">
        <f>INDEX('LVU Data by LA'!$C$4:$C$277,MATCH(D39,'LVU Data by LA'!$B$4:$B$277,0))</f>
        <v>#N/A</v>
      </c>
      <c r="C39" s="195" t="s">
        <v>752</v>
      </c>
      <c r="D39" s="195" t="s">
        <v>1228</v>
      </c>
      <c r="E39" s="199">
        <v>151757.14989999999</v>
      </c>
      <c r="F39" s="195">
        <v>2.9499301820000001</v>
      </c>
      <c r="G39" s="195">
        <v>10.97333521</v>
      </c>
    </row>
    <row r="40" spans="1:7" x14ac:dyDescent="0.3">
      <c r="A40" s="196">
        <v>44105</v>
      </c>
      <c r="B40" s="196" t="e">
        <f>INDEX('LVU Data by LA'!$C$4:$C$277,MATCH(D40,'LVU Data by LA'!$B$4:$B$277,0))</f>
        <v>#N/A</v>
      </c>
      <c r="C40" s="195" t="s">
        <v>753</v>
      </c>
      <c r="D40" s="195" t="s">
        <v>1214</v>
      </c>
      <c r="E40" s="199">
        <v>135557.4289</v>
      </c>
      <c r="F40" s="195">
        <v>1.3241540300000001</v>
      </c>
      <c r="G40" s="195">
        <v>3.6183595140000002</v>
      </c>
    </row>
    <row r="41" spans="1:7" x14ac:dyDescent="0.3">
      <c r="A41" s="196">
        <v>44105</v>
      </c>
      <c r="B41" s="196" t="e">
        <f>INDEX('LVU Data by LA'!$C$4:$C$277,MATCH(D41,'LVU Data by LA'!$B$4:$B$277,0))</f>
        <v>#N/A</v>
      </c>
      <c r="C41" s="195" t="s">
        <v>754</v>
      </c>
      <c r="D41" s="195" t="s">
        <v>1207</v>
      </c>
      <c r="E41" s="199">
        <v>200111.17629999999</v>
      </c>
      <c r="F41" s="195">
        <v>-1.8506912149999999</v>
      </c>
      <c r="G41" s="195">
        <v>3.3209953250000002</v>
      </c>
    </row>
    <row r="42" spans="1:7" x14ac:dyDescent="0.3">
      <c r="A42" s="196">
        <v>44105</v>
      </c>
      <c r="B42" s="196" t="e">
        <f>INDEX('LVU Data by LA'!$C$4:$C$277,MATCH(D42,'LVU Data by LA'!$B$4:$B$277,0))</f>
        <v>#N/A</v>
      </c>
      <c r="C42" s="195" t="s">
        <v>1218</v>
      </c>
      <c r="D42" s="195" t="s">
        <v>1219</v>
      </c>
      <c r="E42" s="199">
        <v>139078.94820000001</v>
      </c>
      <c r="F42" s="195">
        <v>1.603004788</v>
      </c>
      <c r="G42" s="195">
        <v>-5.1187711389999997</v>
      </c>
    </row>
    <row r="43" spans="1:7" x14ac:dyDescent="0.3">
      <c r="A43" s="196">
        <v>44105</v>
      </c>
      <c r="B43" s="196" t="e">
        <f>INDEX('LVU Data by LA'!$C$4:$C$277,MATCH(D43,'LVU Data by LA'!$B$4:$B$277,0))</f>
        <v>#N/A</v>
      </c>
      <c r="C43" s="195" t="s">
        <v>755</v>
      </c>
      <c r="D43" s="195" t="s">
        <v>1199</v>
      </c>
      <c r="E43" s="199">
        <v>181876.61559999999</v>
      </c>
      <c r="F43" s="195">
        <v>3.5272401649999998</v>
      </c>
      <c r="G43" s="195">
        <v>-1.5772930890000001</v>
      </c>
    </row>
    <row r="44" spans="1:7" x14ac:dyDescent="0.3">
      <c r="A44" s="196">
        <v>44105</v>
      </c>
      <c r="B44" s="196" t="e">
        <f>INDEX('LVU Data by LA'!$C$4:$C$277,MATCH(D44,'LVU Data by LA'!$B$4:$B$277,0))</f>
        <v>#N/A</v>
      </c>
      <c r="C44" s="195" t="s">
        <v>1201</v>
      </c>
      <c r="D44" s="195" t="s">
        <v>1202</v>
      </c>
      <c r="E44" s="199">
        <v>149843.40659999999</v>
      </c>
      <c r="F44" s="195">
        <v>3.9858179749999998</v>
      </c>
      <c r="G44" s="195">
        <v>-0.45543286999999999</v>
      </c>
    </row>
    <row r="45" spans="1:7" x14ac:dyDescent="0.3">
      <c r="A45" s="196">
        <v>44105</v>
      </c>
      <c r="B45" s="196" t="e">
        <f>INDEX('LVU Data by LA'!$C$4:$C$277,MATCH(D45,'LVU Data by LA'!$B$4:$B$277,0))</f>
        <v>#N/A</v>
      </c>
      <c r="C45" s="195" t="s">
        <v>1222</v>
      </c>
      <c r="D45" s="195" t="s">
        <v>1223</v>
      </c>
      <c r="E45" s="199">
        <v>280965.90649999998</v>
      </c>
      <c r="F45" s="195">
        <v>0.69094604100000001</v>
      </c>
      <c r="G45" s="195">
        <v>1.66925316</v>
      </c>
    </row>
    <row r="46" spans="1:7" x14ac:dyDescent="0.3">
      <c r="A46" s="196">
        <v>44105</v>
      </c>
      <c r="B46" s="196" t="e">
        <f>INDEX('LVU Data by LA'!$C$4:$C$277,MATCH(D46,'LVU Data by LA'!$B$4:$B$277,0))</f>
        <v>#N/A</v>
      </c>
      <c r="C46" s="195" t="s">
        <v>756</v>
      </c>
      <c r="D46" s="195" t="s">
        <v>1215</v>
      </c>
      <c r="E46" s="199">
        <v>131038.6168</v>
      </c>
      <c r="F46" s="195">
        <v>4.410041262</v>
      </c>
      <c r="G46" s="195">
        <v>6.7460394199999998</v>
      </c>
    </row>
    <row r="47" spans="1:7" x14ac:dyDescent="0.3">
      <c r="A47" s="196">
        <v>44105</v>
      </c>
      <c r="B47" s="196" t="e">
        <f>INDEX('LVU Data by LA'!$C$4:$C$277,MATCH(D47,'LVU Data by LA'!$B$4:$B$277,0))</f>
        <v>#N/A</v>
      </c>
      <c r="C47" s="195" t="s">
        <v>757</v>
      </c>
      <c r="D47" s="195" t="s">
        <v>1198</v>
      </c>
      <c r="E47" s="199">
        <v>114020.7651</v>
      </c>
      <c r="F47" s="195">
        <v>3.0076219040000001</v>
      </c>
      <c r="G47" s="195">
        <v>3.5613876009999998</v>
      </c>
    </row>
    <row r="48" spans="1:7" x14ac:dyDescent="0.3">
      <c r="A48" s="196">
        <v>44105</v>
      </c>
      <c r="B48" s="196" t="e">
        <f>INDEX('LVU Data by LA'!$C$4:$C$277,MATCH(D48,'LVU Data by LA'!$B$4:$B$277,0))</f>
        <v>#N/A</v>
      </c>
      <c r="C48" s="195" t="s">
        <v>758</v>
      </c>
      <c r="D48" s="195" t="s">
        <v>1230</v>
      </c>
      <c r="E48" s="199">
        <v>168595.99650000001</v>
      </c>
      <c r="F48" s="195">
        <v>2.0898057790000002</v>
      </c>
      <c r="G48" s="195">
        <v>4.0383358969999996</v>
      </c>
    </row>
    <row r="49" spans="1:7" x14ac:dyDescent="0.3">
      <c r="A49" s="196">
        <v>44105</v>
      </c>
      <c r="B49" s="196" t="e">
        <f>INDEX('LVU Data by LA'!$C$4:$C$277,MATCH(D49,'LVU Data by LA'!$B$4:$B$277,0))</f>
        <v>#N/A</v>
      </c>
      <c r="C49" s="195" t="s">
        <v>778</v>
      </c>
      <c r="D49" s="195" t="s">
        <v>1102</v>
      </c>
      <c r="E49" s="199">
        <v>159444.8615</v>
      </c>
      <c r="F49" s="195">
        <v>1.8152483429999999</v>
      </c>
      <c r="G49" s="195">
        <v>5.8279760180000002</v>
      </c>
    </row>
    <row r="50" spans="1:7" x14ac:dyDescent="0.3">
      <c r="A50" s="196">
        <v>44105</v>
      </c>
      <c r="B50" s="196" t="e">
        <f>INDEX('LVU Data by LA'!$C$4:$C$277,MATCH(D50,'LVU Data by LA'!$B$4:$B$277,0))</f>
        <v>#N/A</v>
      </c>
      <c r="C50" s="195" t="s">
        <v>779</v>
      </c>
      <c r="D50" s="195" t="s">
        <v>1098</v>
      </c>
      <c r="E50" s="199">
        <v>186070.57120000001</v>
      </c>
      <c r="F50" s="195">
        <v>0.93969944000000005</v>
      </c>
      <c r="G50" s="195">
        <v>5.730822291</v>
      </c>
    </row>
    <row r="51" spans="1:7" x14ac:dyDescent="0.3">
      <c r="A51" s="196">
        <v>44105</v>
      </c>
      <c r="B51" s="196" t="e">
        <f>INDEX('LVU Data by LA'!$C$4:$C$277,MATCH(D51,'LVU Data by LA'!$B$4:$B$277,0))</f>
        <v>#N/A</v>
      </c>
      <c r="C51" s="195" t="s">
        <v>1099</v>
      </c>
      <c r="D51" s="195" t="s">
        <v>1100</v>
      </c>
      <c r="E51" s="199">
        <v>148103.2003</v>
      </c>
      <c r="F51" s="195">
        <v>1.3206091879999999</v>
      </c>
      <c r="G51" s="195">
        <v>3.1139822380000002</v>
      </c>
    </row>
    <row r="52" spans="1:7" x14ac:dyDescent="0.3">
      <c r="A52" s="196">
        <v>44105</v>
      </c>
      <c r="B52" s="196" t="e">
        <f>INDEX('LVU Data by LA'!$C$4:$C$277,MATCH(D52,'LVU Data by LA'!$B$4:$B$277,0))</f>
        <v>#N/A</v>
      </c>
      <c r="C52" s="195" t="s">
        <v>780</v>
      </c>
      <c r="D52" s="195" t="s">
        <v>1097</v>
      </c>
      <c r="E52" s="199">
        <v>170255.84049999999</v>
      </c>
      <c r="F52" s="195">
        <v>0.98374393800000004</v>
      </c>
      <c r="G52" s="195">
        <v>5.3081211189999999</v>
      </c>
    </row>
    <row r="53" spans="1:7" x14ac:dyDescent="0.3">
      <c r="A53" s="196">
        <v>44105</v>
      </c>
      <c r="B53" s="196" t="e">
        <f>INDEX('LVU Data by LA'!$C$4:$C$277,MATCH(D53,'LVU Data by LA'!$B$4:$B$277,0))</f>
        <v>#N/A</v>
      </c>
      <c r="C53" s="195" t="s">
        <v>85</v>
      </c>
      <c r="D53" s="195" t="s">
        <v>1101</v>
      </c>
      <c r="E53" s="199">
        <v>193039.79680000001</v>
      </c>
      <c r="F53" s="195">
        <v>0.65500242900000005</v>
      </c>
      <c r="G53" s="195">
        <v>2.6740954139999999</v>
      </c>
    </row>
    <row r="54" spans="1:7" x14ac:dyDescent="0.3">
      <c r="A54" s="196">
        <v>44105</v>
      </c>
      <c r="B54" s="196" t="e">
        <f>INDEX('LVU Data by LA'!$C$4:$C$277,MATCH(D54,'LVU Data by LA'!$B$4:$B$277,0))</f>
        <v>#N/A</v>
      </c>
      <c r="C54" s="195" t="s">
        <v>777</v>
      </c>
      <c r="D54" s="195" t="s">
        <v>1103</v>
      </c>
      <c r="E54" s="199">
        <v>155126.11809999999</v>
      </c>
      <c r="F54" s="195">
        <v>2.0232976620000001</v>
      </c>
      <c r="G54" s="195">
        <v>5.5054688780000003</v>
      </c>
    </row>
    <row r="55" spans="1:7" x14ac:dyDescent="0.3">
      <c r="A55" s="196">
        <v>44105</v>
      </c>
      <c r="B55" s="196" t="e">
        <f>INDEX('LVU Data by LA'!$C$4:$C$277,MATCH(D55,'LVU Data by LA'!$B$4:$B$277,0))</f>
        <v>#N/A</v>
      </c>
      <c r="C55" s="195" t="s">
        <v>781</v>
      </c>
      <c r="D55" s="195" t="s">
        <v>1119</v>
      </c>
      <c r="E55" s="199">
        <v>457915.19</v>
      </c>
      <c r="F55" s="195">
        <v>0.78188371800000001</v>
      </c>
      <c r="G55" s="195">
        <v>3.978033398</v>
      </c>
    </row>
    <row r="56" spans="1:7" x14ac:dyDescent="0.3">
      <c r="A56" s="196">
        <v>44105</v>
      </c>
      <c r="B56" s="196" t="e">
        <f>INDEX('LVU Data by LA'!$C$4:$C$277,MATCH(D56,'LVU Data by LA'!$B$4:$B$277,0))</f>
        <v>#N/A</v>
      </c>
      <c r="C56" s="195" t="s">
        <v>782</v>
      </c>
      <c r="D56" s="195" t="s">
        <v>1124</v>
      </c>
      <c r="E56" s="199">
        <v>265156.55660000001</v>
      </c>
      <c r="F56" s="195">
        <v>1.6994523500000001</v>
      </c>
      <c r="G56" s="195">
        <v>5.0310690779999998</v>
      </c>
    </row>
    <row r="57" spans="1:7" x14ac:dyDescent="0.3">
      <c r="A57" s="196">
        <v>44105</v>
      </c>
      <c r="B57" s="196" t="e">
        <f>INDEX('LVU Data by LA'!$C$4:$C$277,MATCH(D57,'LVU Data by LA'!$B$4:$B$277,0))</f>
        <v>#N/A</v>
      </c>
      <c r="C57" s="195" t="s">
        <v>783</v>
      </c>
      <c r="D57" s="195" t="s">
        <v>1106</v>
      </c>
      <c r="E57" s="199">
        <v>336079.82069999998</v>
      </c>
      <c r="F57" s="195">
        <v>1.4116636659999999</v>
      </c>
      <c r="G57" s="195">
        <v>4.0935709339999997</v>
      </c>
    </row>
    <row r="58" spans="1:7" x14ac:dyDescent="0.3">
      <c r="A58" s="196">
        <v>44105</v>
      </c>
      <c r="B58" s="196" t="e">
        <f>INDEX('LVU Data by LA'!$C$4:$C$277,MATCH(D58,'LVU Data by LA'!$B$4:$B$277,0))</f>
        <v>#N/A</v>
      </c>
      <c r="C58" s="195" t="s">
        <v>784</v>
      </c>
      <c r="D58" s="195" t="s">
        <v>1104</v>
      </c>
      <c r="E58" s="199">
        <v>252387.66469999999</v>
      </c>
      <c r="F58" s="195">
        <v>1.3764431880000001</v>
      </c>
      <c r="G58" s="195">
        <v>5.1284282829999999</v>
      </c>
    </row>
    <row r="59" spans="1:7" x14ac:dyDescent="0.3">
      <c r="A59" s="196">
        <v>44105</v>
      </c>
      <c r="B59" s="196" t="e">
        <f>INDEX('LVU Data by LA'!$C$4:$C$277,MATCH(D59,'LVU Data by LA'!$B$4:$B$277,0))</f>
        <v>#N/A</v>
      </c>
      <c r="C59" s="195" t="s">
        <v>785</v>
      </c>
      <c r="D59" s="195" t="s">
        <v>1118</v>
      </c>
      <c r="E59" s="199">
        <v>405676.97840000002</v>
      </c>
      <c r="F59" s="195">
        <v>-0.124103086</v>
      </c>
      <c r="G59" s="195">
        <v>1.4091992010000001</v>
      </c>
    </row>
    <row r="60" spans="1:7" x14ac:dyDescent="0.3">
      <c r="A60" s="196">
        <v>44105</v>
      </c>
      <c r="B60" s="196" t="e">
        <f>INDEX('LVU Data by LA'!$C$4:$C$277,MATCH(D60,'LVU Data by LA'!$B$4:$B$277,0))</f>
        <v>#N/A</v>
      </c>
      <c r="C60" s="195" t="s">
        <v>786</v>
      </c>
      <c r="D60" s="195" t="s">
        <v>1117</v>
      </c>
      <c r="E60" s="199">
        <v>297411.81089999998</v>
      </c>
      <c r="F60" s="195">
        <v>-0.33359857500000001</v>
      </c>
      <c r="G60" s="195">
        <v>0.92886815099999998</v>
      </c>
    </row>
    <row r="61" spans="1:7" x14ac:dyDescent="0.3">
      <c r="A61" s="196">
        <v>44105</v>
      </c>
      <c r="B61" s="196" t="e">
        <f>INDEX('LVU Data by LA'!$C$4:$C$277,MATCH(D61,'LVU Data by LA'!$B$4:$B$277,0))</f>
        <v>#N/A</v>
      </c>
      <c r="C61" s="195" t="s">
        <v>787</v>
      </c>
      <c r="D61" s="195" t="s">
        <v>1126</v>
      </c>
      <c r="E61" s="199">
        <v>165454.85060000001</v>
      </c>
      <c r="F61" s="195">
        <v>1.162949587</v>
      </c>
      <c r="G61" s="195">
        <v>3.3985971359999998</v>
      </c>
    </row>
    <row r="62" spans="1:7" x14ac:dyDescent="0.3">
      <c r="A62" s="196">
        <v>44105</v>
      </c>
      <c r="B62" s="196" t="e">
        <f>INDEX('LVU Data by LA'!$C$4:$C$277,MATCH(D62,'LVU Data by LA'!$B$4:$B$277,0))</f>
        <v>#N/A</v>
      </c>
      <c r="C62" s="195" t="s">
        <v>788</v>
      </c>
      <c r="D62" s="195" t="s">
        <v>1125</v>
      </c>
      <c r="E62" s="199">
        <v>192340.22260000001</v>
      </c>
      <c r="F62" s="195">
        <v>1.808346749</v>
      </c>
      <c r="G62" s="195">
        <v>7.0847431609999996</v>
      </c>
    </row>
    <row r="63" spans="1:7" x14ac:dyDescent="0.3">
      <c r="A63" s="196">
        <v>44105</v>
      </c>
      <c r="B63" s="196" t="e">
        <f>INDEX('LVU Data by LA'!$C$4:$C$277,MATCH(D63,'LVU Data by LA'!$B$4:$B$277,0))</f>
        <v>#N/A</v>
      </c>
      <c r="C63" s="195" t="s">
        <v>789</v>
      </c>
      <c r="D63" s="195" t="s">
        <v>1110</v>
      </c>
      <c r="E63" s="199">
        <v>276782.61800000002</v>
      </c>
      <c r="F63" s="195">
        <v>1.0910978710000001</v>
      </c>
      <c r="G63" s="195">
        <v>4.6937017240000003</v>
      </c>
    </row>
    <row r="64" spans="1:7" x14ac:dyDescent="0.3">
      <c r="A64" s="196">
        <v>44105</v>
      </c>
      <c r="B64" s="196" t="e">
        <f>INDEX('LVU Data by LA'!$C$4:$C$277,MATCH(D64,'LVU Data by LA'!$B$4:$B$277,0))</f>
        <v>#N/A</v>
      </c>
      <c r="C64" s="195" t="s">
        <v>791</v>
      </c>
      <c r="D64" s="195" t="s">
        <v>1123</v>
      </c>
      <c r="E64" s="199">
        <v>291987.8885</v>
      </c>
      <c r="F64" s="195">
        <v>1.2694315890000001</v>
      </c>
      <c r="G64" s="195">
        <v>2.3841644479999999</v>
      </c>
    </row>
    <row r="65" spans="1:7" x14ac:dyDescent="0.3">
      <c r="A65" s="196">
        <v>44105</v>
      </c>
      <c r="B65" s="196" t="e">
        <f>INDEX('LVU Data by LA'!$C$4:$C$277,MATCH(D65,'LVU Data by LA'!$B$4:$B$277,0))</f>
        <v>#N/A</v>
      </c>
      <c r="C65" s="195" t="s">
        <v>792</v>
      </c>
      <c r="D65" s="195" t="s">
        <v>1112</v>
      </c>
      <c r="E65" s="199">
        <v>322952.24670000002</v>
      </c>
      <c r="F65" s="195">
        <v>0.95635567300000002</v>
      </c>
      <c r="G65" s="195">
        <v>3.9190101030000002</v>
      </c>
    </row>
    <row r="66" spans="1:7" x14ac:dyDescent="0.3">
      <c r="A66" s="196">
        <v>44105</v>
      </c>
      <c r="B66" s="196" t="e">
        <f>INDEX('LVU Data by LA'!$C$4:$C$277,MATCH(D66,'LVU Data by LA'!$B$4:$B$277,0))</f>
        <v>#N/A</v>
      </c>
      <c r="C66" s="195" t="s">
        <v>793</v>
      </c>
      <c r="D66" s="195" t="s">
        <v>1113</v>
      </c>
      <c r="E66" s="199">
        <v>284156.47529999999</v>
      </c>
      <c r="F66" s="195">
        <v>0.79370269100000002</v>
      </c>
      <c r="G66" s="195">
        <v>5.7483089009999997</v>
      </c>
    </row>
    <row r="67" spans="1:7" x14ac:dyDescent="0.3">
      <c r="A67" s="196">
        <v>44105</v>
      </c>
      <c r="B67" s="196" t="e">
        <f>INDEX('LVU Data by LA'!$C$4:$C$277,MATCH(D67,'LVU Data by LA'!$B$4:$B$277,0))</f>
        <v>#N/A</v>
      </c>
      <c r="C67" s="195" t="s">
        <v>794</v>
      </c>
      <c r="D67" s="195" t="s">
        <v>1128</v>
      </c>
      <c r="E67" s="199">
        <v>324165.49420000002</v>
      </c>
      <c r="F67" s="195">
        <v>0.80116368999999998</v>
      </c>
      <c r="G67" s="195">
        <v>3.0348753460000002</v>
      </c>
    </row>
    <row r="68" spans="1:7" x14ac:dyDescent="0.3">
      <c r="A68" s="196">
        <v>44105</v>
      </c>
      <c r="B68" s="196" t="e">
        <f>INDEX('LVU Data by LA'!$C$4:$C$277,MATCH(D68,'LVU Data by LA'!$B$4:$B$277,0))</f>
        <v>#N/A</v>
      </c>
      <c r="C68" s="195" t="s">
        <v>795</v>
      </c>
      <c r="D68" s="195" t="s">
        <v>1129</v>
      </c>
      <c r="E68" s="199">
        <v>413671.36440000002</v>
      </c>
      <c r="F68" s="195">
        <v>1.6395292589999999</v>
      </c>
      <c r="G68" s="195">
        <v>4.2932045680000002</v>
      </c>
    </row>
    <row r="69" spans="1:7" x14ac:dyDescent="0.3">
      <c r="A69" s="196">
        <v>44105</v>
      </c>
      <c r="B69" s="196" t="e">
        <f>INDEX('LVU Data by LA'!$C$4:$C$277,MATCH(D69,'LVU Data by LA'!$B$4:$B$277,0))</f>
        <v>#N/A</v>
      </c>
      <c r="C69" s="195" t="s">
        <v>796</v>
      </c>
      <c r="D69" s="195" t="s">
        <v>1127</v>
      </c>
      <c r="E69" s="199">
        <v>306314.81650000002</v>
      </c>
      <c r="F69" s="195">
        <v>1.277782226</v>
      </c>
      <c r="G69" s="195">
        <v>3.5234230040000001</v>
      </c>
    </row>
    <row r="70" spans="1:7" x14ac:dyDescent="0.3">
      <c r="A70" s="196">
        <v>44105</v>
      </c>
      <c r="B70" s="196" t="e">
        <f>INDEX('LVU Data by LA'!$C$4:$C$277,MATCH(D70,'LVU Data by LA'!$B$4:$B$277,0))</f>
        <v>#N/A</v>
      </c>
      <c r="C70" s="195" t="s">
        <v>797</v>
      </c>
      <c r="D70" s="195" t="s">
        <v>1122</v>
      </c>
      <c r="E70" s="199">
        <v>154297.71739999999</v>
      </c>
      <c r="F70" s="195">
        <v>1.344632804</v>
      </c>
      <c r="G70" s="195">
        <v>4.5828766490000001</v>
      </c>
    </row>
    <row r="71" spans="1:7" x14ac:dyDescent="0.3">
      <c r="A71" s="196">
        <v>44105</v>
      </c>
      <c r="B71" s="196" t="e">
        <f>INDEX('LVU Data by LA'!$C$4:$C$277,MATCH(D71,'LVU Data by LA'!$B$4:$B$277,0))</f>
        <v>#N/A</v>
      </c>
      <c r="C71" s="195" t="s">
        <v>798</v>
      </c>
      <c r="D71" s="195" t="s">
        <v>1121</v>
      </c>
      <c r="E71" s="199">
        <v>244886.24400000001</v>
      </c>
      <c r="F71" s="195">
        <v>1.1271851799999999</v>
      </c>
      <c r="G71" s="195">
        <v>4.3949415690000002</v>
      </c>
    </row>
    <row r="72" spans="1:7" x14ac:dyDescent="0.3">
      <c r="A72" s="196">
        <v>44105</v>
      </c>
      <c r="B72" s="196" t="e">
        <f>INDEX('LVU Data by LA'!$C$4:$C$277,MATCH(D72,'LVU Data by LA'!$B$4:$B$277,0))</f>
        <v>#N/A</v>
      </c>
      <c r="C72" s="195" t="s">
        <v>799</v>
      </c>
      <c r="D72" s="195" t="s">
        <v>1120</v>
      </c>
      <c r="E72" s="199">
        <v>190102.81030000001</v>
      </c>
      <c r="F72" s="195">
        <v>0.187742767</v>
      </c>
      <c r="G72" s="195">
        <v>1.2855384480000001</v>
      </c>
    </row>
    <row r="73" spans="1:7" x14ac:dyDescent="0.3">
      <c r="A73" s="196">
        <v>44105</v>
      </c>
      <c r="B73" s="196" t="e">
        <f>INDEX('LVU Data by LA'!$C$4:$C$277,MATCH(D73,'LVU Data by LA'!$B$4:$B$277,0))</f>
        <v>#N/A</v>
      </c>
      <c r="C73" s="195" t="s">
        <v>800</v>
      </c>
      <c r="D73" s="195" t="s">
        <v>1105</v>
      </c>
      <c r="E73" s="199">
        <v>240717.35089999999</v>
      </c>
      <c r="F73" s="195">
        <v>0.8235209</v>
      </c>
      <c r="G73" s="195">
        <v>4.8085090680000002</v>
      </c>
    </row>
    <row r="74" spans="1:7" x14ac:dyDescent="0.3">
      <c r="A74" s="196">
        <v>44105</v>
      </c>
      <c r="B74" s="196" t="e">
        <f>INDEX('LVU Data by LA'!$C$4:$C$277,MATCH(D74,'LVU Data by LA'!$B$4:$B$277,0))</f>
        <v>#N/A</v>
      </c>
      <c r="C74" s="195" t="s">
        <v>805</v>
      </c>
      <c r="D74" s="195" t="s">
        <v>1108</v>
      </c>
      <c r="E74" s="199">
        <v>237601.71770000001</v>
      </c>
      <c r="F74" s="195">
        <v>1.504482498</v>
      </c>
      <c r="G74" s="195">
        <v>4.7269556880000003</v>
      </c>
    </row>
    <row r="75" spans="1:7" x14ac:dyDescent="0.3">
      <c r="A75" s="196">
        <v>44105</v>
      </c>
      <c r="B75" s="196" t="e">
        <f>INDEX('LVU Data by LA'!$C$4:$C$277,MATCH(D75,'LVU Data by LA'!$B$4:$B$277,0))</f>
        <v>#N/A</v>
      </c>
      <c r="C75" s="195" t="s">
        <v>806</v>
      </c>
      <c r="D75" s="195" t="s">
        <v>1107</v>
      </c>
      <c r="E75" s="199">
        <v>235846.8383</v>
      </c>
      <c r="F75" s="195">
        <v>2.1976765540000001</v>
      </c>
      <c r="G75" s="195">
        <v>5.0191090300000001</v>
      </c>
    </row>
    <row r="76" spans="1:7" x14ac:dyDescent="0.3">
      <c r="A76" s="196">
        <v>44105</v>
      </c>
      <c r="B76" s="196" t="e">
        <f>INDEX('LVU Data by LA'!$C$4:$C$277,MATCH(D76,'LVU Data by LA'!$B$4:$B$277,0))</f>
        <v>#N/A</v>
      </c>
      <c r="C76" s="195" t="s">
        <v>807</v>
      </c>
      <c r="D76" s="195" t="s">
        <v>1109</v>
      </c>
      <c r="E76" s="199">
        <v>191101.86470000001</v>
      </c>
      <c r="F76" s="195">
        <v>0.79840580000000005</v>
      </c>
      <c r="G76" s="195">
        <v>5.6892231420000003</v>
      </c>
    </row>
    <row r="77" spans="1:7" x14ac:dyDescent="0.3">
      <c r="A77" s="196">
        <v>44105</v>
      </c>
      <c r="B77" s="196" t="e">
        <f>INDEX('LVU Data by LA'!$C$4:$C$277,MATCH(D77,'LVU Data by LA'!$B$4:$B$277,0))</f>
        <v>#N/A</v>
      </c>
      <c r="C77" s="195" t="s">
        <v>804</v>
      </c>
      <c r="D77" s="195" t="s">
        <v>1111</v>
      </c>
      <c r="E77" s="199">
        <v>376835.93280000001</v>
      </c>
      <c r="F77" s="195">
        <v>1.0181729980000001</v>
      </c>
      <c r="G77" s="195">
        <v>6.7424647950000001</v>
      </c>
    </row>
    <row r="78" spans="1:7" x14ac:dyDescent="0.3">
      <c r="A78" s="196">
        <v>44105</v>
      </c>
      <c r="B78" s="196" t="e">
        <f>INDEX('LVU Data by LA'!$C$4:$C$277,MATCH(D78,'LVU Data by LA'!$B$4:$B$277,0))</f>
        <v>#N/A</v>
      </c>
      <c r="C78" s="195" t="s">
        <v>803</v>
      </c>
      <c r="D78" s="195" t="s">
        <v>1114</v>
      </c>
      <c r="E78" s="199">
        <v>252350.34640000001</v>
      </c>
      <c r="F78" s="195">
        <v>1.892547236</v>
      </c>
      <c r="G78" s="195">
        <v>6.0459870269999998</v>
      </c>
    </row>
    <row r="79" spans="1:7" x14ac:dyDescent="0.3">
      <c r="A79" s="196">
        <v>44105</v>
      </c>
      <c r="B79" s="196" t="e">
        <f>INDEX('LVU Data by LA'!$C$4:$C$277,MATCH(D79,'LVU Data by LA'!$B$4:$B$277,0))</f>
        <v>#N/A</v>
      </c>
      <c r="C79" s="195" t="s">
        <v>802</v>
      </c>
      <c r="D79" s="195" t="s">
        <v>1115</v>
      </c>
      <c r="E79" s="199">
        <v>205985.41769999999</v>
      </c>
      <c r="F79" s="195">
        <v>1.071058032</v>
      </c>
      <c r="G79" s="195">
        <v>4.9855630590000004</v>
      </c>
    </row>
    <row r="80" spans="1:7" x14ac:dyDescent="0.3">
      <c r="A80" s="196">
        <v>44105</v>
      </c>
      <c r="B80" s="196" t="e">
        <f>INDEX('LVU Data by LA'!$C$4:$C$277,MATCH(D80,'LVU Data by LA'!$B$4:$B$277,0))</f>
        <v>#N/A</v>
      </c>
      <c r="C80" s="195" t="s">
        <v>801</v>
      </c>
      <c r="D80" s="195" t="s">
        <v>1116</v>
      </c>
      <c r="E80" s="199">
        <v>253133.88879999999</v>
      </c>
      <c r="F80" s="195">
        <v>0.27406791200000002</v>
      </c>
      <c r="G80" s="195">
        <v>2.9449922000000002</v>
      </c>
    </row>
    <row r="81" spans="1:7" x14ac:dyDescent="0.3">
      <c r="A81" s="196">
        <v>44105</v>
      </c>
      <c r="B81" s="196" t="e">
        <f>INDEX('LVU Data by LA'!$C$4:$C$277,MATCH(D81,'LVU Data by LA'!$B$4:$B$277,0))</f>
        <v>#N/A</v>
      </c>
      <c r="C81" s="195" t="s">
        <v>1235</v>
      </c>
      <c r="D81" s="195" t="s">
        <v>1236</v>
      </c>
      <c r="E81" s="199">
        <v>148046.55170000001</v>
      </c>
      <c r="F81" s="195">
        <v>0.530693411</v>
      </c>
      <c r="G81" s="195">
        <v>2.3874765619999998</v>
      </c>
    </row>
    <row r="82" spans="1:7" x14ac:dyDescent="0.3">
      <c r="A82" s="196">
        <v>44105</v>
      </c>
      <c r="B82" s="196" t="e">
        <f>INDEX('LVU Data by LA'!$C$4:$C$277,MATCH(D82,'LVU Data by LA'!$B$4:$B$277,0))</f>
        <v>#N/A</v>
      </c>
      <c r="C82" s="195" t="s">
        <v>1133</v>
      </c>
      <c r="D82" s="195" t="s">
        <v>700</v>
      </c>
      <c r="E82" s="199">
        <v>930164.48730000004</v>
      </c>
      <c r="F82" s="195">
        <v>-0.90484460899999997</v>
      </c>
      <c r="G82" s="195">
        <v>1.5612518689999999</v>
      </c>
    </row>
    <row r="83" spans="1:7" x14ac:dyDescent="0.3">
      <c r="A83" s="196">
        <v>44105</v>
      </c>
      <c r="B83" s="196" t="e">
        <f>INDEX('LVU Data by LA'!$C$4:$C$277,MATCH(D83,'LVU Data by LA'!$B$4:$B$277,0))</f>
        <v>#N/A</v>
      </c>
      <c r="C83" s="195" t="s">
        <v>808</v>
      </c>
      <c r="D83" s="195" t="s">
        <v>1239</v>
      </c>
      <c r="E83" s="199">
        <v>136436.2389</v>
      </c>
      <c r="F83" s="195">
        <v>0.35491922300000001</v>
      </c>
      <c r="G83" s="195">
        <v>2.0235515830000002</v>
      </c>
    </row>
    <row r="84" spans="1:7" x14ac:dyDescent="0.3">
      <c r="A84" s="196">
        <v>44105</v>
      </c>
      <c r="B84" s="196" t="e">
        <f>INDEX('LVU Data by LA'!$C$4:$C$277,MATCH(D84,'LVU Data by LA'!$B$4:$B$277,0))</f>
        <v>#N/A</v>
      </c>
      <c r="C84" s="195" t="s">
        <v>1253</v>
      </c>
      <c r="D84" s="195" t="s">
        <v>1254</v>
      </c>
      <c r="E84" s="199">
        <v>152922.60399999999</v>
      </c>
      <c r="F84" s="195">
        <v>3.968756956</v>
      </c>
      <c r="G84" s="195">
        <v>3.304726869</v>
      </c>
    </row>
    <row r="85" spans="1:7" x14ac:dyDescent="0.3">
      <c r="A85" s="196">
        <v>44105</v>
      </c>
      <c r="B85" s="196" t="e">
        <f>INDEX('LVU Data by LA'!$C$4:$C$277,MATCH(D85,'LVU Data by LA'!$B$4:$B$277,0))</f>
        <v>#N/A</v>
      </c>
      <c r="C85" s="195" t="s">
        <v>1251</v>
      </c>
      <c r="D85" s="195" t="s">
        <v>1252</v>
      </c>
      <c r="E85" s="199">
        <v>126412.12639999999</v>
      </c>
      <c r="F85" s="195">
        <v>-1.2657221510000001</v>
      </c>
      <c r="G85" s="195">
        <v>5.3417580259999999</v>
      </c>
    </row>
    <row r="86" spans="1:7" x14ac:dyDescent="0.3">
      <c r="A86" s="196">
        <v>44105</v>
      </c>
      <c r="B86" s="196" t="e">
        <f>INDEX('LVU Data by LA'!$C$4:$C$277,MATCH(D86,'LVU Data by LA'!$B$4:$B$277,0))</f>
        <v>#N/A</v>
      </c>
      <c r="C86" s="195" t="s">
        <v>1240</v>
      </c>
      <c r="D86" s="195" t="s">
        <v>1241</v>
      </c>
      <c r="E86" s="199">
        <v>128657.2917</v>
      </c>
      <c r="F86" s="195">
        <v>-0.426998936</v>
      </c>
      <c r="G86" s="195">
        <v>-1.873775781</v>
      </c>
    </row>
    <row r="87" spans="1:7" x14ac:dyDescent="0.3">
      <c r="A87" s="196">
        <v>44105</v>
      </c>
      <c r="B87" s="196" t="e">
        <f>INDEX('LVU Data by LA'!$C$4:$C$277,MATCH(D87,'LVU Data by LA'!$B$4:$B$277,0))</f>
        <v>#N/A</v>
      </c>
      <c r="C87" s="195" t="s">
        <v>1246</v>
      </c>
      <c r="D87" s="195" t="s">
        <v>1247</v>
      </c>
      <c r="E87" s="199">
        <v>170529.6391</v>
      </c>
      <c r="F87" s="195">
        <v>1.3148073300000001</v>
      </c>
      <c r="G87" s="195">
        <v>3.2169332000000002</v>
      </c>
    </row>
    <row r="88" spans="1:7" x14ac:dyDescent="0.3">
      <c r="A88" s="196">
        <v>44105</v>
      </c>
      <c r="B88" s="196" t="e">
        <f>INDEX('LVU Data by LA'!$C$4:$C$277,MATCH(D88,'LVU Data by LA'!$B$4:$B$277,0))</f>
        <v>#N/A</v>
      </c>
      <c r="C88" s="195" t="s">
        <v>1249</v>
      </c>
      <c r="D88" s="195" t="s">
        <v>1250</v>
      </c>
      <c r="E88" s="199">
        <v>130295.61320000001</v>
      </c>
      <c r="F88" s="195">
        <v>-0.58806937699999995</v>
      </c>
      <c r="G88" s="195">
        <v>0.98861849300000004</v>
      </c>
    </row>
    <row r="89" spans="1:7" x14ac:dyDescent="0.3">
      <c r="A89" s="196">
        <v>44105</v>
      </c>
      <c r="B89" s="196" t="e">
        <f>INDEX('LVU Data by LA'!$C$4:$C$277,MATCH(D89,'LVU Data by LA'!$B$4:$B$277,0))</f>
        <v>#N/A</v>
      </c>
      <c r="C89" s="195" t="s">
        <v>809</v>
      </c>
      <c r="D89" s="195" t="s">
        <v>1248</v>
      </c>
      <c r="E89" s="199">
        <v>134135.94089999999</v>
      </c>
      <c r="F89" s="195">
        <v>0.830901161</v>
      </c>
      <c r="G89" s="195">
        <v>-1.540305563</v>
      </c>
    </row>
    <row r="90" spans="1:7" x14ac:dyDescent="0.3">
      <c r="A90" s="196">
        <v>44105</v>
      </c>
      <c r="B90" s="196" t="e">
        <f>INDEX('LVU Data by LA'!$C$4:$C$277,MATCH(D90,'LVU Data by LA'!$B$4:$B$277,0))</f>
        <v>#N/A</v>
      </c>
      <c r="C90" s="195" t="s">
        <v>1242</v>
      </c>
      <c r="D90" s="195" t="s">
        <v>1243</v>
      </c>
      <c r="E90" s="199">
        <v>152225.5361</v>
      </c>
      <c r="F90" s="195">
        <v>4.3244527850000001</v>
      </c>
      <c r="G90" s="195">
        <v>3.8036859110000001</v>
      </c>
    </row>
    <row r="91" spans="1:7" x14ac:dyDescent="0.3">
      <c r="A91" s="196">
        <v>44105</v>
      </c>
      <c r="B91" s="196" t="e">
        <f>INDEX('LVU Data by LA'!$C$4:$C$277,MATCH(D91,'LVU Data by LA'!$B$4:$B$277,0))</f>
        <v>#N/A</v>
      </c>
      <c r="C91" s="195" t="s">
        <v>1244</v>
      </c>
      <c r="D91" s="195" t="s">
        <v>1245</v>
      </c>
      <c r="E91" s="199">
        <v>163456.48610000001</v>
      </c>
      <c r="F91" s="195">
        <v>5.3730866219999998</v>
      </c>
      <c r="G91" s="195">
        <v>3.9504083099999998</v>
      </c>
    </row>
    <row r="92" spans="1:7" x14ac:dyDescent="0.3">
      <c r="A92" s="196">
        <v>44105</v>
      </c>
      <c r="B92" s="196" t="str">
        <f>INDEX('LVU Data by LA'!$C$4:$C$277,MATCH(D92,'LVU Data by LA'!$B$4:$B$277,0))</f>
        <v>London</v>
      </c>
      <c r="C92" s="195" t="s">
        <v>835</v>
      </c>
      <c r="D92" s="195" t="s">
        <v>395</v>
      </c>
      <c r="E92" s="199">
        <v>721489.96939999994</v>
      </c>
      <c r="F92" s="195">
        <v>-6.1432136379999998</v>
      </c>
      <c r="G92" s="195">
        <v>-12.031580870000001</v>
      </c>
    </row>
    <row r="93" spans="1:7" x14ac:dyDescent="0.3">
      <c r="A93" s="196">
        <v>44105</v>
      </c>
      <c r="B93" s="196" t="str">
        <f>INDEX('LVU Data by LA'!$C$4:$C$277,MATCH(D93,'LVU Data by LA'!$B$4:$B$277,0))</f>
        <v>Barking &amp; Dagenham</v>
      </c>
      <c r="C93" s="195" t="s">
        <v>1131</v>
      </c>
      <c r="D93" s="195" t="s">
        <v>86</v>
      </c>
      <c r="E93" s="199">
        <v>308583.04960000003</v>
      </c>
      <c r="F93" s="195">
        <v>2.4613723360000002</v>
      </c>
      <c r="G93" s="195">
        <v>1.7890346429999999</v>
      </c>
    </row>
    <row r="94" spans="1:7" x14ac:dyDescent="0.3">
      <c r="A94" s="196">
        <v>44105</v>
      </c>
      <c r="B94" s="196" t="str">
        <f>INDEX('LVU Data by LA'!$C$4:$C$277,MATCH(D94,'LVU Data by LA'!$B$4:$B$277,0))</f>
        <v>Barnet</v>
      </c>
      <c r="C94" s="195" t="s">
        <v>90</v>
      </c>
      <c r="D94" s="195" t="s">
        <v>89</v>
      </c>
      <c r="E94" s="199">
        <v>536262.91579999996</v>
      </c>
      <c r="F94" s="195">
        <v>0.112084804</v>
      </c>
      <c r="G94" s="195">
        <v>0.95647543999999995</v>
      </c>
    </row>
    <row r="95" spans="1:7" x14ac:dyDescent="0.3">
      <c r="A95" s="196">
        <v>44105</v>
      </c>
      <c r="B95" s="196" t="str">
        <f>INDEX('LVU Data by LA'!$C$4:$C$277,MATCH(D95,'LVU Data by LA'!$B$4:$B$277,0))</f>
        <v>Bexley</v>
      </c>
      <c r="C95" s="195" t="s">
        <v>113</v>
      </c>
      <c r="D95" s="195" t="s">
        <v>112</v>
      </c>
      <c r="E95" s="199">
        <v>344253.66840000002</v>
      </c>
      <c r="F95" s="195">
        <v>-0.349433777</v>
      </c>
      <c r="G95" s="195">
        <v>3.6820066009999999</v>
      </c>
    </row>
    <row r="96" spans="1:7" x14ac:dyDescent="0.3">
      <c r="A96" s="196">
        <v>44105</v>
      </c>
      <c r="B96" s="196" t="str">
        <f>INDEX('LVU Data by LA'!$C$4:$C$277,MATCH(D96,'LVU Data by LA'!$B$4:$B$277,0))</f>
        <v>Brent</v>
      </c>
      <c r="C96" s="195" t="s">
        <v>143</v>
      </c>
      <c r="D96" s="195" t="s">
        <v>142</v>
      </c>
      <c r="E96" s="199">
        <v>518636.48609999998</v>
      </c>
      <c r="F96" s="195">
        <v>-0.74815041000000004</v>
      </c>
      <c r="G96" s="195">
        <v>4.7991947540000002</v>
      </c>
    </row>
    <row r="97" spans="1:7" x14ac:dyDescent="0.3">
      <c r="A97" s="196">
        <v>44105</v>
      </c>
      <c r="B97" s="196" t="str">
        <f>INDEX('LVU Data by LA'!$C$4:$C$277,MATCH(D97,'LVU Data by LA'!$B$4:$B$277,0))</f>
        <v>Bromley</v>
      </c>
      <c r="C97" s="195" t="s">
        <v>154</v>
      </c>
      <c r="D97" s="195" t="s">
        <v>153</v>
      </c>
      <c r="E97" s="199">
        <v>451012.93440000003</v>
      </c>
      <c r="F97" s="195">
        <v>1.414463155</v>
      </c>
      <c r="G97" s="195">
        <v>2.6808426949999999</v>
      </c>
    </row>
    <row r="98" spans="1:7" x14ac:dyDescent="0.3">
      <c r="A98" s="196">
        <v>44105</v>
      </c>
      <c r="B98" s="196" t="str">
        <f>INDEX('LVU Data by LA'!$C$4:$C$277,MATCH(D98,'LVU Data by LA'!$B$4:$B$277,0))</f>
        <v>Camden</v>
      </c>
      <c r="C98" s="195" t="s">
        <v>175</v>
      </c>
      <c r="D98" s="195" t="s">
        <v>174</v>
      </c>
      <c r="E98" s="199">
        <v>857205.08790000004</v>
      </c>
      <c r="F98" s="195">
        <v>2.6668581480000002</v>
      </c>
      <c r="G98" s="195">
        <v>4.7019860439999999</v>
      </c>
    </row>
    <row r="99" spans="1:7" x14ac:dyDescent="0.3">
      <c r="A99" s="196">
        <v>44105</v>
      </c>
      <c r="B99" s="196" t="str">
        <f>INDEX('LVU Data by LA'!$C$4:$C$277,MATCH(D99,'LVU Data by LA'!$B$4:$B$277,0))</f>
        <v>Croydon</v>
      </c>
      <c r="C99" s="195" t="s">
        <v>225</v>
      </c>
      <c r="D99" s="195" t="s">
        <v>224</v>
      </c>
      <c r="E99" s="199">
        <v>385488.26850000001</v>
      </c>
      <c r="F99" s="195">
        <v>1.0159679500000001</v>
      </c>
      <c r="G99" s="195">
        <v>5.3145635550000003</v>
      </c>
    </row>
    <row r="100" spans="1:7" x14ac:dyDescent="0.3">
      <c r="A100" s="196">
        <v>44105</v>
      </c>
      <c r="B100" s="196" t="str">
        <f>INDEX('LVU Data by LA'!$C$4:$C$277,MATCH(D100,'LVU Data by LA'!$B$4:$B$277,0))</f>
        <v>Ealing</v>
      </c>
      <c r="C100" s="195" t="s">
        <v>247</v>
      </c>
      <c r="D100" s="195" t="s">
        <v>246</v>
      </c>
      <c r="E100" s="199">
        <v>518391.7107</v>
      </c>
      <c r="F100" s="195">
        <v>3.9123429559999998</v>
      </c>
      <c r="G100" s="195">
        <v>9.0632780489999991</v>
      </c>
    </row>
    <row r="101" spans="1:7" x14ac:dyDescent="0.3">
      <c r="A101" s="196">
        <v>44105</v>
      </c>
      <c r="B101" s="196" t="str">
        <f>INDEX('LVU Data by LA'!$C$4:$C$277,MATCH(D101,'LVU Data by LA'!$B$4:$B$277,0))</f>
        <v>Enfield</v>
      </c>
      <c r="C101" s="195" t="s">
        <v>275</v>
      </c>
      <c r="D101" s="195" t="s">
        <v>274</v>
      </c>
      <c r="E101" s="199">
        <v>403169.76370000001</v>
      </c>
      <c r="F101" s="195">
        <v>0.55793828400000001</v>
      </c>
      <c r="G101" s="195">
        <v>2.801133847</v>
      </c>
    </row>
    <row r="102" spans="1:7" x14ac:dyDescent="0.3">
      <c r="A102" s="196">
        <v>44105</v>
      </c>
      <c r="B102" s="196" t="str">
        <f>INDEX('LVU Data by LA'!$C$4:$C$277,MATCH(D102,'LVU Data by LA'!$B$4:$B$277,0))</f>
        <v>Greenwich</v>
      </c>
      <c r="C102" s="195" t="s">
        <v>306</v>
      </c>
      <c r="D102" s="195" t="s">
        <v>305</v>
      </c>
      <c r="E102" s="199">
        <v>406634.6568</v>
      </c>
      <c r="F102" s="195">
        <v>1.074061124</v>
      </c>
      <c r="G102" s="195">
        <v>1.1535978769999999</v>
      </c>
    </row>
    <row r="103" spans="1:7" x14ac:dyDescent="0.3">
      <c r="A103" s="196">
        <v>44105</v>
      </c>
      <c r="B103" s="196" t="str">
        <f>INDEX('LVU Data by LA'!$C$4:$C$277,MATCH(D103,'LVU Data by LA'!$B$4:$B$277,0))</f>
        <v>Hackney</v>
      </c>
      <c r="C103" s="195" t="s">
        <v>310</v>
      </c>
      <c r="D103" s="195" t="s">
        <v>309</v>
      </c>
      <c r="E103" s="199">
        <v>569792.38269999996</v>
      </c>
      <c r="F103" s="195">
        <v>-6.2322075699999999</v>
      </c>
      <c r="G103" s="195">
        <v>1.5894504060000001</v>
      </c>
    </row>
    <row r="104" spans="1:7" x14ac:dyDescent="0.3">
      <c r="A104" s="196">
        <v>44105</v>
      </c>
      <c r="B104" s="196" t="str">
        <f>INDEX('LVU Data by LA'!$C$4:$C$277,MATCH(D104,'LVU Data by LA'!$B$4:$B$277,0))</f>
        <v>Hammersmith &amp; Fulham</v>
      </c>
      <c r="C104" s="195" t="s">
        <v>1132</v>
      </c>
      <c r="D104" s="195" t="s">
        <v>315</v>
      </c>
      <c r="E104" s="199">
        <v>716885.7121</v>
      </c>
      <c r="F104" s="195">
        <v>-4.1649329359999996</v>
      </c>
      <c r="G104" s="195">
        <v>0.69182438000000002</v>
      </c>
    </row>
    <row r="105" spans="1:7" x14ac:dyDescent="0.3">
      <c r="A105" s="196">
        <v>44105</v>
      </c>
      <c r="B105" s="196" t="str">
        <f>INDEX('LVU Data by LA'!$C$4:$C$277,MATCH(D105,'LVU Data by LA'!$B$4:$B$277,0))</f>
        <v>Haringey</v>
      </c>
      <c r="C105" s="195" t="s">
        <v>320</v>
      </c>
      <c r="D105" s="195" t="s">
        <v>319</v>
      </c>
      <c r="E105" s="199">
        <v>577635.57429999998</v>
      </c>
      <c r="F105" s="195">
        <v>1.0940011860000001</v>
      </c>
      <c r="G105" s="195">
        <v>4.5856608689999998</v>
      </c>
    </row>
    <row r="106" spans="1:7" x14ac:dyDescent="0.3">
      <c r="A106" s="196">
        <v>44105</v>
      </c>
      <c r="B106" s="196" t="str">
        <f>INDEX('LVU Data by LA'!$C$4:$C$277,MATCH(D106,'LVU Data by LA'!$B$4:$B$277,0))</f>
        <v>Harrow</v>
      </c>
      <c r="C106" s="195" t="s">
        <v>326</v>
      </c>
      <c r="D106" s="195" t="s">
        <v>325</v>
      </c>
      <c r="E106" s="199">
        <v>459105.70520000003</v>
      </c>
      <c r="F106" s="195">
        <v>0.33110959000000001</v>
      </c>
      <c r="G106" s="195">
        <v>1.1619215570000001</v>
      </c>
    </row>
    <row r="107" spans="1:7" x14ac:dyDescent="0.3">
      <c r="A107" s="196">
        <v>44105</v>
      </c>
      <c r="B107" s="196" t="str">
        <f>INDEX('LVU Data by LA'!$C$4:$C$277,MATCH(D107,'LVU Data by LA'!$B$4:$B$277,0))</f>
        <v>Havering</v>
      </c>
      <c r="C107" s="195" t="s">
        <v>336</v>
      </c>
      <c r="D107" s="195" t="s">
        <v>335</v>
      </c>
      <c r="E107" s="199">
        <v>371260.24229999998</v>
      </c>
      <c r="F107" s="195">
        <v>-0.54358430499999999</v>
      </c>
      <c r="G107" s="195">
        <v>1.174918814</v>
      </c>
    </row>
    <row r="108" spans="1:7" x14ac:dyDescent="0.3">
      <c r="A108" s="196">
        <v>44105</v>
      </c>
      <c r="B108" s="196" t="str">
        <f>INDEX('LVU Data by LA'!$C$4:$C$277,MATCH(D108,'LVU Data by LA'!$B$4:$B$277,0))</f>
        <v>Hillingdon</v>
      </c>
      <c r="C108" s="195" t="s">
        <v>344</v>
      </c>
      <c r="D108" s="195" t="s">
        <v>343</v>
      </c>
      <c r="E108" s="199">
        <v>419161.86339999997</v>
      </c>
      <c r="F108" s="195">
        <v>1.1129543529999999</v>
      </c>
      <c r="G108" s="195">
        <v>3.850868304</v>
      </c>
    </row>
    <row r="109" spans="1:7" x14ac:dyDescent="0.3">
      <c r="A109" s="196">
        <v>44105</v>
      </c>
      <c r="B109" s="196" t="str">
        <f>INDEX('LVU Data by LA'!$C$4:$C$277,MATCH(D109,'LVU Data by LA'!$B$4:$B$277,0))</f>
        <v>Hounslow</v>
      </c>
      <c r="C109" s="195" t="s">
        <v>350</v>
      </c>
      <c r="D109" s="195" t="s">
        <v>349</v>
      </c>
      <c r="E109" s="199">
        <v>427832.48839999997</v>
      </c>
      <c r="F109" s="195">
        <v>2.9008773219999999</v>
      </c>
      <c r="G109" s="195">
        <v>2.9415810549999999</v>
      </c>
    </row>
    <row r="110" spans="1:7" x14ac:dyDescent="0.3">
      <c r="A110" s="196">
        <v>44105</v>
      </c>
      <c r="B110" s="196" t="str">
        <f>INDEX('LVU Data by LA'!$C$4:$C$277,MATCH(D110,'LVU Data by LA'!$B$4:$B$277,0))</f>
        <v>Islington</v>
      </c>
      <c r="C110" s="195" t="s">
        <v>362</v>
      </c>
      <c r="D110" s="195" t="s">
        <v>361</v>
      </c>
      <c r="E110" s="199">
        <v>693371.88150000002</v>
      </c>
      <c r="F110" s="195">
        <v>-1.5360836980000001</v>
      </c>
      <c r="G110" s="195">
        <v>8.0848059069999998</v>
      </c>
    </row>
    <row r="111" spans="1:7" x14ac:dyDescent="0.3">
      <c r="A111" s="196">
        <v>44105</v>
      </c>
      <c r="B111" s="196" t="str">
        <f>INDEX('LVU Data by LA'!$C$4:$C$277,MATCH(D111,'LVU Data by LA'!$B$4:$B$277,0))</f>
        <v>Kensington &amp; Chelsea</v>
      </c>
      <c r="C111" s="195" t="s">
        <v>1130</v>
      </c>
      <c r="D111" s="195" t="s">
        <v>363</v>
      </c>
      <c r="E111" s="199">
        <v>1301335.916</v>
      </c>
      <c r="F111" s="195">
        <v>-4.0159526479999998</v>
      </c>
      <c r="G111" s="195">
        <v>10.73605255</v>
      </c>
    </row>
    <row r="112" spans="1:7" x14ac:dyDescent="0.3">
      <c r="A112" s="196">
        <v>44105</v>
      </c>
      <c r="B112" s="196" t="str">
        <f>INDEX('LVU Data by LA'!$C$4:$C$277,MATCH(D112,'LVU Data by LA'!$B$4:$B$277,0))</f>
        <v>Kingston upon Thames</v>
      </c>
      <c r="C112" s="195" t="s">
        <v>372</v>
      </c>
      <c r="D112" s="195" t="s">
        <v>371</v>
      </c>
      <c r="E112" s="199">
        <v>521342.55040000001</v>
      </c>
      <c r="F112" s="195">
        <v>2.7418382349999999</v>
      </c>
      <c r="G112" s="195">
        <v>7.1208569150000001</v>
      </c>
    </row>
    <row r="113" spans="1:7" x14ac:dyDescent="0.3">
      <c r="A113" s="196">
        <v>44105</v>
      </c>
      <c r="B113" s="196" t="str">
        <f>INDEX('LVU Data by LA'!$C$4:$C$277,MATCH(D113,'LVU Data by LA'!$B$4:$B$277,0))</f>
        <v>Lambeth</v>
      </c>
      <c r="C113" s="195" t="s">
        <v>378</v>
      </c>
      <c r="D113" s="195" t="s">
        <v>377</v>
      </c>
      <c r="E113" s="199">
        <v>536452.21129999997</v>
      </c>
      <c r="F113" s="195">
        <v>-2.2480904740000001</v>
      </c>
      <c r="G113" s="195">
        <v>4.5235442219999999</v>
      </c>
    </row>
    <row r="114" spans="1:7" x14ac:dyDescent="0.3">
      <c r="A114" s="196">
        <v>44105</v>
      </c>
      <c r="B114" s="196" t="str">
        <f>INDEX('LVU Data by LA'!$C$4:$C$277,MATCH(D114,'LVU Data by LA'!$B$4:$B$277,0))</f>
        <v>Lewisham</v>
      </c>
      <c r="C114" s="195" t="s">
        <v>388</v>
      </c>
      <c r="D114" s="195" t="s">
        <v>387</v>
      </c>
      <c r="E114" s="199">
        <v>440519.22200000001</v>
      </c>
      <c r="F114" s="195">
        <v>1.9147303870000001</v>
      </c>
      <c r="G114" s="195">
        <v>5.0153462839999996</v>
      </c>
    </row>
    <row r="115" spans="1:7" x14ac:dyDescent="0.3">
      <c r="A115" s="196">
        <v>44105</v>
      </c>
      <c r="B115" s="196" t="str">
        <f>INDEX('LVU Data by LA'!$C$4:$C$277,MATCH(D115,'LVU Data by LA'!$B$4:$B$277,0))</f>
        <v>Merton</v>
      </c>
      <c r="C115" s="195" t="s">
        <v>415</v>
      </c>
      <c r="D115" s="195" t="s">
        <v>414</v>
      </c>
      <c r="E115" s="199">
        <v>561638.83250000002</v>
      </c>
      <c r="F115" s="195">
        <v>5.5376770280000001</v>
      </c>
      <c r="G115" s="195">
        <v>10.5708719</v>
      </c>
    </row>
    <row r="116" spans="1:7" x14ac:dyDescent="0.3">
      <c r="A116" s="196">
        <v>44105</v>
      </c>
      <c r="B116" s="196" t="str">
        <f>INDEX('LVU Data by LA'!$C$4:$C$277,MATCH(D116,'LVU Data by LA'!$B$4:$B$277,0))</f>
        <v>Newham</v>
      </c>
      <c r="C116" s="195" t="s">
        <v>437</v>
      </c>
      <c r="D116" s="195" t="s">
        <v>436</v>
      </c>
      <c r="E116" s="199">
        <v>374953.83350000001</v>
      </c>
      <c r="F116" s="195">
        <v>-1.262394676</v>
      </c>
      <c r="G116" s="195">
        <v>1.562408418</v>
      </c>
    </row>
    <row r="117" spans="1:7" x14ac:dyDescent="0.3">
      <c r="A117" s="196">
        <v>44105</v>
      </c>
      <c r="B117" s="196" t="str">
        <f>INDEX('LVU Data by LA'!$C$4:$C$277,MATCH(D117,'LVU Data by LA'!$B$4:$B$277,0))</f>
        <v>Redbridge</v>
      </c>
      <c r="C117" s="195" t="s">
        <v>495</v>
      </c>
      <c r="D117" s="195" t="s">
        <v>494</v>
      </c>
      <c r="E117" s="199">
        <v>429314.93910000002</v>
      </c>
      <c r="F117" s="195">
        <v>-0.37575812400000003</v>
      </c>
      <c r="G117" s="195">
        <v>4.9401631369999999</v>
      </c>
    </row>
    <row r="118" spans="1:7" x14ac:dyDescent="0.3">
      <c r="A118" s="196">
        <v>44105</v>
      </c>
      <c r="B118" s="196" t="str">
        <f>INDEX('LVU Data by LA'!$C$4:$C$277,MATCH(D118,'LVU Data by LA'!$B$4:$B$277,0))</f>
        <v>Richmond upon Thames</v>
      </c>
      <c r="C118" s="195" t="s">
        <v>505</v>
      </c>
      <c r="D118" s="195" t="s">
        <v>504</v>
      </c>
      <c r="E118" s="199">
        <v>692638.44810000004</v>
      </c>
      <c r="F118" s="195">
        <v>-0.39697406699999999</v>
      </c>
      <c r="G118" s="195">
        <v>7.6584326589999998</v>
      </c>
    </row>
    <row r="119" spans="1:7" x14ac:dyDescent="0.3">
      <c r="A119" s="196">
        <v>44105</v>
      </c>
      <c r="B119" s="196" t="str">
        <f>INDEX('LVU Data by LA'!$C$4:$C$277,MATCH(D119,'LVU Data by LA'!$B$4:$B$277,0))</f>
        <v>Southwark</v>
      </c>
      <c r="C119" s="195" t="s">
        <v>587</v>
      </c>
      <c r="D119" s="195" t="s">
        <v>586</v>
      </c>
      <c r="E119" s="199">
        <v>512704.96419999999</v>
      </c>
      <c r="F119" s="195">
        <v>1.1636518250000001</v>
      </c>
      <c r="G119" s="195">
        <v>0.38725103700000002</v>
      </c>
    </row>
    <row r="120" spans="1:7" x14ac:dyDescent="0.3">
      <c r="A120" s="196">
        <v>44105</v>
      </c>
      <c r="B120" s="196" t="str">
        <f>INDEX('LVU Data by LA'!$C$4:$C$277,MATCH(D120,'LVU Data by LA'!$B$4:$B$277,0))</f>
        <v>Sutton</v>
      </c>
      <c r="C120" s="195" t="s">
        <v>617</v>
      </c>
      <c r="D120" s="195" t="s">
        <v>616</v>
      </c>
      <c r="E120" s="199">
        <v>385190.42589999997</v>
      </c>
      <c r="F120" s="195">
        <v>0.41535607600000002</v>
      </c>
      <c r="G120" s="195">
        <v>4.0232154610000004</v>
      </c>
    </row>
    <row r="121" spans="1:7" x14ac:dyDescent="0.3">
      <c r="A121" s="196">
        <v>44105</v>
      </c>
      <c r="B121" s="196" t="e">
        <f>INDEX('LVU Data by LA'!$C$4:$C$277,MATCH(D121,'LVU Data by LA'!$B$4:$B$277,0))</f>
        <v>#N/A</v>
      </c>
      <c r="C121" s="195" t="s">
        <v>653</v>
      </c>
      <c r="D121" s="195" t="s">
        <v>652</v>
      </c>
      <c r="E121" s="199">
        <v>470150.76909999998</v>
      </c>
      <c r="F121" s="195">
        <v>1.5987201740000001</v>
      </c>
      <c r="G121" s="195">
        <v>4.1637957449999998</v>
      </c>
    </row>
    <row r="122" spans="1:7" x14ac:dyDescent="0.3">
      <c r="A122" s="196">
        <v>44105</v>
      </c>
      <c r="B122" s="196" t="e">
        <f>INDEX('LVU Data by LA'!$C$4:$C$277,MATCH(D122,'LVU Data by LA'!$B$4:$B$277,0))</f>
        <v>#N/A</v>
      </c>
      <c r="C122" s="195" t="s">
        <v>667</v>
      </c>
      <c r="D122" s="195" t="s">
        <v>666</v>
      </c>
      <c r="E122" s="199">
        <v>459386.66409999999</v>
      </c>
      <c r="F122" s="195">
        <v>0.85721517400000002</v>
      </c>
      <c r="G122" s="195">
        <v>5.7729241069999997</v>
      </c>
    </row>
    <row r="123" spans="1:7" x14ac:dyDescent="0.3">
      <c r="A123" s="196">
        <v>44105</v>
      </c>
      <c r="B123" s="196" t="e">
        <f>INDEX('LVU Data by LA'!$C$4:$C$277,MATCH(D123,'LVU Data by LA'!$B$4:$B$277,0))</f>
        <v>#N/A</v>
      </c>
      <c r="C123" s="195" t="s">
        <v>669</v>
      </c>
      <c r="D123" s="195" t="s">
        <v>668</v>
      </c>
      <c r="E123" s="199">
        <v>638185.43310000002</v>
      </c>
      <c r="F123" s="195">
        <v>0.70641562499999999</v>
      </c>
      <c r="G123" s="195">
        <v>6.5952536940000002</v>
      </c>
    </row>
    <row r="124" spans="1:7" x14ac:dyDescent="0.3">
      <c r="A124" s="196">
        <v>44105</v>
      </c>
      <c r="B124" s="196" t="e">
        <f>INDEX('LVU Data by LA'!$C$4:$C$277,MATCH(D124,'LVU Data by LA'!$B$4:$B$277,0))</f>
        <v>#N/A</v>
      </c>
      <c r="C124" s="195" t="s">
        <v>1237</v>
      </c>
      <c r="D124" s="195" t="s">
        <v>1238</v>
      </c>
      <c r="E124" s="199">
        <v>126777.8116</v>
      </c>
      <c r="F124" s="195">
        <v>0.95979754399999995</v>
      </c>
      <c r="G124" s="195">
        <v>2.019309845</v>
      </c>
    </row>
    <row r="125" spans="1:7" x14ac:dyDescent="0.3">
      <c r="A125" s="196">
        <v>44105</v>
      </c>
      <c r="B125" s="196" t="str">
        <f>INDEX('LVU Data by LA'!$C$4:$C$277,MATCH(D125,'LVU Data by LA'!$B$4:$B$277,0))</f>
        <v>Bolton</v>
      </c>
      <c r="C125" s="195" t="s">
        <v>126</v>
      </c>
      <c r="D125" s="195" t="s">
        <v>125</v>
      </c>
      <c r="E125" s="199">
        <v>149404.89180000001</v>
      </c>
      <c r="F125" s="195">
        <v>2.5425188859999999</v>
      </c>
      <c r="G125" s="195">
        <v>7.4697455709999998</v>
      </c>
    </row>
    <row r="126" spans="1:7" x14ac:dyDescent="0.3">
      <c r="A126" s="196">
        <v>44105</v>
      </c>
      <c r="B126" s="196" t="e">
        <f>INDEX('LVU Data by LA'!$C$4:$C$277,MATCH(D126,'LVU Data by LA'!$B$4:$B$277,0))</f>
        <v>#N/A</v>
      </c>
      <c r="C126" s="195" t="s">
        <v>713</v>
      </c>
      <c r="D126" s="195" t="s">
        <v>712</v>
      </c>
      <c r="E126" s="199">
        <v>171728.78409999999</v>
      </c>
      <c r="F126" s="195">
        <v>0.36651365200000002</v>
      </c>
      <c r="G126" s="195">
        <v>4.4870916569999997</v>
      </c>
    </row>
    <row r="127" spans="1:7" x14ac:dyDescent="0.3">
      <c r="A127" s="196">
        <v>44105</v>
      </c>
      <c r="B127" s="196" t="str">
        <f>INDEX('LVU Data by LA'!$C$4:$C$277,MATCH(D127,'LVU Data by LA'!$B$4:$B$277,0))</f>
        <v>Barnsley</v>
      </c>
      <c r="C127" s="195" t="s">
        <v>92</v>
      </c>
      <c r="D127" s="195" t="s">
        <v>91</v>
      </c>
      <c r="E127" s="199">
        <v>138796.3714</v>
      </c>
      <c r="F127" s="195">
        <v>3.245871664</v>
      </c>
      <c r="G127" s="195">
        <v>7.1975905239999998</v>
      </c>
    </row>
    <row r="128" spans="1:7" x14ac:dyDescent="0.3">
      <c r="A128" s="196">
        <v>44105</v>
      </c>
      <c r="B128" s="196" t="str">
        <f>INDEX('LVU Data by LA'!$C$4:$C$277,MATCH(D128,'LVU Data by LA'!$B$4:$B$277,0))</f>
        <v>Doncaster</v>
      </c>
      <c r="C128" s="195" t="s">
        <v>239</v>
      </c>
      <c r="D128" s="195" t="s">
        <v>238</v>
      </c>
      <c r="E128" s="199">
        <v>138206.84589999999</v>
      </c>
      <c r="F128" s="195">
        <v>1.647640853</v>
      </c>
      <c r="G128" s="195">
        <v>5.9999445380000003</v>
      </c>
    </row>
    <row r="129" spans="1:7" x14ac:dyDescent="0.3">
      <c r="A129" s="196">
        <v>44105</v>
      </c>
      <c r="B129" s="196" t="str">
        <f>INDEX('LVU Data by LA'!$C$4:$C$277,MATCH(D129,'LVU Data by LA'!$B$4:$B$277,0))</f>
        <v>Rotherham</v>
      </c>
      <c r="C129" s="195" t="s">
        <v>517</v>
      </c>
      <c r="D129" s="195" t="s">
        <v>516</v>
      </c>
      <c r="E129" s="199">
        <v>144788.1096</v>
      </c>
      <c r="F129" s="195">
        <v>1.0220601090000001</v>
      </c>
      <c r="G129" s="195">
        <v>1.738657798</v>
      </c>
    </row>
    <row r="130" spans="1:7" x14ac:dyDescent="0.3">
      <c r="A130" s="196">
        <v>44105</v>
      </c>
      <c r="B130" s="196" t="str">
        <f>INDEX('LVU Data by LA'!$C$4:$C$277,MATCH(D130,'LVU Data by LA'!$B$4:$B$277,0))</f>
        <v>Sheffield</v>
      </c>
      <c r="C130" s="195" t="s">
        <v>545</v>
      </c>
      <c r="D130" s="195" t="s">
        <v>544</v>
      </c>
      <c r="E130" s="199">
        <v>178786.5073</v>
      </c>
      <c r="F130" s="195">
        <v>2.0584117850000001</v>
      </c>
      <c r="G130" s="195">
        <v>6.0112807330000004</v>
      </c>
    </row>
    <row r="131" spans="1:7" x14ac:dyDescent="0.3">
      <c r="A131" s="196">
        <v>44105</v>
      </c>
      <c r="B131" s="196" t="str">
        <f>INDEX('LVU Data by LA'!$C$4:$C$277,MATCH(D131,'LVU Data by LA'!$B$4:$B$277,0))</f>
        <v>Newcastle upon Tyne</v>
      </c>
      <c r="C131" s="195" t="s">
        <v>839</v>
      </c>
      <c r="D131" s="195" t="s">
        <v>432</v>
      </c>
      <c r="E131" s="199">
        <v>167002.26259999999</v>
      </c>
      <c r="F131" s="195">
        <v>-1.126561218</v>
      </c>
      <c r="G131" s="195">
        <v>-6.4148171000000004E-2</v>
      </c>
    </row>
    <row r="132" spans="1:7" x14ac:dyDescent="0.3">
      <c r="A132" s="196">
        <v>44105</v>
      </c>
      <c r="B132" s="196" t="str">
        <f>INDEX('LVU Data by LA'!$C$4:$C$277,MATCH(D132,'LVU Data by LA'!$B$4:$B$277,0))</f>
        <v>North Tyneside</v>
      </c>
      <c r="C132" s="195" t="s">
        <v>457</v>
      </c>
      <c r="D132" s="195" t="s">
        <v>456</v>
      </c>
      <c r="E132" s="199">
        <v>173642.65609999999</v>
      </c>
      <c r="F132" s="195">
        <v>2.1871109550000001</v>
      </c>
      <c r="G132" s="195">
        <v>5.6489644539999997</v>
      </c>
    </row>
    <row r="133" spans="1:7" x14ac:dyDescent="0.3">
      <c r="A133" s="196">
        <v>44105</v>
      </c>
      <c r="B133" s="196" t="str">
        <f>INDEX('LVU Data by LA'!$C$4:$C$277,MATCH(D133,'LVU Data by LA'!$B$4:$B$277,0))</f>
        <v>South Tyneside</v>
      </c>
      <c r="C133" s="195" t="s">
        <v>581</v>
      </c>
      <c r="D133" s="195" t="s">
        <v>580</v>
      </c>
      <c r="E133" s="199">
        <v>139293.0938</v>
      </c>
      <c r="F133" s="195">
        <v>2.818269924</v>
      </c>
      <c r="G133" s="195">
        <v>1.353786632</v>
      </c>
    </row>
    <row r="134" spans="1:7" x14ac:dyDescent="0.3">
      <c r="A134" s="196">
        <v>44105</v>
      </c>
      <c r="B134" s="196" t="str">
        <f>INDEX('LVU Data by LA'!$C$4:$C$277,MATCH(D134,'LVU Data by LA'!$B$4:$B$277,0))</f>
        <v>Sunderland</v>
      </c>
      <c r="C134" s="195" t="s">
        <v>613</v>
      </c>
      <c r="D134" s="195" t="s">
        <v>612</v>
      </c>
      <c r="E134" s="199">
        <v>118457.1663</v>
      </c>
      <c r="F134" s="195">
        <v>1.755887492</v>
      </c>
      <c r="G134" s="195">
        <v>1.89333073</v>
      </c>
    </row>
    <row r="135" spans="1:7" x14ac:dyDescent="0.3">
      <c r="A135" s="196">
        <v>44105</v>
      </c>
      <c r="B135" s="196" t="str">
        <f>INDEX('LVU Data by LA'!$C$4:$C$277,MATCH(D135,'LVU Data by LA'!$B$4:$B$277,0))</f>
        <v>Birmingham</v>
      </c>
      <c r="C135" s="195" t="s">
        <v>115</v>
      </c>
      <c r="D135" s="195" t="s">
        <v>114</v>
      </c>
      <c r="E135" s="199">
        <v>192899.52239999999</v>
      </c>
      <c r="F135" s="195">
        <v>-0.26400156000000002</v>
      </c>
      <c r="G135" s="195">
        <v>1.5677904739999999</v>
      </c>
    </row>
    <row r="136" spans="1:7" x14ac:dyDescent="0.3">
      <c r="A136" s="196">
        <v>44105</v>
      </c>
      <c r="B136" s="196" t="str">
        <f>INDEX('LVU Data by LA'!$C$4:$C$277,MATCH(D136,'LVU Data by LA'!$B$4:$B$277,0))</f>
        <v>Coventry</v>
      </c>
      <c r="C136" s="195" t="s">
        <v>219</v>
      </c>
      <c r="D136" s="195" t="s">
        <v>218</v>
      </c>
      <c r="E136" s="199">
        <v>198381.49960000001</v>
      </c>
      <c r="F136" s="195">
        <v>3.2514864339999998</v>
      </c>
      <c r="G136" s="195">
        <v>4.8983193939999996</v>
      </c>
    </row>
    <row r="137" spans="1:7" x14ac:dyDescent="0.3">
      <c r="A137" s="196">
        <v>44105</v>
      </c>
      <c r="B137" s="196" t="str">
        <f>INDEX('LVU Data by LA'!$C$4:$C$277,MATCH(D137,'LVU Data by LA'!$B$4:$B$277,0))</f>
        <v>Dudley</v>
      </c>
      <c r="C137" s="195" t="s">
        <v>243</v>
      </c>
      <c r="D137" s="195" t="s">
        <v>242</v>
      </c>
      <c r="E137" s="199">
        <v>187982.4289</v>
      </c>
      <c r="F137" s="195">
        <v>0.18121664500000001</v>
      </c>
      <c r="G137" s="195">
        <v>2.5812536289999999</v>
      </c>
    </row>
    <row r="138" spans="1:7" x14ac:dyDescent="0.3">
      <c r="A138" s="196">
        <v>44105</v>
      </c>
      <c r="B138" s="196" t="str">
        <f>INDEX('LVU Data by LA'!$C$4:$C$277,MATCH(D138,'LVU Data by LA'!$B$4:$B$277,0))</f>
        <v>Sandwell</v>
      </c>
      <c r="C138" s="195" t="s">
        <v>533</v>
      </c>
      <c r="D138" s="195" t="s">
        <v>532</v>
      </c>
      <c r="E138" s="199">
        <v>156380.65599999999</v>
      </c>
      <c r="F138" s="195">
        <v>0.18245650999999999</v>
      </c>
      <c r="G138" s="195">
        <v>0.57967171900000003</v>
      </c>
    </row>
    <row r="139" spans="1:7" x14ac:dyDescent="0.3">
      <c r="A139" s="196">
        <v>44105</v>
      </c>
      <c r="B139" s="196" t="str">
        <f>INDEX('LVU Data by LA'!$C$4:$C$277,MATCH(D139,'LVU Data by LA'!$B$4:$B$277,0))</f>
        <v>Solihull</v>
      </c>
      <c r="C139" s="195" t="s">
        <v>551</v>
      </c>
      <c r="D139" s="195" t="s">
        <v>550</v>
      </c>
      <c r="E139" s="199">
        <v>294074.23460000003</v>
      </c>
      <c r="F139" s="195">
        <v>1.6043947039999999</v>
      </c>
      <c r="G139" s="195">
        <v>3.8897216590000001</v>
      </c>
    </row>
    <row r="140" spans="1:7" x14ac:dyDescent="0.3">
      <c r="A140" s="196">
        <v>44105</v>
      </c>
      <c r="B140" s="196" t="e">
        <f>INDEX('LVU Data by LA'!$C$4:$C$277,MATCH(D140,'LVU Data by LA'!$B$4:$B$277,0))</f>
        <v>#N/A</v>
      </c>
      <c r="C140" s="195" t="s">
        <v>665</v>
      </c>
      <c r="D140" s="195" t="s">
        <v>664</v>
      </c>
      <c r="E140" s="199">
        <v>174287.91959999999</v>
      </c>
      <c r="F140" s="195">
        <v>-0.18558355300000001</v>
      </c>
      <c r="G140" s="195">
        <v>3.6930505739999999</v>
      </c>
    </row>
    <row r="141" spans="1:7" x14ac:dyDescent="0.3">
      <c r="A141" s="196">
        <v>44105</v>
      </c>
      <c r="B141" s="196" t="e">
        <f>INDEX('LVU Data by LA'!$C$4:$C$277,MATCH(D141,'LVU Data by LA'!$B$4:$B$277,0))</f>
        <v>#N/A</v>
      </c>
      <c r="C141" s="195" t="s">
        <v>719</v>
      </c>
      <c r="D141" s="195" t="s">
        <v>718</v>
      </c>
      <c r="E141" s="199">
        <v>164966.21299999999</v>
      </c>
      <c r="F141" s="195">
        <v>2.308244991</v>
      </c>
      <c r="G141" s="195">
        <v>4.5914467219999997</v>
      </c>
    </row>
    <row r="142" spans="1:7" x14ac:dyDescent="0.3">
      <c r="A142" s="196">
        <v>44105</v>
      </c>
      <c r="B142" s="196" t="str">
        <f>INDEX('LVU Data by LA'!$C$4:$C$277,MATCH(D142,'LVU Data by LA'!$B$4:$B$277,0))</f>
        <v>Bradford</v>
      </c>
      <c r="C142" s="195" t="s">
        <v>137</v>
      </c>
      <c r="D142" s="195" t="s">
        <v>136</v>
      </c>
      <c r="E142" s="199">
        <v>146956.7304</v>
      </c>
      <c r="F142" s="195">
        <v>-0.61298074499999999</v>
      </c>
      <c r="G142" s="195">
        <v>5.946008741</v>
      </c>
    </row>
    <row r="143" spans="1:7" x14ac:dyDescent="0.3">
      <c r="A143" s="196">
        <v>44105</v>
      </c>
      <c r="B143" s="196" t="str">
        <f>INDEX('LVU Data by LA'!$C$4:$C$277,MATCH(D143,'LVU Data by LA'!$B$4:$B$277,0))</f>
        <v>Calderdale</v>
      </c>
      <c r="C143" s="195" t="s">
        <v>171</v>
      </c>
      <c r="D143" s="195" t="s">
        <v>170</v>
      </c>
      <c r="E143" s="199">
        <v>154047.60949999999</v>
      </c>
      <c r="F143" s="195">
        <v>-0.17797611599999999</v>
      </c>
      <c r="G143" s="195">
        <v>2.0313296900000002</v>
      </c>
    </row>
    <row r="144" spans="1:7" x14ac:dyDescent="0.3">
      <c r="A144" s="196">
        <v>44105</v>
      </c>
      <c r="B144" s="196" t="str">
        <f>INDEX('LVU Data by LA'!$C$4:$C$277,MATCH(D144,'LVU Data by LA'!$B$4:$B$277,0))</f>
        <v>Kirklees</v>
      </c>
      <c r="C144" s="195" t="s">
        <v>374</v>
      </c>
      <c r="D144" s="195" t="s">
        <v>373</v>
      </c>
      <c r="E144" s="199">
        <v>162864.5889</v>
      </c>
      <c r="F144" s="195">
        <v>2.5139062970000001</v>
      </c>
      <c r="G144" s="195">
        <v>6.1766507309999996</v>
      </c>
    </row>
    <row r="145" spans="1:7" x14ac:dyDescent="0.3">
      <c r="A145" s="196">
        <v>44105</v>
      </c>
      <c r="B145" s="196" t="str">
        <f>INDEX('LVU Data by LA'!$C$4:$C$277,MATCH(D145,'LVU Data by LA'!$B$4:$B$277,0))</f>
        <v>Leeds</v>
      </c>
      <c r="C145" s="195" t="s">
        <v>382</v>
      </c>
      <c r="D145" s="195" t="s">
        <v>381</v>
      </c>
      <c r="E145" s="199">
        <v>199153.9853</v>
      </c>
      <c r="F145" s="195">
        <v>0.62021475999999998</v>
      </c>
      <c r="G145" s="195">
        <v>5.2694654480000001</v>
      </c>
    </row>
    <row r="146" spans="1:7" x14ac:dyDescent="0.3">
      <c r="A146" s="196">
        <v>44105</v>
      </c>
      <c r="B146" s="196" t="e">
        <f>INDEX('LVU Data by LA'!$C$4:$C$277,MATCH(D146,'LVU Data by LA'!$B$4:$B$277,0))</f>
        <v>#N/A</v>
      </c>
      <c r="C146" s="195" t="s">
        <v>663</v>
      </c>
      <c r="D146" s="195" t="s">
        <v>662</v>
      </c>
      <c r="E146" s="199">
        <v>160752.12119999999</v>
      </c>
      <c r="F146" s="195">
        <v>2.9937960380000002</v>
      </c>
      <c r="G146" s="195">
        <v>5.620194712</v>
      </c>
    </row>
    <row r="147" spans="1:7" x14ac:dyDescent="0.3">
      <c r="A147" s="196">
        <v>44105</v>
      </c>
      <c r="B147" s="196" t="str">
        <f>INDEX('LVU Data by LA'!$C$4:$C$277,MATCH(D147,'LVU Data by LA'!$B$4:$B$277,0))</f>
        <v>Gateshead</v>
      </c>
      <c r="C147" s="195" t="s">
        <v>294</v>
      </c>
      <c r="D147" s="195" t="s">
        <v>293</v>
      </c>
      <c r="E147" s="199">
        <v>140573.48939999999</v>
      </c>
      <c r="F147" s="195">
        <v>2.1041612930000002</v>
      </c>
      <c r="G147" s="195">
        <v>7.599338715</v>
      </c>
    </row>
    <row r="148" spans="1:7" x14ac:dyDescent="0.3">
      <c r="A148" s="196">
        <v>44105</v>
      </c>
      <c r="B148" s="196" t="str">
        <f>INDEX('LVU Data by LA'!$C$4:$C$277,MATCH(D148,'LVU Data by LA'!$B$4:$B$277,0))</f>
        <v>Bury</v>
      </c>
      <c r="C148" s="195" t="s">
        <v>169</v>
      </c>
      <c r="D148" s="195" t="s">
        <v>168</v>
      </c>
      <c r="E148" s="199">
        <v>189018.05739999999</v>
      </c>
      <c r="F148" s="195">
        <v>-1.1804344520000001</v>
      </c>
      <c r="G148" s="195">
        <v>4.6863224399999996</v>
      </c>
    </row>
    <row r="149" spans="1:7" x14ac:dyDescent="0.3">
      <c r="A149" s="196">
        <v>44105</v>
      </c>
      <c r="B149" s="196" t="str">
        <f>INDEX('LVU Data by LA'!$C$4:$C$277,MATCH(D149,'LVU Data by LA'!$B$4:$B$277,0))</f>
        <v>Manchester</v>
      </c>
      <c r="C149" s="195" t="s">
        <v>405</v>
      </c>
      <c r="D149" s="195" t="s">
        <v>404</v>
      </c>
      <c r="E149" s="199">
        <v>191504.9326</v>
      </c>
      <c r="F149" s="195">
        <v>-0.32002672300000001</v>
      </c>
      <c r="G149" s="195">
        <v>3.3358393199999998</v>
      </c>
    </row>
    <row r="150" spans="1:7" x14ac:dyDescent="0.3">
      <c r="A150" s="196">
        <v>44105</v>
      </c>
      <c r="B150" s="196" t="str">
        <f>INDEX('LVU Data by LA'!$C$4:$C$277,MATCH(D150,'LVU Data by LA'!$B$4:$B$277,0))</f>
        <v>Oldham</v>
      </c>
      <c r="C150" s="195" t="s">
        <v>475</v>
      </c>
      <c r="D150" s="195" t="s">
        <v>474</v>
      </c>
      <c r="E150" s="199">
        <v>148397.93799999999</v>
      </c>
      <c r="F150" s="195">
        <v>2.3053789259999999</v>
      </c>
      <c r="G150" s="195">
        <v>6.1863775040000002</v>
      </c>
    </row>
    <row r="151" spans="1:7" x14ac:dyDescent="0.3">
      <c r="A151" s="196">
        <v>44105</v>
      </c>
      <c r="B151" s="196" t="str">
        <f>INDEX('LVU Data by LA'!$C$4:$C$277,MATCH(D151,'LVU Data by LA'!$B$4:$B$277,0))</f>
        <v>Rochdale</v>
      </c>
      <c r="C151" s="195" t="s">
        <v>509</v>
      </c>
      <c r="D151" s="195" t="s">
        <v>508</v>
      </c>
      <c r="E151" s="199">
        <v>146364.23439999999</v>
      </c>
      <c r="F151" s="195">
        <v>-1.0351043680000001</v>
      </c>
      <c r="G151" s="195">
        <v>1.1803115639999999</v>
      </c>
    </row>
    <row r="152" spans="1:7" x14ac:dyDescent="0.3">
      <c r="A152" s="196">
        <v>44105</v>
      </c>
      <c r="B152" s="196" t="str">
        <f>INDEX('LVU Data by LA'!$C$4:$C$277,MATCH(D152,'LVU Data by LA'!$B$4:$B$277,0))</f>
        <v>Salford</v>
      </c>
      <c r="C152" s="195" t="s">
        <v>531</v>
      </c>
      <c r="D152" s="195" t="s">
        <v>530</v>
      </c>
      <c r="E152" s="199">
        <v>179486.50760000001</v>
      </c>
      <c r="F152" s="195">
        <v>2.8442361420000002</v>
      </c>
      <c r="G152" s="195">
        <v>7.54058838</v>
      </c>
    </row>
    <row r="153" spans="1:7" x14ac:dyDescent="0.3">
      <c r="A153" s="196">
        <v>44105</v>
      </c>
      <c r="B153" s="196" t="str">
        <f>INDEX('LVU Data by LA'!$C$4:$C$277,MATCH(D153,'LVU Data by LA'!$B$4:$B$277,0))</f>
        <v>Stockport</v>
      </c>
      <c r="C153" s="195" t="s">
        <v>603</v>
      </c>
      <c r="D153" s="195" t="s">
        <v>602</v>
      </c>
      <c r="E153" s="199">
        <v>248951.71660000001</v>
      </c>
      <c r="F153" s="195">
        <v>1.663526099</v>
      </c>
      <c r="G153" s="195">
        <v>7.8315482919999999</v>
      </c>
    </row>
    <row r="154" spans="1:7" x14ac:dyDescent="0.3">
      <c r="A154" s="196">
        <v>44105</v>
      </c>
      <c r="B154" s="196" t="str">
        <f>INDEX('LVU Data by LA'!$C$4:$C$277,MATCH(D154,'LVU Data by LA'!$B$4:$B$277,0))</f>
        <v>Tameside</v>
      </c>
      <c r="C154" s="195" t="s">
        <v>623</v>
      </c>
      <c r="D154" s="195" t="s">
        <v>622</v>
      </c>
      <c r="E154" s="199">
        <v>163489.5937</v>
      </c>
      <c r="F154" s="195">
        <v>0.32072501599999997</v>
      </c>
      <c r="G154" s="195">
        <v>6.2714344649999996</v>
      </c>
    </row>
    <row r="155" spans="1:7" x14ac:dyDescent="0.3">
      <c r="A155" s="196">
        <v>44105</v>
      </c>
      <c r="B155" s="196" t="e">
        <f>INDEX('LVU Data by LA'!$C$4:$C$277,MATCH(D155,'LVU Data by LA'!$B$4:$B$277,0))</f>
        <v>#N/A</v>
      </c>
      <c r="C155" s="195" t="s">
        <v>655</v>
      </c>
      <c r="D155" s="195" t="s">
        <v>654</v>
      </c>
      <c r="E155" s="199">
        <v>308933.37719999999</v>
      </c>
      <c r="F155" s="195">
        <v>0.88344816100000001</v>
      </c>
      <c r="G155" s="195">
        <v>4.9841507910000002</v>
      </c>
    </row>
    <row r="156" spans="1:7" x14ac:dyDescent="0.3">
      <c r="A156" s="196">
        <v>44105</v>
      </c>
      <c r="B156" s="196" t="e">
        <f>INDEX('LVU Data by LA'!$C$4:$C$277,MATCH(D156,'LVU Data by LA'!$B$4:$B$277,0))</f>
        <v>#N/A</v>
      </c>
      <c r="C156" s="195" t="s">
        <v>705</v>
      </c>
      <c r="D156" s="195" t="s">
        <v>704</v>
      </c>
      <c r="E156" s="199">
        <v>145191.03330000001</v>
      </c>
      <c r="F156" s="195">
        <v>0.89632339400000005</v>
      </c>
      <c r="G156" s="195">
        <v>7.2377012059999997</v>
      </c>
    </row>
    <row r="157" spans="1:7" x14ac:dyDescent="0.3">
      <c r="A157" s="196">
        <v>44105</v>
      </c>
      <c r="B157" s="196" t="str">
        <f>INDEX('LVU Data by LA'!$C$4:$C$277,MATCH(D157,'LVU Data by LA'!$B$4:$B$277,0))</f>
        <v>Knowsley</v>
      </c>
      <c r="C157" s="195" t="s">
        <v>376</v>
      </c>
      <c r="D157" s="195" t="s">
        <v>375</v>
      </c>
      <c r="E157" s="199">
        <v>140869.93</v>
      </c>
      <c r="F157" s="195">
        <v>3.7334411589999998</v>
      </c>
      <c r="G157" s="195">
        <v>5.7814181299999996</v>
      </c>
    </row>
    <row r="158" spans="1:7" x14ac:dyDescent="0.3">
      <c r="A158" s="196">
        <v>44105</v>
      </c>
      <c r="B158" s="196" t="str">
        <f>INDEX('LVU Data by LA'!$C$4:$C$277,MATCH(D158,'LVU Data by LA'!$B$4:$B$277,0))</f>
        <v>Liverpool</v>
      </c>
      <c r="C158" s="195" t="s">
        <v>394</v>
      </c>
      <c r="D158" s="195" t="s">
        <v>393</v>
      </c>
      <c r="E158" s="199">
        <v>149937.5839</v>
      </c>
      <c r="F158" s="195">
        <v>2.5372792400000002</v>
      </c>
      <c r="G158" s="195">
        <v>9.1761450230000001</v>
      </c>
    </row>
    <row r="159" spans="1:7" x14ac:dyDescent="0.3">
      <c r="A159" s="196">
        <v>44105</v>
      </c>
      <c r="B159" s="196" t="str">
        <f>INDEX('LVU Data by LA'!$C$4:$C$277,MATCH(D159,'LVU Data by LA'!$B$4:$B$277,0))</f>
        <v>St Helens</v>
      </c>
      <c r="C159" s="195" t="s">
        <v>595</v>
      </c>
      <c r="D159" s="195" t="s">
        <v>594</v>
      </c>
      <c r="E159" s="199">
        <v>141136.5968</v>
      </c>
      <c r="F159" s="195">
        <v>-0.83850497400000001</v>
      </c>
      <c r="G159" s="195">
        <v>4.6527155850000002</v>
      </c>
    </row>
    <row r="160" spans="1:7" x14ac:dyDescent="0.3">
      <c r="A160" s="196">
        <v>44105</v>
      </c>
      <c r="B160" s="196" t="str">
        <f>INDEX('LVU Data by LA'!$C$4:$C$277,MATCH(D160,'LVU Data by LA'!$B$4:$B$277,0))</f>
        <v>Sefton</v>
      </c>
      <c r="C160" s="195" t="s">
        <v>539</v>
      </c>
      <c r="D160" s="195" t="s">
        <v>538</v>
      </c>
      <c r="E160" s="199">
        <v>177684.2752</v>
      </c>
      <c r="F160" s="195">
        <v>3.0196468400000001</v>
      </c>
      <c r="G160" s="195">
        <v>2.849588571</v>
      </c>
    </row>
    <row r="161" spans="1:7" x14ac:dyDescent="0.3">
      <c r="A161" s="196">
        <v>44105</v>
      </c>
      <c r="B161" s="196" t="str">
        <f>INDEX('LVU Data by LA'!$C$4:$C$277,MATCH(D161,'LVU Data by LA'!$B$4:$B$277,0))</f>
        <v>North West Leicestershire</v>
      </c>
      <c r="C161" s="195" t="s">
        <v>461</v>
      </c>
      <c r="D161" s="195" t="s">
        <v>460</v>
      </c>
      <c r="E161" s="199">
        <v>216137.75539999999</v>
      </c>
      <c r="F161" s="195">
        <v>-1.6070690540000001</v>
      </c>
      <c r="G161" s="195">
        <v>1.038283082</v>
      </c>
    </row>
    <row r="162" spans="1:7" x14ac:dyDescent="0.3">
      <c r="A162" s="196">
        <v>44105</v>
      </c>
      <c r="B162" s="196" t="str">
        <f>INDEX('LVU Data by LA'!$C$4:$C$277,MATCH(D162,'LVU Data by LA'!$B$4:$B$277,0))</f>
        <v>Oadby &amp; Wigston</v>
      </c>
      <c r="C162" s="195" t="s">
        <v>1140</v>
      </c>
      <c r="D162" s="195" t="s">
        <v>472</v>
      </c>
      <c r="E162" s="199">
        <v>235267.78039999999</v>
      </c>
      <c r="F162" s="195">
        <v>1.9990219039999999</v>
      </c>
      <c r="G162" s="195">
        <v>6.7135927039999999</v>
      </c>
    </row>
    <row r="163" spans="1:7" x14ac:dyDescent="0.3">
      <c r="A163" s="196">
        <v>44105</v>
      </c>
      <c r="B163" s="196" t="str">
        <f>INDEX('LVU Data by LA'!$C$4:$C$277,MATCH(D163,'LVU Data by LA'!$B$4:$B$277,0))</f>
        <v>Boston</v>
      </c>
      <c r="C163" s="195" t="s">
        <v>130</v>
      </c>
      <c r="D163" s="195" t="s">
        <v>129</v>
      </c>
      <c r="E163" s="199">
        <v>159445.89929999999</v>
      </c>
      <c r="F163" s="195">
        <v>-1.066086256</v>
      </c>
      <c r="G163" s="195">
        <v>6.1343061419999998</v>
      </c>
    </row>
    <row r="164" spans="1:7" x14ac:dyDescent="0.3">
      <c r="A164" s="196">
        <v>44105</v>
      </c>
      <c r="B164" s="196" t="str">
        <f>INDEX('LVU Data by LA'!$C$4:$C$277,MATCH(D164,'LVU Data by LA'!$B$4:$B$277,0))</f>
        <v>East Lindsey</v>
      </c>
      <c r="C164" s="195" t="s">
        <v>259</v>
      </c>
      <c r="D164" s="195" t="s">
        <v>258</v>
      </c>
      <c r="E164" s="199">
        <v>178105.0147</v>
      </c>
      <c r="F164" s="195">
        <v>-2.287507127</v>
      </c>
      <c r="G164" s="195">
        <v>-2.2160801280000002</v>
      </c>
    </row>
    <row r="165" spans="1:7" x14ac:dyDescent="0.3">
      <c r="A165" s="196">
        <v>44105</v>
      </c>
      <c r="B165" s="196" t="str">
        <f>INDEX('LVU Data by LA'!$C$4:$C$277,MATCH(D165,'LVU Data by LA'!$B$4:$B$277,0))</f>
        <v>Lincoln</v>
      </c>
      <c r="C165" s="195" t="s">
        <v>392</v>
      </c>
      <c r="D165" s="195" t="s">
        <v>391</v>
      </c>
      <c r="E165" s="199">
        <v>156234.2205</v>
      </c>
      <c r="F165" s="195">
        <v>1.898199609</v>
      </c>
      <c r="G165" s="195">
        <v>1.323076943</v>
      </c>
    </row>
    <row r="166" spans="1:7" x14ac:dyDescent="0.3">
      <c r="A166" s="196">
        <v>44105</v>
      </c>
      <c r="B166" s="196" t="str">
        <f>INDEX('LVU Data by LA'!$C$4:$C$277,MATCH(D166,'LVU Data by LA'!$B$4:$B$277,0))</f>
        <v>North Kesteven</v>
      </c>
      <c r="C166" s="195" t="s">
        <v>449</v>
      </c>
      <c r="D166" s="195" t="s">
        <v>448</v>
      </c>
      <c r="E166" s="199">
        <v>216306.93849999999</v>
      </c>
      <c r="F166" s="195">
        <v>-4.6711410000000002E-2</v>
      </c>
      <c r="G166" s="195">
        <v>1.7391631540000001</v>
      </c>
    </row>
    <row r="167" spans="1:7" x14ac:dyDescent="0.3">
      <c r="A167" s="196">
        <v>44105</v>
      </c>
      <c r="B167" s="196" t="str">
        <f>INDEX('LVU Data by LA'!$C$4:$C$277,MATCH(D167,'LVU Data by LA'!$B$4:$B$277,0))</f>
        <v>South Holland</v>
      </c>
      <c r="C167" s="195" t="s">
        <v>563</v>
      </c>
      <c r="D167" s="195" t="s">
        <v>562</v>
      </c>
      <c r="E167" s="199">
        <v>196207.91990000001</v>
      </c>
      <c r="F167" s="195">
        <v>0.90199338600000001</v>
      </c>
      <c r="G167" s="195">
        <v>3.3919038210000001</v>
      </c>
    </row>
    <row r="168" spans="1:7" x14ac:dyDescent="0.3">
      <c r="A168" s="196">
        <v>44105</v>
      </c>
      <c r="B168" s="196" t="str">
        <f>INDEX('LVU Data by LA'!$C$4:$C$277,MATCH(D168,'LVU Data by LA'!$B$4:$B$277,0))</f>
        <v>South Kesteven</v>
      </c>
      <c r="C168" s="195" t="s">
        <v>565</v>
      </c>
      <c r="D168" s="195" t="s">
        <v>564</v>
      </c>
      <c r="E168" s="199">
        <v>225860.33300000001</v>
      </c>
      <c r="F168" s="195">
        <v>2.4258507580000002</v>
      </c>
      <c r="G168" s="195">
        <v>2.1952596550000001</v>
      </c>
    </row>
    <row r="169" spans="1:7" x14ac:dyDescent="0.3">
      <c r="A169" s="196">
        <v>44105</v>
      </c>
      <c r="B169" s="196" t="e">
        <f>INDEX('LVU Data by LA'!$C$4:$C$277,MATCH(D169,'LVU Data by LA'!$B$4:$B$277,0))</f>
        <v>#N/A</v>
      </c>
      <c r="C169" s="195" t="s">
        <v>694</v>
      </c>
      <c r="D169" s="195" t="s">
        <v>693</v>
      </c>
      <c r="E169" s="199">
        <v>175605.01389999999</v>
      </c>
      <c r="F169" s="195">
        <v>-0.29820863600000003</v>
      </c>
      <c r="G169" s="195">
        <v>-6.7143746000000004E-2</v>
      </c>
    </row>
    <row r="170" spans="1:7" x14ac:dyDescent="0.3">
      <c r="A170" s="196">
        <v>44105</v>
      </c>
      <c r="B170" s="196" t="str">
        <f>INDEX('LVU Data by LA'!$C$4:$C$277,MATCH(D170,'LVU Data by LA'!$B$4:$B$277,0))</f>
        <v>Breckland</v>
      </c>
      <c r="C170" s="195" t="s">
        <v>141</v>
      </c>
      <c r="D170" s="195" t="s">
        <v>140</v>
      </c>
      <c r="E170" s="199">
        <v>235322.31959999999</v>
      </c>
      <c r="F170" s="195">
        <v>-0.84498439299999994</v>
      </c>
      <c r="G170" s="195">
        <v>4.1780062610000002</v>
      </c>
    </row>
    <row r="171" spans="1:7" x14ac:dyDescent="0.3">
      <c r="A171" s="196">
        <v>44105</v>
      </c>
      <c r="B171" s="196" t="str">
        <f>INDEX('LVU Data by LA'!$C$4:$C$277,MATCH(D171,'LVU Data by LA'!$B$4:$B$277,0))</f>
        <v>Broadland</v>
      </c>
      <c r="C171" s="195" t="s">
        <v>151</v>
      </c>
      <c r="D171" s="195" t="s">
        <v>150</v>
      </c>
      <c r="E171" s="199">
        <v>277494.41529999999</v>
      </c>
      <c r="F171" s="195">
        <v>-0.808403541</v>
      </c>
      <c r="G171" s="195">
        <v>6.7961659770000002</v>
      </c>
    </row>
    <row r="172" spans="1:7" x14ac:dyDescent="0.3">
      <c r="A172" s="196">
        <v>44105</v>
      </c>
      <c r="B172" s="196" t="str">
        <f>INDEX('LVU Data by LA'!$C$4:$C$277,MATCH(D172,'LVU Data by LA'!$B$4:$B$277,0))</f>
        <v>Great Yarmouth</v>
      </c>
      <c r="C172" s="195" t="s">
        <v>304</v>
      </c>
      <c r="D172" s="195" t="s">
        <v>303</v>
      </c>
      <c r="E172" s="199">
        <v>175547.39790000001</v>
      </c>
      <c r="F172" s="195">
        <v>-0.66377085499999999</v>
      </c>
      <c r="G172" s="195">
        <v>-0.26833079599999998</v>
      </c>
    </row>
    <row r="173" spans="1:7" x14ac:dyDescent="0.3">
      <c r="A173" s="196">
        <v>44105</v>
      </c>
      <c r="B173" s="196" t="str">
        <f>INDEX('LVU Data by LA'!$C$4:$C$277,MATCH(D173,'LVU Data by LA'!$B$4:$B$277,0))</f>
        <v>King's Lynn &amp; West Norfolk</v>
      </c>
      <c r="C173" s="195" t="s">
        <v>1135</v>
      </c>
      <c r="D173" s="195" t="s">
        <v>367</v>
      </c>
      <c r="E173" s="199">
        <v>233004.4032</v>
      </c>
      <c r="F173" s="195">
        <v>3.3101592289999999</v>
      </c>
      <c r="G173" s="195">
        <v>6.1652994760000004</v>
      </c>
    </row>
    <row r="174" spans="1:7" x14ac:dyDescent="0.3">
      <c r="A174" s="196">
        <v>44105</v>
      </c>
      <c r="B174" s="196" t="str">
        <f>INDEX('LVU Data by LA'!$C$4:$C$277,MATCH(D174,'LVU Data by LA'!$B$4:$B$277,0))</f>
        <v>North Norfolk</v>
      </c>
      <c r="C174" s="195" t="s">
        <v>453</v>
      </c>
      <c r="D174" s="195" t="s">
        <v>452</v>
      </c>
      <c r="E174" s="199">
        <v>277131.29629999999</v>
      </c>
      <c r="F174" s="195">
        <v>1.1434275780000001</v>
      </c>
      <c r="G174" s="195">
        <v>6.564057783</v>
      </c>
    </row>
    <row r="175" spans="1:7" x14ac:dyDescent="0.3">
      <c r="A175" s="196">
        <v>44105</v>
      </c>
      <c r="B175" s="196" t="str">
        <f>INDEX('LVU Data by LA'!$C$4:$C$277,MATCH(D175,'LVU Data by LA'!$B$4:$B$277,0))</f>
        <v>Norwich</v>
      </c>
      <c r="C175" s="195" t="s">
        <v>467</v>
      </c>
      <c r="D175" s="195" t="s">
        <v>466</v>
      </c>
      <c r="E175" s="199">
        <v>211280.2138</v>
      </c>
      <c r="F175" s="195">
        <v>2.0556030980000002</v>
      </c>
      <c r="G175" s="195">
        <v>2.0125524609999998</v>
      </c>
    </row>
    <row r="176" spans="1:7" x14ac:dyDescent="0.3">
      <c r="A176" s="196">
        <v>44105</v>
      </c>
      <c r="B176" s="196" t="str">
        <f>INDEX('LVU Data by LA'!$C$4:$C$277,MATCH(D176,'LVU Data by LA'!$B$4:$B$277,0))</f>
        <v>South Norfolk</v>
      </c>
      <c r="C176" s="195" t="s">
        <v>569</v>
      </c>
      <c r="D176" s="195" t="s">
        <v>568</v>
      </c>
      <c r="E176" s="199">
        <v>278936.56709999999</v>
      </c>
      <c r="F176" s="195">
        <v>1.178396309</v>
      </c>
      <c r="G176" s="195">
        <v>6.7009934060000003</v>
      </c>
    </row>
    <row r="177" spans="1:7" x14ac:dyDescent="0.3">
      <c r="A177" s="196">
        <v>44105</v>
      </c>
      <c r="B177" s="196" t="str">
        <f>INDEX('LVU Data by LA'!$C$4:$C$277,MATCH(D177,'LVU Data by LA'!$B$4:$B$277,0))</f>
        <v>Corby</v>
      </c>
      <c r="C177" s="195" t="s">
        <v>213</v>
      </c>
      <c r="D177" s="195" t="s">
        <v>212</v>
      </c>
      <c r="E177" s="199">
        <v>198503.20619999999</v>
      </c>
      <c r="F177" s="195">
        <v>1.5573944850000001</v>
      </c>
      <c r="G177" s="195">
        <v>5.5727967029999999</v>
      </c>
    </row>
    <row r="178" spans="1:7" x14ac:dyDescent="0.3">
      <c r="A178" s="196">
        <v>44105</v>
      </c>
      <c r="B178" s="196" t="str">
        <f>INDEX('LVU Data by LA'!$C$4:$C$277,MATCH(D178,'LVU Data by LA'!$B$4:$B$277,0))</f>
        <v>Daventry</v>
      </c>
      <c r="C178" s="195" t="s">
        <v>233</v>
      </c>
      <c r="D178" s="195" t="s">
        <v>232</v>
      </c>
      <c r="E178" s="199">
        <v>277231.73359999998</v>
      </c>
      <c r="F178" s="195">
        <v>-0.87471268800000002</v>
      </c>
      <c r="G178" s="195">
        <v>3.48961671</v>
      </c>
    </row>
    <row r="179" spans="1:7" x14ac:dyDescent="0.3">
      <c r="A179" s="196">
        <v>44105</v>
      </c>
      <c r="B179" s="196" t="str">
        <f>INDEX('LVU Data by LA'!$C$4:$C$277,MATCH(D179,'LVU Data by LA'!$B$4:$B$277,0))</f>
        <v>East Northamptonshire</v>
      </c>
      <c r="C179" s="195" t="s">
        <v>261</v>
      </c>
      <c r="D179" s="195" t="s">
        <v>260</v>
      </c>
      <c r="E179" s="199">
        <v>251174.41740000001</v>
      </c>
      <c r="F179" s="195">
        <v>1.946177813</v>
      </c>
      <c r="G179" s="195">
        <v>8.2682675979999996</v>
      </c>
    </row>
    <row r="180" spans="1:7" x14ac:dyDescent="0.3">
      <c r="A180" s="196">
        <v>44105</v>
      </c>
      <c r="B180" s="196" t="str">
        <f>INDEX('LVU Data by LA'!$C$4:$C$277,MATCH(D180,'LVU Data by LA'!$B$4:$B$277,0))</f>
        <v>Kettering</v>
      </c>
      <c r="C180" s="195" t="s">
        <v>366</v>
      </c>
      <c r="D180" s="195" t="s">
        <v>365</v>
      </c>
      <c r="E180" s="199">
        <v>216829.3449</v>
      </c>
      <c r="F180" s="195">
        <v>4.0548555559999997</v>
      </c>
      <c r="G180" s="195">
        <v>6.7700860580000004</v>
      </c>
    </row>
    <row r="181" spans="1:7" x14ac:dyDescent="0.3">
      <c r="A181" s="196">
        <v>44105</v>
      </c>
      <c r="B181" s="196" t="str">
        <f>INDEX('LVU Data by LA'!$C$4:$C$277,MATCH(D181,'LVU Data by LA'!$B$4:$B$277,0))</f>
        <v>Northampton</v>
      </c>
      <c r="C181" s="195" t="s">
        <v>463</v>
      </c>
      <c r="D181" s="195" t="s">
        <v>462</v>
      </c>
      <c r="E181" s="199">
        <v>217166.1281</v>
      </c>
      <c r="F181" s="195">
        <v>0.85178953300000004</v>
      </c>
      <c r="G181" s="195">
        <v>2.357310338</v>
      </c>
    </row>
    <row r="182" spans="1:7" x14ac:dyDescent="0.3">
      <c r="A182" s="196">
        <v>44105</v>
      </c>
      <c r="B182" s="196" t="str">
        <f>INDEX('LVU Data by LA'!$C$4:$C$277,MATCH(D182,'LVU Data by LA'!$B$4:$B$277,0))</f>
        <v>South Northamptonshire</v>
      </c>
      <c r="C182" s="195" t="s">
        <v>571</v>
      </c>
      <c r="D182" s="195" t="s">
        <v>570</v>
      </c>
      <c r="E182" s="199">
        <v>335622.11820000003</v>
      </c>
      <c r="F182" s="195">
        <v>4.5403430480000004</v>
      </c>
      <c r="G182" s="195">
        <v>7.8036206090000002</v>
      </c>
    </row>
    <row r="183" spans="1:7" x14ac:dyDescent="0.3">
      <c r="A183" s="196">
        <v>44105</v>
      </c>
      <c r="B183" s="196" t="e">
        <f>INDEX('LVU Data by LA'!$C$4:$C$277,MATCH(D183,'LVU Data by LA'!$B$4:$B$277,0))</f>
        <v>#N/A</v>
      </c>
      <c r="C183" s="195" t="s">
        <v>682</v>
      </c>
      <c r="D183" s="195" t="s">
        <v>681</v>
      </c>
      <c r="E183" s="199">
        <v>217054.02830000001</v>
      </c>
      <c r="F183" s="195">
        <v>-1.960144141</v>
      </c>
      <c r="G183" s="195">
        <v>1.072662182</v>
      </c>
    </row>
    <row r="184" spans="1:7" x14ac:dyDescent="0.3">
      <c r="A184" s="196">
        <v>44105</v>
      </c>
      <c r="B184" s="196" t="str">
        <f>INDEX('LVU Data by LA'!$C$4:$C$277,MATCH(D184,'LVU Data by LA'!$B$4:$B$277,0))</f>
        <v>Craven</v>
      </c>
      <c r="C184" s="195" t="s">
        <v>221</v>
      </c>
      <c r="D184" s="195" t="s">
        <v>220</v>
      </c>
      <c r="E184" s="199">
        <v>231972.951</v>
      </c>
      <c r="F184" s="195">
        <v>1.692494867</v>
      </c>
      <c r="G184" s="195">
        <v>8.3195124099999997</v>
      </c>
    </row>
    <row r="185" spans="1:7" x14ac:dyDescent="0.3">
      <c r="A185" s="196">
        <v>44105</v>
      </c>
      <c r="B185" s="196" t="str">
        <f>INDEX('LVU Data by LA'!$C$4:$C$277,MATCH(D185,'LVU Data by LA'!$B$4:$B$277,0))</f>
        <v>Hambleton</v>
      </c>
      <c r="C185" s="195" t="s">
        <v>314</v>
      </c>
      <c r="D185" s="195" t="s">
        <v>313</v>
      </c>
      <c r="E185" s="199">
        <v>247128.10680000001</v>
      </c>
      <c r="F185" s="195">
        <v>3.3607749899999999</v>
      </c>
      <c r="G185" s="195">
        <v>6.1482211939999996</v>
      </c>
    </row>
    <row r="186" spans="1:7" x14ac:dyDescent="0.3">
      <c r="A186" s="196">
        <v>44105</v>
      </c>
      <c r="B186" s="196" t="str">
        <f>INDEX('LVU Data by LA'!$C$4:$C$277,MATCH(D186,'LVU Data by LA'!$B$4:$B$277,0))</f>
        <v>Harrogate</v>
      </c>
      <c r="C186" s="195" t="s">
        <v>324</v>
      </c>
      <c r="D186" s="195" t="s">
        <v>323</v>
      </c>
      <c r="E186" s="199">
        <v>297304.94910000003</v>
      </c>
      <c r="F186" s="195">
        <v>1.8628483389999999</v>
      </c>
      <c r="G186" s="195">
        <v>1.6897400650000001</v>
      </c>
    </row>
    <row r="187" spans="1:7" x14ac:dyDescent="0.3">
      <c r="A187" s="196">
        <v>44105</v>
      </c>
      <c r="B187" s="196" t="str">
        <f>INDEX('LVU Data by LA'!$C$4:$C$277,MATCH(D187,'LVU Data by LA'!$B$4:$B$277,0))</f>
        <v>Richmondshire</v>
      </c>
      <c r="C187" s="195" t="s">
        <v>507</v>
      </c>
      <c r="D187" s="195" t="s">
        <v>506</v>
      </c>
      <c r="E187" s="199">
        <v>227962.6102</v>
      </c>
      <c r="F187" s="195">
        <v>4.4509528029999998</v>
      </c>
      <c r="G187" s="195">
        <v>6.6876134299999999</v>
      </c>
    </row>
    <row r="188" spans="1:7" x14ac:dyDescent="0.3">
      <c r="A188" s="196">
        <v>44105</v>
      </c>
      <c r="B188" s="196" t="str">
        <f>INDEX('LVU Data by LA'!$C$4:$C$277,MATCH(D188,'LVU Data by LA'!$B$4:$B$277,0))</f>
        <v>Ryedale</v>
      </c>
      <c r="C188" s="195" t="s">
        <v>529</v>
      </c>
      <c r="D188" s="195" t="s">
        <v>528</v>
      </c>
      <c r="E188" s="199">
        <v>257693.13560000001</v>
      </c>
      <c r="F188" s="195">
        <v>4.0993313630000001</v>
      </c>
      <c r="G188" s="195">
        <v>7.2523540329999996</v>
      </c>
    </row>
    <row r="189" spans="1:7" x14ac:dyDescent="0.3">
      <c r="A189" s="196">
        <v>44105</v>
      </c>
      <c r="B189" s="196" t="str">
        <f>INDEX('LVU Data by LA'!$C$4:$C$277,MATCH(D189,'LVU Data by LA'!$B$4:$B$277,0))</f>
        <v>Scarborough</v>
      </c>
      <c r="C189" s="195" t="s">
        <v>535</v>
      </c>
      <c r="D189" s="195" t="s">
        <v>534</v>
      </c>
      <c r="E189" s="199">
        <v>178588.9381</v>
      </c>
      <c r="F189" s="195">
        <v>2.9820129799999999</v>
      </c>
      <c r="G189" s="195">
        <v>5.6138299309999997</v>
      </c>
    </row>
    <row r="190" spans="1:7" x14ac:dyDescent="0.3">
      <c r="A190" s="196">
        <v>44105</v>
      </c>
      <c r="B190" s="196" t="str">
        <f>INDEX('LVU Data by LA'!$C$4:$C$277,MATCH(D190,'LVU Data by LA'!$B$4:$B$277,0))</f>
        <v>Selby</v>
      </c>
      <c r="C190" s="195" t="s">
        <v>541</v>
      </c>
      <c r="D190" s="195" t="s">
        <v>540</v>
      </c>
      <c r="E190" s="199">
        <v>213296.37220000001</v>
      </c>
      <c r="F190" s="195">
        <v>-0.42582933099999998</v>
      </c>
      <c r="G190" s="195">
        <v>4.6924603090000003</v>
      </c>
    </row>
    <row r="191" spans="1:7" x14ac:dyDescent="0.3">
      <c r="A191" s="196">
        <v>44105</v>
      </c>
      <c r="B191" s="196" t="str">
        <f>INDEX('LVU Data by LA'!$C$4:$C$277,MATCH(D191,'LVU Data by LA'!$B$4:$B$277,0))</f>
        <v>Ashfield</v>
      </c>
      <c r="C191" s="195" t="s">
        <v>77</v>
      </c>
      <c r="D191" s="195" t="s">
        <v>76</v>
      </c>
      <c r="E191" s="199">
        <v>150857.11660000001</v>
      </c>
      <c r="F191" s="195">
        <v>0.23126727899999999</v>
      </c>
      <c r="G191" s="195">
        <v>3.314256909</v>
      </c>
    </row>
    <row r="192" spans="1:7" x14ac:dyDescent="0.3">
      <c r="A192" s="196">
        <v>44105</v>
      </c>
      <c r="B192" s="196" t="str">
        <f>INDEX('LVU Data by LA'!$C$4:$C$277,MATCH(D192,'LVU Data by LA'!$B$4:$B$277,0))</f>
        <v>Bassetlaw</v>
      </c>
      <c r="C192" s="195" t="s">
        <v>106</v>
      </c>
      <c r="D192" s="195" t="s">
        <v>105</v>
      </c>
      <c r="E192" s="199">
        <v>165656.06880000001</v>
      </c>
      <c r="F192" s="195">
        <v>0.96051021400000003</v>
      </c>
      <c r="G192" s="195">
        <v>4.3986877790000003</v>
      </c>
    </row>
    <row r="193" spans="1:7" x14ac:dyDescent="0.3">
      <c r="A193" s="196">
        <v>44105</v>
      </c>
      <c r="B193" s="196" t="str">
        <f>INDEX('LVU Data by LA'!$C$4:$C$277,MATCH(D193,'LVU Data by LA'!$B$4:$B$277,0))</f>
        <v>East Staffordshire</v>
      </c>
      <c r="C193" s="195" t="s">
        <v>265</v>
      </c>
      <c r="D193" s="195" t="s">
        <v>264</v>
      </c>
      <c r="E193" s="199">
        <v>200047.59830000001</v>
      </c>
      <c r="F193" s="195">
        <v>2.5848501760000002</v>
      </c>
      <c r="G193" s="195">
        <v>8.8732792319999998</v>
      </c>
    </row>
    <row r="194" spans="1:7" x14ac:dyDescent="0.3">
      <c r="A194" s="196">
        <v>44105</v>
      </c>
      <c r="B194" s="196" t="str">
        <f>INDEX('LVU Data by LA'!$C$4:$C$277,MATCH(D194,'LVU Data by LA'!$B$4:$B$277,0))</f>
        <v>Lichfield</v>
      </c>
      <c r="C194" s="195" t="s">
        <v>390</v>
      </c>
      <c r="D194" s="195" t="s">
        <v>389</v>
      </c>
      <c r="E194" s="199">
        <v>266750.56079999998</v>
      </c>
      <c r="F194" s="195">
        <v>2.8396205459999999</v>
      </c>
      <c r="G194" s="195">
        <v>7.133772757</v>
      </c>
    </row>
    <row r="195" spans="1:7" x14ac:dyDescent="0.3">
      <c r="A195" s="196">
        <v>44105</v>
      </c>
      <c r="B195" s="196" t="str">
        <f>INDEX('LVU Data by LA'!$C$4:$C$277,MATCH(D195,'LVU Data by LA'!$B$4:$B$277,0))</f>
        <v>Newcastle under Lyme</v>
      </c>
      <c r="C195" s="195" t="s">
        <v>1139</v>
      </c>
      <c r="D195" s="195" t="s">
        <v>434</v>
      </c>
      <c r="E195" s="199">
        <v>162714.18729999999</v>
      </c>
      <c r="F195" s="195">
        <v>0.80603511100000003</v>
      </c>
      <c r="G195" s="195">
        <v>3.9277980440000002</v>
      </c>
    </row>
    <row r="196" spans="1:7" x14ac:dyDescent="0.3">
      <c r="A196" s="196">
        <v>44105</v>
      </c>
      <c r="B196" s="196" t="str">
        <f>INDEX('LVU Data by LA'!$C$4:$C$277,MATCH(D196,'LVU Data by LA'!$B$4:$B$277,0))</f>
        <v>South Staffordshire</v>
      </c>
      <c r="C196" s="195" t="s">
        <v>579</v>
      </c>
      <c r="D196" s="195" t="s">
        <v>578</v>
      </c>
      <c r="E196" s="199">
        <v>245191.32399999999</v>
      </c>
      <c r="F196" s="195">
        <v>1.306068309</v>
      </c>
      <c r="G196" s="195">
        <v>2.5803984679999998</v>
      </c>
    </row>
    <row r="197" spans="1:7" x14ac:dyDescent="0.3">
      <c r="A197" s="196">
        <v>44105</v>
      </c>
      <c r="B197" s="196" t="str">
        <f>INDEX('LVU Data by LA'!$C$4:$C$277,MATCH(D197,'LVU Data by LA'!$B$4:$B$277,0))</f>
        <v>Stafford</v>
      </c>
      <c r="C197" s="195" t="s">
        <v>597</v>
      </c>
      <c r="D197" s="195" t="s">
        <v>596</v>
      </c>
      <c r="E197" s="199">
        <v>223489.36230000001</v>
      </c>
      <c r="F197" s="195">
        <v>1.490395503</v>
      </c>
      <c r="G197" s="195">
        <v>4.8136064100000002</v>
      </c>
    </row>
    <row r="198" spans="1:7" x14ac:dyDescent="0.3">
      <c r="A198" s="196">
        <v>44105</v>
      </c>
      <c r="B198" s="196" t="str">
        <f>INDEX('LVU Data by LA'!$C$4:$C$277,MATCH(D198,'LVU Data by LA'!$B$4:$B$277,0))</f>
        <v>Staffordshire Moorlands</v>
      </c>
      <c r="C198" s="195" t="s">
        <v>599</v>
      </c>
      <c r="D198" s="195" t="s">
        <v>598</v>
      </c>
      <c r="E198" s="199">
        <v>196479.40229999999</v>
      </c>
      <c r="F198" s="195">
        <v>1.1059998170000001</v>
      </c>
      <c r="G198" s="195">
        <v>2.1651238159999999</v>
      </c>
    </row>
    <row r="199" spans="1:7" x14ac:dyDescent="0.3">
      <c r="A199" s="196">
        <v>44105</v>
      </c>
      <c r="B199" s="196" t="str">
        <f>INDEX('LVU Data by LA'!$C$4:$C$277,MATCH(D199,'LVU Data by LA'!$B$4:$B$277,0))</f>
        <v>Tamworth</v>
      </c>
      <c r="C199" s="195" t="s">
        <v>625</v>
      </c>
      <c r="D199" s="195" t="s">
        <v>624</v>
      </c>
      <c r="E199" s="199">
        <v>195698.45850000001</v>
      </c>
      <c r="F199" s="195">
        <v>-0.59426426600000004</v>
      </c>
      <c r="G199" s="195">
        <v>4.494948934</v>
      </c>
    </row>
    <row r="200" spans="1:7" x14ac:dyDescent="0.3">
      <c r="A200" s="196">
        <v>44105</v>
      </c>
      <c r="B200" s="196" t="str">
        <f>INDEX('LVU Data by LA'!$C$4:$C$277,MATCH(D200,'LVU Data by LA'!$B$4:$B$277,0))</f>
        <v>Babergh</v>
      </c>
      <c r="C200" s="195" t="s">
        <v>84</v>
      </c>
      <c r="D200" s="195" t="s">
        <v>83</v>
      </c>
      <c r="E200" s="199">
        <v>290573.28009999997</v>
      </c>
      <c r="F200" s="195">
        <v>2.4368661399999998</v>
      </c>
      <c r="G200" s="195">
        <v>2.3189528660000001</v>
      </c>
    </row>
    <row r="201" spans="1:7" x14ac:dyDescent="0.3">
      <c r="A201" s="196">
        <v>44105</v>
      </c>
      <c r="B201" s="196" t="str">
        <f>INDEX('LVU Data by LA'!$C$4:$C$277,MATCH(D201,'LVU Data by LA'!$B$4:$B$277,0))</f>
        <v>Ipswich</v>
      </c>
      <c r="C201" s="195" t="s">
        <v>356</v>
      </c>
      <c r="D201" s="195" t="s">
        <v>355</v>
      </c>
      <c r="E201" s="199">
        <v>199883.26980000001</v>
      </c>
      <c r="F201" s="195">
        <v>0.93284955599999997</v>
      </c>
      <c r="G201" s="195">
        <v>0.81781267599999996</v>
      </c>
    </row>
    <row r="202" spans="1:7" x14ac:dyDescent="0.3">
      <c r="A202" s="196">
        <v>44105</v>
      </c>
      <c r="B202" s="196" t="str">
        <f>INDEX('LVU Data by LA'!$C$4:$C$277,MATCH(D202,'LVU Data by LA'!$B$4:$B$277,0))</f>
        <v>Mid Suffolk</v>
      </c>
      <c r="C202" s="195" t="s">
        <v>419</v>
      </c>
      <c r="D202" s="195" t="s">
        <v>418</v>
      </c>
      <c r="E202" s="199">
        <v>277343.90669999999</v>
      </c>
      <c r="F202" s="195">
        <v>2.3248619009999998</v>
      </c>
      <c r="G202" s="195">
        <v>2.2586100180000002</v>
      </c>
    </row>
    <row r="203" spans="1:7" x14ac:dyDescent="0.3">
      <c r="A203" s="196">
        <v>44105</v>
      </c>
      <c r="B203" s="196" t="str">
        <f>INDEX('LVU Data by LA'!$C$4:$C$277,MATCH(D203,'LVU Data by LA'!$B$4:$B$277,0))</f>
        <v>Elmbridge</v>
      </c>
      <c r="C203" s="195" t="s">
        <v>273</v>
      </c>
      <c r="D203" s="195" t="s">
        <v>272</v>
      </c>
      <c r="E203" s="199">
        <v>623462.39879999997</v>
      </c>
      <c r="F203" s="195">
        <v>2.5907834049999998</v>
      </c>
      <c r="G203" s="195">
        <v>4.5283114299999996</v>
      </c>
    </row>
    <row r="204" spans="1:7" x14ac:dyDescent="0.3">
      <c r="A204" s="196">
        <v>44105</v>
      </c>
      <c r="B204" s="196" t="str">
        <f>INDEX('LVU Data by LA'!$C$4:$C$277,MATCH(D204,'LVU Data by LA'!$B$4:$B$277,0))</f>
        <v>Epsom &amp; Ewell</v>
      </c>
      <c r="C204" s="195" t="s">
        <v>1142</v>
      </c>
      <c r="D204" s="195" t="s">
        <v>278</v>
      </c>
      <c r="E204" s="199">
        <v>482849.42800000001</v>
      </c>
      <c r="F204" s="195">
        <v>1.7652974779999999</v>
      </c>
      <c r="G204" s="195">
        <v>8.7352218750000006</v>
      </c>
    </row>
    <row r="205" spans="1:7" x14ac:dyDescent="0.3">
      <c r="A205" s="196">
        <v>44105</v>
      </c>
      <c r="B205" s="196" t="str">
        <f>INDEX('LVU Data by LA'!$C$4:$C$277,MATCH(D205,'LVU Data by LA'!$B$4:$B$277,0))</f>
        <v>Guildford</v>
      </c>
      <c r="C205" s="195" t="s">
        <v>308</v>
      </c>
      <c r="D205" s="195" t="s">
        <v>307</v>
      </c>
      <c r="E205" s="199">
        <v>457441.9106</v>
      </c>
      <c r="F205" s="195">
        <v>-0.21685824100000001</v>
      </c>
      <c r="G205" s="195">
        <v>3.0046990600000001</v>
      </c>
    </row>
    <row r="206" spans="1:7" x14ac:dyDescent="0.3">
      <c r="A206" s="196">
        <v>44105</v>
      </c>
      <c r="B206" s="196" t="str">
        <f>INDEX('LVU Data by LA'!$C$4:$C$277,MATCH(D206,'LVU Data by LA'!$B$4:$B$277,0))</f>
        <v>Mole Valley</v>
      </c>
      <c r="C206" s="195" t="s">
        <v>427</v>
      </c>
      <c r="D206" s="195" t="s">
        <v>426</v>
      </c>
      <c r="E206" s="199">
        <v>485682.64659999998</v>
      </c>
      <c r="F206" s="195">
        <v>-1.689476078</v>
      </c>
      <c r="G206" s="195">
        <v>3.1729141439999999</v>
      </c>
    </row>
    <row r="207" spans="1:7" x14ac:dyDescent="0.3">
      <c r="A207" s="196">
        <v>44105</v>
      </c>
      <c r="B207" s="196" t="str">
        <f>INDEX('LVU Data by LA'!$C$4:$C$277,MATCH(D207,'LVU Data by LA'!$B$4:$B$277,0))</f>
        <v>Reigate &amp; Banstead</v>
      </c>
      <c r="C207" s="195" t="s">
        <v>1141</v>
      </c>
      <c r="D207" s="195" t="s">
        <v>500</v>
      </c>
      <c r="E207" s="199">
        <v>425860.27519999997</v>
      </c>
      <c r="F207" s="195">
        <v>1.157423715</v>
      </c>
      <c r="G207" s="195">
        <v>3.6449965639999999</v>
      </c>
    </row>
    <row r="208" spans="1:7" x14ac:dyDescent="0.3">
      <c r="A208" s="196">
        <v>44105</v>
      </c>
      <c r="B208" s="196" t="str">
        <f>INDEX('LVU Data by LA'!$C$4:$C$277,MATCH(D208,'LVU Data by LA'!$B$4:$B$277,0))</f>
        <v>Runnymede</v>
      </c>
      <c r="C208" s="195" t="s">
        <v>521</v>
      </c>
      <c r="D208" s="195" t="s">
        <v>520</v>
      </c>
      <c r="E208" s="199">
        <v>427716.53200000001</v>
      </c>
      <c r="F208" s="195">
        <v>2.9937151229999999</v>
      </c>
      <c r="G208" s="195">
        <v>6.8256053650000004</v>
      </c>
    </row>
    <row r="209" spans="1:7" x14ac:dyDescent="0.3">
      <c r="A209" s="196">
        <v>44105</v>
      </c>
      <c r="B209" s="196" t="str">
        <f>INDEX('LVU Data by LA'!$C$4:$C$277,MATCH(D209,'LVU Data by LA'!$B$4:$B$277,0))</f>
        <v>Spelthorne</v>
      </c>
      <c r="C209" s="195" t="s">
        <v>589</v>
      </c>
      <c r="D209" s="195" t="s">
        <v>588</v>
      </c>
      <c r="E209" s="199">
        <v>358317.489</v>
      </c>
      <c r="F209" s="195">
        <v>-2.0826883249999999</v>
      </c>
      <c r="G209" s="195">
        <v>-3.135978793</v>
      </c>
    </row>
    <row r="210" spans="1:7" x14ac:dyDescent="0.3">
      <c r="A210" s="196">
        <v>44105</v>
      </c>
      <c r="B210" s="196" t="str">
        <f>INDEX('LVU Data by LA'!$C$4:$C$277,MATCH(D210,'LVU Data by LA'!$B$4:$B$277,0))</f>
        <v>Surrey Heath</v>
      </c>
      <c r="C210" s="195" t="s">
        <v>615</v>
      </c>
      <c r="D210" s="195" t="s">
        <v>614</v>
      </c>
      <c r="E210" s="199">
        <v>397273.68859999999</v>
      </c>
      <c r="F210" s="195">
        <v>2.1617280010000002</v>
      </c>
      <c r="G210" s="195">
        <v>0.52355291500000001</v>
      </c>
    </row>
    <row r="211" spans="1:7" x14ac:dyDescent="0.3">
      <c r="A211" s="196">
        <v>44105</v>
      </c>
      <c r="B211" s="196" t="str">
        <f>INDEX('LVU Data by LA'!$C$4:$C$277,MATCH(D211,'LVU Data by LA'!$B$4:$B$277,0))</f>
        <v>Tandridge</v>
      </c>
      <c r="C211" s="195" t="s">
        <v>627</v>
      </c>
      <c r="D211" s="195" t="s">
        <v>626</v>
      </c>
      <c r="E211" s="199">
        <v>462728.1642</v>
      </c>
      <c r="F211" s="195">
        <v>-1.680832707</v>
      </c>
      <c r="G211" s="195">
        <v>5.3206179179999999</v>
      </c>
    </row>
    <row r="212" spans="1:7" x14ac:dyDescent="0.3">
      <c r="A212" s="196">
        <v>44105</v>
      </c>
      <c r="B212" s="196" t="e">
        <f>INDEX('LVU Data by LA'!$C$4:$C$277,MATCH(D212,'LVU Data by LA'!$B$4:$B$277,0))</f>
        <v>#N/A</v>
      </c>
      <c r="C212" s="195" t="s">
        <v>678</v>
      </c>
      <c r="D212" s="195" t="s">
        <v>677</v>
      </c>
      <c r="E212" s="199">
        <v>487239.98050000001</v>
      </c>
      <c r="F212" s="195">
        <v>2.1833214320000001</v>
      </c>
      <c r="G212" s="195">
        <v>8.025246224</v>
      </c>
    </row>
    <row r="213" spans="1:7" x14ac:dyDescent="0.3">
      <c r="A213" s="196">
        <v>44105</v>
      </c>
      <c r="B213" s="196" t="e">
        <f>INDEX('LVU Data by LA'!$C$4:$C$277,MATCH(D213,'LVU Data by LA'!$B$4:$B$277,0))</f>
        <v>#N/A</v>
      </c>
      <c r="C213" s="195" t="s">
        <v>715</v>
      </c>
      <c r="D213" s="195" t="s">
        <v>714</v>
      </c>
      <c r="E213" s="199">
        <v>427536.25630000001</v>
      </c>
      <c r="F213" s="195">
        <v>0.112790422</v>
      </c>
      <c r="G213" s="195">
        <v>3.5702429370000002</v>
      </c>
    </row>
    <row r="214" spans="1:7" x14ac:dyDescent="0.3">
      <c r="A214" s="196">
        <v>44105</v>
      </c>
      <c r="B214" s="196" t="str">
        <f>INDEX('LVU Data by LA'!$C$4:$C$277,MATCH(D214,'LVU Data by LA'!$B$4:$B$277,0))</f>
        <v>North Warwickshire</v>
      </c>
      <c r="C214" s="195" t="s">
        <v>459</v>
      </c>
      <c r="D214" s="195" t="s">
        <v>458</v>
      </c>
      <c r="E214" s="199">
        <v>223854.7064</v>
      </c>
      <c r="F214" s="195">
        <v>4.7304806340000001</v>
      </c>
      <c r="G214" s="195">
        <v>8.3647209399999998</v>
      </c>
    </row>
    <row r="215" spans="1:7" x14ac:dyDescent="0.3">
      <c r="A215" s="196">
        <v>44105</v>
      </c>
      <c r="B215" s="196" t="str">
        <f>INDEX('LVU Data by LA'!$C$4:$C$277,MATCH(D215,'LVU Data by LA'!$B$4:$B$277,0))</f>
        <v>Nuneaton &amp; Bedworth</v>
      </c>
      <c r="C215" s="195" t="s">
        <v>1149</v>
      </c>
      <c r="D215" s="195" t="s">
        <v>470</v>
      </c>
      <c r="E215" s="199">
        <v>194818.78909999999</v>
      </c>
      <c r="F215" s="195">
        <v>2.5445149109999998</v>
      </c>
      <c r="G215" s="195">
        <v>9.7042808550000004</v>
      </c>
    </row>
    <row r="216" spans="1:7" x14ac:dyDescent="0.3">
      <c r="A216" s="196">
        <v>44105</v>
      </c>
      <c r="B216" s="196" t="str">
        <f>INDEX('LVU Data by LA'!$C$4:$C$277,MATCH(D216,'LVU Data by LA'!$B$4:$B$277,0))</f>
        <v>Rugby</v>
      </c>
      <c r="C216" s="195" t="s">
        <v>519</v>
      </c>
      <c r="D216" s="195" t="s">
        <v>518</v>
      </c>
      <c r="E216" s="199">
        <v>244513.9137</v>
      </c>
      <c r="F216" s="195">
        <v>1.168939942</v>
      </c>
      <c r="G216" s="195">
        <v>5.8640507690000003</v>
      </c>
    </row>
    <row r="217" spans="1:7" x14ac:dyDescent="0.3">
      <c r="A217" s="196">
        <v>44105</v>
      </c>
      <c r="B217" s="196" t="str">
        <f>INDEX('LVU Data by LA'!$C$4:$C$277,MATCH(D217,'LVU Data by LA'!$B$4:$B$277,0))</f>
        <v>Stratford on Avon</v>
      </c>
      <c r="C217" s="195" t="s">
        <v>1143</v>
      </c>
      <c r="D217" s="195" t="s">
        <v>608</v>
      </c>
      <c r="E217" s="199">
        <v>323148.1361</v>
      </c>
      <c r="F217" s="195">
        <v>0.32431930199999998</v>
      </c>
      <c r="G217" s="195">
        <v>0.67774091599999997</v>
      </c>
    </row>
    <row r="218" spans="1:7" x14ac:dyDescent="0.3">
      <c r="A218" s="196">
        <v>44105</v>
      </c>
      <c r="B218" s="196" t="e">
        <f>INDEX('LVU Data by LA'!$C$4:$C$277,MATCH(D218,'LVU Data by LA'!$B$4:$B$277,0))</f>
        <v>#N/A</v>
      </c>
      <c r="C218" s="195" t="s">
        <v>673</v>
      </c>
      <c r="D218" s="195" t="s">
        <v>672</v>
      </c>
      <c r="E218" s="199">
        <v>321811.74810000003</v>
      </c>
      <c r="F218" s="195">
        <v>1.5223550299999999</v>
      </c>
      <c r="G218" s="195">
        <v>3.492300776</v>
      </c>
    </row>
    <row r="219" spans="1:7" x14ac:dyDescent="0.3">
      <c r="A219" s="196">
        <v>44105</v>
      </c>
      <c r="B219" s="196" t="str">
        <f>INDEX('LVU Data by LA'!$C$4:$C$277,MATCH(D219,'LVU Data by LA'!$B$4:$B$277,0))</f>
        <v>Adur</v>
      </c>
      <c r="C219" s="195" t="s">
        <v>64</v>
      </c>
      <c r="D219" s="195" t="s">
        <v>63</v>
      </c>
      <c r="E219" s="199">
        <v>334726.946</v>
      </c>
      <c r="F219" s="195">
        <v>1.6246929050000001</v>
      </c>
      <c r="G219" s="195">
        <v>6.5090288149999997</v>
      </c>
    </row>
    <row r="220" spans="1:7" x14ac:dyDescent="0.3">
      <c r="A220" s="196">
        <v>44105</v>
      </c>
      <c r="B220" s="196" t="str">
        <f>INDEX('LVU Data by LA'!$C$4:$C$277,MATCH(D220,'LVU Data by LA'!$B$4:$B$277,0))</f>
        <v>Arun</v>
      </c>
      <c r="C220" s="195" t="s">
        <v>74</v>
      </c>
      <c r="D220" s="195" t="s">
        <v>73</v>
      </c>
      <c r="E220" s="199">
        <v>299264.02799999999</v>
      </c>
      <c r="F220" s="195">
        <v>3.1712611810000002</v>
      </c>
      <c r="G220" s="195">
        <v>4.5873638120000004</v>
      </c>
    </row>
    <row r="221" spans="1:7" x14ac:dyDescent="0.3">
      <c r="A221" s="196">
        <v>44105</v>
      </c>
      <c r="B221" s="196" t="str">
        <f>INDEX('LVU Data by LA'!$C$4:$C$277,MATCH(D221,'LVU Data by LA'!$B$4:$B$277,0))</f>
        <v>Chichester</v>
      </c>
      <c r="C221" s="195" t="s">
        <v>201</v>
      </c>
      <c r="D221" s="195" t="s">
        <v>200</v>
      </c>
      <c r="E221" s="199">
        <v>415016.98920000001</v>
      </c>
      <c r="F221" s="195">
        <v>3.1688440579999999</v>
      </c>
      <c r="G221" s="195">
        <v>9.6039279789999998</v>
      </c>
    </row>
    <row r="222" spans="1:7" x14ac:dyDescent="0.3">
      <c r="A222" s="196">
        <v>44105</v>
      </c>
      <c r="B222" s="196" t="str">
        <f>INDEX('LVU Data by LA'!$C$4:$C$277,MATCH(D222,'LVU Data by LA'!$B$4:$B$277,0))</f>
        <v>Crawley</v>
      </c>
      <c r="C222" s="195" t="s">
        <v>223</v>
      </c>
      <c r="D222" s="195" t="s">
        <v>222</v>
      </c>
      <c r="E222" s="199">
        <v>291738.45209999999</v>
      </c>
      <c r="F222" s="195">
        <v>1.797742339</v>
      </c>
      <c r="G222" s="195">
        <v>5.2063016749999997</v>
      </c>
    </row>
    <row r="223" spans="1:7" x14ac:dyDescent="0.3">
      <c r="A223" s="196">
        <v>44105</v>
      </c>
      <c r="B223" s="196" t="str">
        <f>INDEX('LVU Data by LA'!$C$4:$C$277,MATCH(D223,'LVU Data by LA'!$B$4:$B$277,0))</f>
        <v>Horsham</v>
      </c>
      <c r="C223" s="195" t="s">
        <v>348</v>
      </c>
      <c r="D223" s="195" t="s">
        <v>347</v>
      </c>
      <c r="E223" s="199">
        <v>380814.8836</v>
      </c>
      <c r="F223" s="195">
        <v>0.17934789600000001</v>
      </c>
      <c r="G223" s="195">
        <v>2.18389174</v>
      </c>
    </row>
    <row r="224" spans="1:7" x14ac:dyDescent="0.3">
      <c r="A224" s="196">
        <v>44105</v>
      </c>
      <c r="B224" s="196" t="str">
        <f>INDEX('LVU Data by LA'!$C$4:$C$277,MATCH(D224,'LVU Data by LA'!$B$4:$B$277,0))</f>
        <v>Mid Sussex</v>
      </c>
      <c r="C224" s="195" t="s">
        <v>421</v>
      </c>
      <c r="D224" s="195" t="s">
        <v>420</v>
      </c>
      <c r="E224" s="199">
        <v>376568.66340000002</v>
      </c>
      <c r="F224" s="195">
        <v>-0.54465039500000001</v>
      </c>
      <c r="G224" s="195">
        <v>2.6386421910000002</v>
      </c>
    </row>
    <row r="225" spans="1:7" x14ac:dyDescent="0.3">
      <c r="A225" s="196">
        <v>44105</v>
      </c>
      <c r="B225" s="196" t="str">
        <f>INDEX('LVU Data by LA'!$C$4:$C$277,MATCH(D225,'LVU Data by LA'!$B$4:$B$277,0))</f>
        <v>Basildon</v>
      </c>
      <c r="C225" s="195" t="s">
        <v>96</v>
      </c>
      <c r="D225" s="195" t="s">
        <v>95</v>
      </c>
      <c r="E225" s="199">
        <v>325560.978</v>
      </c>
      <c r="F225" s="195">
        <v>1.1293998890000001</v>
      </c>
      <c r="G225" s="195">
        <v>6.6015738109999997</v>
      </c>
    </row>
    <row r="226" spans="1:7" x14ac:dyDescent="0.3">
      <c r="A226" s="196">
        <v>44105</v>
      </c>
      <c r="B226" s="196" t="str">
        <f>INDEX('LVU Data by LA'!$C$4:$C$277,MATCH(D226,'LVU Data by LA'!$B$4:$B$277,0))</f>
        <v>Braintree</v>
      </c>
      <c r="C226" s="195" t="s">
        <v>139</v>
      </c>
      <c r="D226" s="195" t="s">
        <v>138</v>
      </c>
      <c r="E226" s="199">
        <v>292030.48580000002</v>
      </c>
      <c r="F226" s="195">
        <v>1.9720082409999999</v>
      </c>
      <c r="G226" s="195">
        <v>4.712093458</v>
      </c>
    </row>
    <row r="227" spans="1:7" x14ac:dyDescent="0.3">
      <c r="A227" s="196">
        <v>44105</v>
      </c>
      <c r="B227" s="196" t="str">
        <f>INDEX('LVU Data by LA'!$C$4:$C$277,MATCH(D227,'LVU Data by LA'!$B$4:$B$277,0))</f>
        <v>Brentwood</v>
      </c>
      <c r="C227" s="195" t="s">
        <v>145</v>
      </c>
      <c r="D227" s="195" t="s">
        <v>144</v>
      </c>
      <c r="E227" s="199">
        <v>428581.43099999998</v>
      </c>
      <c r="F227" s="195">
        <v>-0.216058993</v>
      </c>
      <c r="G227" s="195">
        <v>1.5956589889999999</v>
      </c>
    </row>
    <row r="228" spans="1:7" x14ac:dyDescent="0.3">
      <c r="A228" s="196">
        <v>44105</v>
      </c>
      <c r="B228" s="196" t="str">
        <f>INDEX('LVU Data by LA'!$C$4:$C$277,MATCH(D228,'LVU Data by LA'!$B$4:$B$277,0))</f>
        <v>Castle Point</v>
      </c>
      <c r="C228" s="195" t="s">
        <v>183</v>
      </c>
      <c r="D228" s="195" t="s">
        <v>182</v>
      </c>
      <c r="E228" s="199">
        <v>328604.2194</v>
      </c>
      <c r="F228" s="195">
        <v>3.3946524710000001</v>
      </c>
      <c r="G228" s="195">
        <v>7.223319332</v>
      </c>
    </row>
    <row r="229" spans="1:7" x14ac:dyDescent="0.3">
      <c r="A229" s="196">
        <v>44105</v>
      </c>
      <c r="B229" s="196" t="str">
        <f>INDEX('LVU Data by LA'!$C$4:$C$277,MATCH(D229,'LVU Data by LA'!$B$4:$B$277,0))</f>
        <v>Chelmsford</v>
      </c>
      <c r="C229" s="195" t="s">
        <v>189</v>
      </c>
      <c r="D229" s="195" t="s">
        <v>188</v>
      </c>
      <c r="E229" s="199">
        <v>347316.82049999997</v>
      </c>
      <c r="F229" s="195">
        <v>0.54262585600000002</v>
      </c>
      <c r="G229" s="195">
        <v>2.1876374269999999</v>
      </c>
    </row>
    <row r="230" spans="1:7" x14ac:dyDescent="0.3">
      <c r="A230" s="196">
        <v>44105</v>
      </c>
      <c r="B230" s="196" t="str">
        <f>INDEX('LVU Data by LA'!$C$4:$C$277,MATCH(D230,'LVU Data by LA'!$B$4:$B$277,0))</f>
        <v>Colchester</v>
      </c>
      <c r="C230" s="195" t="s">
        <v>209</v>
      </c>
      <c r="D230" s="195" t="s">
        <v>208</v>
      </c>
      <c r="E230" s="199">
        <v>269484.37520000001</v>
      </c>
      <c r="F230" s="195">
        <v>2.3282037739999999</v>
      </c>
      <c r="G230" s="195">
        <v>3.0627713459999999</v>
      </c>
    </row>
    <row r="231" spans="1:7" x14ac:dyDescent="0.3">
      <c r="A231" s="196">
        <v>44105</v>
      </c>
      <c r="B231" s="196" t="str">
        <f>INDEX('LVU Data by LA'!$C$4:$C$277,MATCH(D231,'LVU Data by LA'!$B$4:$B$277,0))</f>
        <v>Epping Forest</v>
      </c>
      <c r="C231" s="195" t="s">
        <v>277</v>
      </c>
      <c r="D231" s="195" t="s">
        <v>276</v>
      </c>
      <c r="E231" s="199">
        <v>474383.72379999998</v>
      </c>
      <c r="F231" s="195">
        <v>-0.30733301600000001</v>
      </c>
      <c r="G231" s="195">
        <v>3.6737768329999998</v>
      </c>
    </row>
    <row r="232" spans="1:7" x14ac:dyDescent="0.3">
      <c r="A232" s="196">
        <v>44105</v>
      </c>
      <c r="B232" s="196" t="str">
        <f>INDEX('LVU Data by LA'!$C$4:$C$277,MATCH(D232,'LVU Data by LA'!$B$4:$B$277,0))</f>
        <v>Harlow</v>
      </c>
      <c r="C232" s="195" t="s">
        <v>322</v>
      </c>
      <c r="D232" s="195" t="s">
        <v>321</v>
      </c>
      <c r="E232" s="199">
        <v>269572.08360000001</v>
      </c>
      <c r="F232" s="195">
        <v>-1.7973173280000001</v>
      </c>
      <c r="G232" s="195">
        <v>-2.5490368569999999</v>
      </c>
    </row>
    <row r="233" spans="1:7" x14ac:dyDescent="0.3">
      <c r="A233" s="196">
        <v>44105</v>
      </c>
      <c r="B233" s="196" t="str">
        <f>INDEX('LVU Data by LA'!$C$4:$C$277,MATCH(D233,'LVU Data by LA'!$B$4:$B$277,0))</f>
        <v>Maldon</v>
      </c>
      <c r="C233" s="195" t="s">
        <v>401</v>
      </c>
      <c r="D233" s="195" t="s">
        <v>400</v>
      </c>
      <c r="E233" s="199">
        <v>341264.34509999998</v>
      </c>
      <c r="F233" s="195">
        <v>1.468481202</v>
      </c>
      <c r="G233" s="195">
        <v>2.9172749499999999</v>
      </c>
    </row>
    <row r="234" spans="1:7" x14ac:dyDescent="0.3">
      <c r="A234" s="196">
        <v>44105</v>
      </c>
      <c r="B234" s="196" t="str">
        <f>INDEX('LVU Data by LA'!$C$4:$C$277,MATCH(D234,'LVU Data by LA'!$B$4:$B$277,0))</f>
        <v>Rochford</v>
      </c>
      <c r="C234" s="195" t="s">
        <v>511</v>
      </c>
      <c r="D234" s="195" t="s">
        <v>510</v>
      </c>
      <c r="E234" s="199">
        <v>365525.6151</v>
      </c>
      <c r="F234" s="195">
        <v>1.6746619190000001</v>
      </c>
      <c r="G234" s="195">
        <v>5.0425982920000001</v>
      </c>
    </row>
    <row r="235" spans="1:7" x14ac:dyDescent="0.3">
      <c r="A235" s="196">
        <v>44105</v>
      </c>
      <c r="B235" s="196" t="str">
        <f>INDEX('LVU Data by LA'!$C$4:$C$277,MATCH(D235,'LVU Data by LA'!$B$4:$B$277,0))</f>
        <v>Tendring</v>
      </c>
      <c r="C235" s="195" t="s">
        <v>635</v>
      </c>
      <c r="D235" s="195" t="s">
        <v>634</v>
      </c>
      <c r="E235" s="199">
        <v>228997.36989999999</v>
      </c>
      <c r="F235" s="195">
        <v>0.38419044699999999</v>
      </c>
      <c r="G235" s="195">
        <v>3.9796873769999999</v>
      </c>
    </row>
    <row r="236" spans="1:7" x14ac:dyDescent="0.3">
      <c r="A236" s="196">
        <v>44105</v>
      </c>
      <c r="B236" s="196" t="e">
        <f>INDEX('LVU Data by LA'!$C$4:$C$277,MATCH(D236,'LVU Data by LA'!$B$4:$B$277,0))</f>
        <v>#N/A</v>
      </c>
      <c r="C236" s="195" t="s">
        <v>659</v>
      </c>
      <c r="D236" s="195" t="s">
        <v>658</v>
      </c>
      <c r="E236" s="199">
        <v>414881.64199999999</v>
      </c>
      <c r="F236" s="195">
        <v>-0.13840263799999999</v>
      </c>
      <c r="G236" s="195">
        <v>7.5129529540000002</v>
      </c>
    </row>
    <row r="237" spans="1:7" x14ac:dyDescent="0.3">
      <c r="A237" s="196">
        <v>44105</v>
      </c>
      <c r="B237" s="196" t="str">
        <f>INDEX('LVU Data by LA'!$C$4:$C$277,MATCH(D237,'LVU Data by LA'!$B$4:$B$277,0))</f>
        <v>Cheltenham</v>
      </c>
      <c r="C237" s="195" t="s">
        <v>191</v>
      </c>
      <c r="D237" s="195" t="s">
        <v>190</v>
      </c>
      <c r="E237" s="199">
        <v>291148.3138</v>
      </c>
      <c r="F237" s="195">
        <v>-0.96048134299999999</v>
      </c>
      <c r="G237" s="195">
        <v>7.5627987709999998</v>
      </c>
    </row>
    <row r="238" spans="1:7" x14ac:dyDescent="0.3">
      <c r="A238" s="196">
        <v>44105</v>
      </c>
      <c r="B238" s="196" t="str">
        <f>INDEX('LVU Data by LA'!$C$4:$C$277,MATCH(D238,'LVU Data by LA'!$B$4:$B$277,0))</f>
        <v>Cotswold</v>
      </c>
      <c r="C238" s="195" t="s">
        <v>217</v>
      </c>
      <c r="D238" s="195" t="s">
        <v>216</v>
      </c>
      <c r="E238" s="199">
        <v>417102.83870000002</v>
      </c>
      <c r="F238" s="195">
        <v>-0.38409394600000002</v>
      </c>
      <c r="G238" s="195">
        <v>7.3355525300000002</v>
      </c>
    </row>
    <row r="239" spans="1:7" x14ac:dyDescent="0.3">
      <c r="A239" s="196">
        <v>44105</v>
      </c>
      <c r="B239" s="196" t="str">
        <f>INDEX('LVU Data by LA'!$C$4:$C$277,MATCH(D239,'LVU Data by LA'!$B$4:$B$277,0))</f>
        <v>Forest of Dean</v>
      </c>
      <c r="C239" s="195" t="s">
        <v>290</v>
      </c>
      <c r="D239" s="195" t="s">
        <v>289</v>
      </c>
      <c r="E239" s="199">
        <v>262069.05309999999</v>
      </c>
      <c r="F239" s="195">
        <v>3.4305690659999999</v>
      </c>
      <c r="G239" s="195">
        <v>8.1272638799999992</v>
      </c>
    </row>
    <row r="240" spans="1:7" x14ac:dyDescent="0.3">
      <c r="A240" s="196">
        <v>44105</v>
      </c>
      <c r="B240" s="196" t="str">
        <f>INDEX('LVU Data by LA'!$C$4:$C$277,MATCH(D240,'LVU Data by LA'!$B$4:$B$277,0))</f>
        <v>Gloucester</v>
      </c>
      <c r="C240" s="195" t="s">
        <v>298</v>
      </c>
      <c r="D240" s="195" t="s">
        <v>297</v>
      </c>
      <c r="E240" s="199">
        <v>212406.1825</v>
      </c>
      <c r="F240" s="195">
        <v>1.5419044</v>
      </c>
      <c r="G240" s="195">
        <v>1.474118185</v>
      </c>
    </row>
    <row r="241" spans="1:7" x14ac:dyDescent="0.3">
      <c r="A241" s="196">
        <v>44105</v>
      </c>
      <c r="B241" s="196" t="str">
        <f>INDEX('LVU Data by LA'!$C$4:$C$277,MATCH(D241,'LVU Data by LA'!$B$4:$B$277,0))</f>
        <v>Stroud</v>
      </c>
      <c r="C241" s="195" t="s">
        <v>611</v>
      </c>
      <c r="D241" s="195" t="s">
        <v>610</v>
      </c>
      <c r="E241" s="199">
        <v>296035.7648</v>
      </c>
      <c r="F241" s="195">
        <v>1.6148340139999999</v>
      </c>
      <c r="G241" s="195">
        <v>4.1826266829999996</v>
      </c>
    </row>
    <row r="242" spans="1:7" x14ac:dyDescent="0.3">
      <c r="A242" s="196">
        <v>44105</v>
      </c>
      <c r="B242" s="196" t="str">
        <f>INDEX('LVU Data by LA'!$C$4:$C$277,MATCH(D242,'LVU Data by LA'!$B$4:$B$277,0))</f>
        <v>Tewkesbury</v>
      </c>
      <c r="C242" s="195" t="s">
        <v>639</v>
      </c>
      <c r="D242" s="195" t="s">
        <v>638</v>
      </c>
      <c r="E242" s="199">
        <v>292131.57569999999</v>
      </c>
      <c r="F242" s="195">
        <v>0.15673577399999999</v>
      </c>
      <c r="G242" s="195">
        <v>7.6013250110000001</v>
      </c>
    </row>
    <row r="243" spans="1:7" x14ac:dyDescent="0.3">
      <c r="A243" s="196">
        <v>44105</v>
      </c>
      <c r="B243" s="196" t="str">
        <f>INDEX('LVU Data by LA'!$C$4:$C$277,MATCH(D243,'LVU Data by LA'!$B$4:$B$277,0))</f>
        <v>Basingstoke &amp; Deane</v>
      </c>
      <c r="C243" s="195" t="s">
        <v>1137</v>
      </c>
      <c r="D243" s="195" t="s">
        <v>101</v>
      </c>
      <c r="E243" s="199">
        <v>303012.0404</v>
      </c>
      <c r="F243" s="195">
        <v>0.48270056500000003</v>
      </c>
      <c r="G243" s="195">
        <v>-0.165438051</v>
      </c>
    </row>
    <row r="244" spans="1:7" x14ac:dyDescent="0.3">
      <c r="A244" s="196">
        <v>44105</v>
      </c>
      <c r="B244" s="196" t="str">
        <f>INDEX('LVU Data by LA'!$C$4:$C$277,MATCH(D244,'LVU Data by LA'!$B$4:$B$277,0))</f>
        <v>East Hampshire</v>
      </c>
      <c r="C244" s="195" t="s">
        <v>255</v>
      </c>
      <c r="D244" s="195" t="s">
        <v>254</v>
      </c>
      <c r="E244" s="199">
        <v>397006.94099999999</v>
      </c>
      <c r="F244" s="195">
        <v>2.4389558349999998</v>
      </c>
      <c r="G244" s="195">
        <v>6.6548385740000002</v>
      </c>
    </row>
    <row r="245" spans="1:7" x14ac:dyDescent="0.3">
      <c r="A245" s="196">
        <v>44105</v>
      </c>
      <c r="B245" s="196" t="str">
        <f>INDEX('LVU Data by LA'!$C$4:$C$277,MATCH(D245,'LVU Data by LA'!$B$4:$B$277,0))</f>
        <v>Eastleigh</v>
      </c>
      <c r="C245" s="195" t="s">
        <v>269</v>
      </c>
      <c r="D245" s="195" t="s">
        <v>268</v>
      </c>
      <c r="E245" s="199">
        <v>278876.97289999999</v>
      </c>
      <c r="F245" s="195">
        <v>-2.324306268</v>
      </c>
      <c r="G245" s="195">
        <v>-1.187413131</v>
      </c>
    </row>
    <row r="246" spans="1:7" x14ac:dyDescent="0.3">
      <c r="A246" s="196">
        <v>44105</v>
      </c>
      <c r="B246" s="196" t="str">
        <f>INDEX('LVU Data by LA'!$C$4:$C$277,MATCH(D246,'LVU Data by LA'!$B$4:$B$277,0))</f>
        <v>Fareham</v>
      </c>
      <c r="C246" s="195" t="s">
        <v>285</v>
      </c>
      <c r="D246" s="195" t="s">
        <v>284</v>
      </c>
      <c r="E246" s="199">
        <v>300627.75380000001</v>
      </c>
      <c r="F246" s="195">
        <v>-0.28233317400000002</v>
      </c>
      <c r="G246" s="195">
        <v>3.9113578539999998</v>
      </c>
    </row>
    <row r="247" spans="1:7" x14ac:dyDescent="0.3">
      <c r="A247" s="196">
        <v>44105</v>
      </c>
      <c r="B247" s="196" t="str">
        <f>INDEX('LVU Data by LA'!$C$4:$C$277,MATCH(D247,'LVU Data by LA'!$B$4:$B$277,0))</f>
        <v>Gosport</v>
      </c>
      <c r="C247" s="195" t="s">
        <v>300</v>
      </c>
      <c r="D247" s="195" t="s">
        <v>299</v>
      </c>
      <c r="E247" s="199">
        <v>222423.27249999999</v>
      </c>
      <c r="F247" s="195">
        <v>3.2671772309999998</v>
      </c>
      <c r="G247" s="195">
        <v>6.1051338780000002</v>
      </c>
    </row>
    <row r="248" spans="1:7" x14ac:dyDescent="0.3">
      <c r="A248" s="196">
        <v>44105</v>
      </c>
      <c r="B248" s="196" t="str">
        <f>INDEX('LVU Data by LA'!$C$4:$C$277,MATCH(D248,'LVU Data by LA'!$B$4:$B$277,0))</f>
        <v>Hart</v>
      </c>
      <c r="C248" s="195" t="s">
        <v>328</v>
      </c>
      <c r="D248" s="195" t="s">
        <v>327</v>
      </c>
      <c r="E248" s="199">
        <v>437325.80339999998</v>
      </c>
      <c r="F248" s="195">
        <v>4.0344120229999998</v>
      </c>
      <c r="G248" s="195">
        <v>5.0527389669999998</v>
      </c>
    </row>
    <row r="249" spans="1:7" x14ac:dyDescent="0.3">
      <c r="A249" s="196">
        <v>44105</v>
      </c>
      <c r="B249" s="196" t="str">
        <f>INDEX('LVU Data by LA'!$C$4:$C$277,MATCH(D249,'LVU Data by LA'!$B$4:$B$277,0))</f>
        <v>Havant</v>
      </c>
      <c r="C249" s="195" t="s">
        <v>334</v>
      </c>
      <c r="D249" s="195" t="s">
        <v>333</v>
      </c>
      <c r="E249" s="199">
        <v>276506.61050000001</v>
      </c>
      <c r="F249" s="195">
        <v>1.413193457</v>
      </c>
      <c r="G249" s="195">
        <v>3.864297885</v>
      </c>
    </row>
    <row r="250" spans="1:7" x14ac:dyDescent="0.3">
      <c r="A250" s="196">
        <v>44105</v>
      </c>
      <c r="B250" s="196" t="str">
        <f>INDEX('LVU Data by LA'!$C$4:$C$277,MATCH(D250,'LVU Data by LA'!$B$4:$B$277,0))</f>
        <v>New Forest</v>
      </c>
      <c r="C250" s="195" t="s">
        <v>429</v>
      </c>
      <c r="D250" s="195" t="s">
        <v>428</v>
      </c>
      <c r="E250" s="199">
        <v>345435.41210000002</v>
      </c>
      <c r="F250" s="195">
        <v>-0.77509707299999997</v>
      </c>
      <c r="G250" s="195">
        <v>2.583647177</v>
      </c>
    </row>
    <row r="251" spans="1:7" x14ac:dyDescent="0.3">
      <c r="A251" s="196">
        <v>44105</v>
      </c>
      <c r="B251" s="196" t="str">
        <f>INDEX('LVU Data by LA'!$C$4:$C$277,MATCH(D251,'LVU Data by LA'!$B$4:$B$277,0))</f>
        <v>Rushmoor</v>
      </c>
      <c r="C251" s="195" t="s">
        <v>525</v>
      </c>
      <c r="D251" s="195" t="s">
        <v>524</v>
      </c>
      <c r="E251" s="199">
        <v>285831.29519999999</v>
      </c>
      <c r="F251" s="195">
        <v>-0.39996561000000003</v>
      </c>
      <c r="G251" s="195">
        <v>1.8608033230000001</v>
      </c>
    </row>
    <row r="252" spans="1:7" x14ac:dyDescent="0.3">
      <c r="A252" s="196">
        <v>44105</v>
      </c>
      <c r="B252" s="196" t="str">
        <f>INDEX('LVU Data by LA'!$C$4:$C$277,MATCH(D252,'LVU Data by LA'!$B$4:$B$277,0))</f>
        <v>Test Valley</v>
      </c>
      <c r="C252" s="195" t="s">
        <v>637</v>
      </c>
      <c r="D252" s="195" t="s">
        <v>636</v>
      </c>
      <c r="E252" s="199">
        <v>342337.71389999997</v>
      </c>
      <c r="F252" s="195">
        <v>0.92816247399999996</v>
      </c>
      <c r="G252" s="195">
        <v>2.930578326</v>
      </c>
    </row>
    <row r="253" spans="1:7" x14ac:dyDescent="0.3">
      <c r="A253" s="196">
        <v>44105</v>
      </c>
      <c r="B253" s="196" t="e">
        <f>INDEX('LVU Data by LA'!$C$4:$C$277,MATCH(D253,'LVU Data by LA'!$B$4:$B$277,0))</f>
        <v>#N/A</v>
      </c>
      <c r="C253" s="195" t="s">
        <v>709</v>
      </c>
      <c r="D253" s="195" t="s">
        <v>708</v>
      </c>
      <c r="E253" s="199">
        <v>444674.0772</v>
      </c>
      <c r="F253" s="195">
        <v>3.2345899579999999</v>
      </c>
      <c r="G253" s="195">
        <v>6.0915851219999997</v>
      </c>
    </row>
    <row r="254" spans="1:7" x14ac:dyDescent="0.3">
      <c r="A254" s="196">
        <v>44105</v>
      </c>
      <c r="B254" s="196" t="str">
        <f>INDEX('LVU Data by LA'!$C$4:$C$277,MATCH(D254,'LVU Data by LA'!$B$4:$B$277,0))</f>
        <v>Broxbourne</v>
      </c>
      <c r="C254" s="195" t="s">
        <v>162</v>
      </c>
      <c r="D254" s="195" t="s">
        <v>161</v>
      </c>
      <c r="E254" s="199">
        <v>351018.90879999998</v>
      </c>
      <c r="F254" s="195">
        <v>1.1158887689999999</v>
      </c>
      <c r="G254" s="195">
        <v>-1.6609015</v>
      </c>
    </row>
    <row r="255" spans="1:7" x14ac:dyDescent="0.3">
      <c r="A255" s="196">
        <v>44105</v>
      </c>
      <c r="B255" s="196" t="str">
        <f>INDEX('LVU Data by LA'!$C$4:$C$277,MATCH(D255,'LVU Data by LA'!$B$4:$B$277,0))</f>
        <v>Dacorum</v>
      </c>
      <c r="C255" s="195" t="s">
        <v>227</v>
      </c>
      <c r="D255" s="195" t="s">
        <v>226</v>
      </c>
      <c r="E255" s="199">
        <v>415949.71600000001</v>
      </c>
      <c r="F255" s="195">
        <v>1.712328423</v>
      </c>
      <c r="G255" s="195">
        <v>3.415452986</v>
      </c>
    </row>
    <row r="256" spans="1:7" x14ac:dyDescent="0.3">
      <c r="A256" s="196">
        <v>44105</v>
      </c>
      <c r="B256" s="196" t="str">
        <f>INDEX('LVU Data by LA'!$C$4:$C$277,MATCH(D256,'LVU Data by LA'!$B$4:$B$277,0))</f>
        <v>Hertsmere</v>
      </c>
      <c r="C256" s="195" t="s">
        <v>340</v>
      </c>
      <c r="D256" s="195" t="s">
        <v>339</v>
      </c>
      <c r="E256" s="199">
        <v>479215.98460000003</v>
      </c>
      <c r="F256" s="195">
        <v>3.284425895</v>
      </c>
      <c r="G256" s="195">
        <v>4.2295176699999999</v>
      </c>
    </row>
    <row r="257" spans="1:7" x14ac:dyDescent="0.3">
      <c r="A257" s="196">
        <v>44105</v>
      </c>
      <c r="B257" s="196" t="str">
        <f>INDEX('LVU Data by LA'!$C$4:$C$277,MATCH(D257,'LVU Data by LA'!$B$4:$B$277,0))</f>
        <v>North Hertfordshire</v>
      </c>
      <c r="C257" s="195" t="s">
        <v>447</v>
      </c>
      <c r="D257" s="195" t="s">
        <v>446</v>
      </c>
      <c r="E257" s="199">
        <v>369708.07640000002</v>
      </c>
      <c r="F257" s="195">
        <v>5.6395142720000004</v>
      </c>
      <c r="G257" s="195">
        <v>9.7924272719999994</v>
      </c>
    </row>
    <row r="258" spans="1:7" x14ac:dyDescent="0.3">
      <c r="A258" s="196">
        <v>44105</v>
      </c>
      <c r="B258" s="196" t="e">
        <f>INDEX('LVU Data by LA'!$C$4:$C$277,MATCH(D258,'LVU Data by LA'!$B$4:$B$277,0))</f>
        <v>#N/A</v>
      </c>
      <c r="C258" s="195" t="s">
        <v>723</v>
      </c>
      <c r="D258" s="195" t="s">
        <v>722</v>
      </c>
      <c r="E258" s="199">
        <v>283551.76620000001</v>
      </c>
      <c r="F258" s="195">
        <v>1.0007146499999999</v>
      </c>
      <c r="G258" s="195">
        <v>1.1399278749999999</v>
      </c>
    </row>
    <row r="259" spans="1:7" x14ac:dyDescent="0.3">
      <c r="A259" s="196">
        <v>44105</v>
      </c>
      <c r="B259" s="196" t="str">
        <f>INDEX('LVU Data by LA'!$C$4:$C$277,MATCH(D259,'LVU Data by LA'!$B$4:$B$277,0))</f>
        <v>Bromsgrove</v>
      </c>
      <c r="C259" s="195" t="s">
        <v>158</v>
      </c>
      <c r="D259" s="195" t="s">
        <v>157</v>
      </c>
      <c r="E259" s="199">
        <v>299132.24449999997</v>
      </c>
      <c r="F259" s="195">
        <v>-0.129809746</v>
      </c>
      <c r="G259" s="195">
        <v>1.189141263</v>
      </c>
    </row>
    <row r="260" spans="1:7" x14ac:dyDescent="0.3">
      <c r="A260" s="196">
        <v>44105</v>
      </c>
      <c r="B260" s="196" t="str">
        <f>INDEX('LVU Data by LA'!$C$4:$C$277,MATCH(D260,'LVU Data by LA'!$B$4:$B$277,0))</f>
        <v>Malvern Hills</v>
      </c>
      <c r="C260" s="195" t="s">
        <v>403</v>
      </c>
      <c r="D260" s="195" t="s">
        <v>402</v>
      </c>
      <c r="E260" s="199">
        <v>280153.15360000002</v>
      </c>
      <c r="F260" s="195">
        <v>1.6449719270000001</v>
      </c>
      <c r="G260" s="195">
        <v>5.0756300359999997</v>
      </c>
    </row>
    <row r="261" spans="1:7" x14ac:dyDescent="0.3">
      <c r="A261" s="196">
        <v>44105</v>
      </c>
      <c r="B261" s="196" t="str">
        <f>INDEX('LVU Data by LA'!$C$4:$C$277,MATCH(D261,'LVU Data by LA'!$B$4:$B$277,0))</f>
        <v>Redditch</v>
      </c>
      <c r="C261" s="195" t="s">
        <v>499</v>
      </c>
      <c r="D261" s="195" t="s">
        <v>498</v>
      </c>
      <c r="E261" s="199">
        <v>216158.7317</v>
      </c>
      <c r="F261" s="195">
        <v>-1.2576109280000001</v>
      </c>
      <c r="G261" s="195">
        <v>1.2809825669999999</v>
      </c>
    </row>
    <row r="262" spans="1:7" x14ac:dyDescent="0.3">
      <c r="A262" s="196">
        <v>44105</v>
      </c>
      <c r="B262" s="196" t="e">
        <f>INDEX('LVU Data by LA'!$C$4:$C$277,MATCH(D262,'LVU Data by LA'!$B$4:$B$277,0))</f>
        <v>#N/A</v>
      </c>
      <c r="C262" s="195" t="s">
        <v>721</v>
      </c>
      <c r="D262" s="195" t="s">
        <v>720</v>
      </c>
      <c r="E262" s="199">
        <v>233987.13039999999</v>
      </c>
      <c r="F262" s="195">
        <v>5.2994164560000003</v>
      </c>
      <c r="G262" s="195">
        <v>11.86717898</v>
      </c>
    </row>
    <row r="263" spans="1:7" x14ac:dyDescent="0.3">
      <c r="A263" s="196">
        <v>44105</v>
      </c>
      <c r="B263" s="196" t="e">
        <f>INDEX('LVU Data by LA'!$C$4:$C$277,MATCH(D263,'LVU Data by LA'!$B$4:$B$277,0))</f>
        <v>#N/A</v>
      </c>
      <c r="C263" s="195" t="s">
        <v>725</v>
      </c>
      <c r="D263" s="195" t="s">
        <v>724</v>
      </c>
      <c r="E263" s="199">
        <v>290665.62449999998</v>
      </c>
      <c r="F263" s="195">
        <v>3.5067439980000001</v>
      </c>
      <c r="G263" s="195">
        <v>5.8074638619999996</v>
      </c>
    </row>
    <row r="264" spans="1:7" x14ac:dyDescent="0.3">
      <c r="A264" s="196">
        <v>44105</v>
      </c>
      <c r="B264" s="196" t="e">
        <f>INDEX('LVU Data by LA'!$C$4:$C$277,MATCH(D264,'LVU Data by LA'!$B$4:$B$277,0))</f>
        <v>#N/A</v>
      </c>
      <c r="C264" s="195" t="s">
        <v>731</v>
      </c>
      <c r="D264" s="195" t="s">
        <v>730</v>
      </c>
      <c r="E264" s="199">
        <v>201168.7984</v>
      </c>
      <c r="F264" s="195">
        <v>-1.257955626</v>
      </c>
      <c r="G264" s="195">
        <v>6.0508208850000003</v>
      </c>
    </row>
    <row r="265" spans="1:7" x14ac:dyDescent="0.3">
      <c r="A265" s="196">
        <v>44105</v>
      </c>
      <c r="B265" s="196" t="str">
        <f>INDEX('LVU Data by LA'!$C$4:$C$277,MATCH(D265,'LVU Data by LA'!$B$4:$B$277,0))</f>
        <v>St Albans</v>
      </c>
      <c r="C265" s="195" t="s">
        <v>591</v>
      </c>
      <c r="D265" s="195" t="s">
        <v>590</v>
      </c>
      <c r="E265" s="199">
        <v>527223.52150000003</v>
      </c>
      <c r="F265" s="195">
        <v>-1.5270709929999999</v>
      </c>
      <c r="G265" s="195">
        <v>3.5840928220000001</v>
      </c>
    </row>
    <row r="266" spans="1:7" x14ac:dyDescent="0.3">
      <c r="A266" s="196">
        <v>44105</v>
      </c>
      <c r="B266" s="196" t="e">
        <f>INDEX('LVU Data by LA'!$C$4:$C$277,MATCH(D266,'LVU Data by LA'!$B$4:$B$277,0))</f>
        <v>#N/A</v>
      </c>
      <c r="C266" s="195" t="s">
        <v>684</v>
      </c>
      <c r="D266" s="195" t="s">
        <v>683</v>
      </c>
      <c r="E266" s="199">
        <v>410869.82909999997</v>
      </c>
      <c r="F266" s="195">
        <v>1.829976214</v>
      </c>
      <c r="G266" s="195">
        <v>4.1257546899999999</v>
      </c>
    </row>
    <row r="267" spans="1:7" x14ac:dyDescent="0.3">
      <c r="A267" s="196">
        <v>44105</v>
      </c>
      <c r="B267" s="196" t="str">
        <f>INDEX('LVU Data by LA'!$C$4:$C$277,MATCH(D267,'LVU Data by LA'!$B$4:$B$277,0))</f>
        <v>East Hertfordshire</v>
      </c>
      <c r="C267" s="195" t="s">
        <v>257</v>
      </c>
      <c r="D267" s="195" t="s">
        <v>256</v>
      </c>
      <c r="E267" s="199">
        <v>405274.64809999999</v>
      </c>
      <c r="F267" s="195">
        <v>0.77179240000000005</v>
      </c>
      <c r="G267" s="195">
        <v>4.7461751120000004</v>
      </c>
    </row>
    <row r="268" spans="1:7" x14ac:dyDescent="0.3">
      <c r="A268" s="196">
        <v>44105</v>
      </c>
      <c r="B268" s="196" t="str">
        <f>INDEX('LVU Data by LA'!$C$4:$C$277,MATCH(D268,'LVU Data by LA'!$B$4:$B$277,0))</f>
        <v>Stevenage</v>
      </c>
      <c r="C268" s="195" t="s">
        <v>601</v>
      </c>
      <c r="D268" s="195" t="s">
        <v>600</v>
      </c>
      <c r="E268" s="199">
        <v>291618.89649999997</v>
      </c>
      <c r="F268" s="195">
        <v>1.676582909</v>
      </c>
      <c r="G268" s="195">
        <v>3.9281373730000002</v>
      </c>
    </row>
    <row r="269" spans="1:7" x14ac:dyDescent="0.3">
      <c r="A269" s="196">
        <v>44105</v>
      </c>
      <c r="B269" s="196" t="s">
        <v>1147</v>
      </c>
      <c r="C269" s="382" t="s">
        <v>1147</v>
      </c>
      <c r="D269" s="195" t="s">
        <v>1148</v>
      </c>
      <c r="E269" s="199">
        <v>255120.25140000001</v>
      </c>
      <c r="F269" s="195">
        <v>-8.3810680000000002E-3</v>
      </c>
      <c r="G269" s="195">
        <v>5.3243980119999996</v>
      </c>
    </row>
    <row r="270" spans="1:7" x14ac:dyDescent="0.3">
      <c r="A270" s="196">
        <v>44105</v>
      </c>
      <c r="B270" s="196" t="s">
        <v>699</v>
      </c>
      <c r="C270" s="195" t="s">
        <v>699</v>
      </c>
      <c r="D270" s="195" t="s">
        <v>1144</v>
      </c>
      <c r="E270" s="199">
        <v>265027.43119999999</v>
      </c>
      <c r="F270" s="195">
        <v>-2.1369777619999999</v>
      </c>
      <c r="G270" s="195">
        <v>1.636809188</v>
      </c>
    </row>
    <row r="271" spans="1:7" x14ac:dyDescent="0.3">
      <c r="A271" s="196">
        <v>44105</v>
      </c>
      <c r="B271" s="196" t="s">
        <v>1145</v>
      </c>
      <c r="C271" s="195" t="s">
        <v>1145</v>
      </c>
      <c r="D271" s="195" t="s">
        <v>1146</v>
      </c>
      <c r="E271" s="199">
        <v>245636.6306</v>
      </c>
      <c r="F271" s="195">
        <v>-3.3719609999999997E-2</v>
      </c>
      <c r="G271" s="195">
        <v>2.9076417550000002</v>
      </c>
    </row>
    <row r="272" spans="1:7" x14ac:dyDescent="0.3">
      <c r="A272" s="196">
        <v>44105</v>
      </c>
      <c r="B272" s="196" t="str">
        <f>INDEX('LVU Data by LA'!$C$4:$C$277,MATCH(D272,'LVU Data by LA'!$B$4:$B$277,0))</f>
        <v>Burnley</v>
      </c>
      <c r="C272" s="195" t="s">
        <v>167</v>
      </c>
      <c r="D272" s="195" t="s">
        <v>166</v>
      </c>
      <c r="E272" s="199">
        <v>93364.392250000004</v>
      </c>
      <c r="F272" s="195">
        <v>4.5331247680000004</v>
      </c>
      <c r="G272" s="195">
        <v>8.6502314600000005</v>
      </c>
    </row>
    <row r="273" spans="1:7" x14ac:dyDescent="0.3">
      <c r="A273" s="196">
        <v>44105</v>
      </c>
      <c r="B273" s="196" t="str">
        <f>INDEX('LVU Data by LA'!$C$4:$C$277,MATCH(D273,'LVU Data by LA'!$B$4:$B$277,0))</f>
        <v>Chorley</v>
      </c>
      <c r="C273" s="195" t="s">
        <v>205</v>
      </c>
      <c r="D273" s="195" t="s">
        <v>204</v>
      </c>
      <c r="E273" s="199">
        <v>191543.79930000001</v>
      </c>
      <c r="F273" s="195">
        <v>2.964877811</v>
      </c>
      <c r="G273" s="195">
        <v>4.3105200239999997</v>
      </c>
    </row>
    <row r="274" spans="1:7" x14ac:dyDescent="0.3">
      <c r="A274" s="196">
        <v>44105</v>
      </c>
      <c r="B274" s="196" t="str">
        <f>INDEX('LVU Data by LA'!$C$4:$C$277,MATCH(D274,'LVU Data by LA'!$B$4:$B$277,0))</f>
        <v>Fylde</v>
      </c>
      <c r="C274" s="195" t="s">
        <v>292</v>
      </c>
      <c r="D274" s="195" t="s">
        <v>291</v>
      </c>
      <c r="E274" s="199">
        <v>210181.13879999999</v>
      </c>
      <c r="F274" s="195">
        <v>4.5846342089999998</v>
      </c>
      <c r="G274" s="195">
        <v>10.287145349999999</v>
      </c>
    </row>
    <row r="275" spans="1:7" x14ac:dyDescent="0.3">
      <c r="A275" s="196">
        <v>44105</v>
      </c>
      <c r="B275" s="196" t="str">
        <f>INDEX('LVU Data by LA'!$C$4:$C$277,MATCH(D275,'LVU Data by LA'!$B$4:$B$277,0))</f>
        <v>Hyndburn</v>
      </c>
      <c r="C275" s="195" t="s">
        <v>354</v>
      </c>
      <c r="D275" s="195" t="s">
        <v>353</v>
      </c>
      <c r="E275" s="199">
        <v>100507.50930000001</v>
      </c>
      <c r="F275" s="195">
        <v>1.666545578</v>
      </c>
      <c r="G275" s="195">
        <v>-0.69691548999999997</v>
      </c>
    </row>
    <row r="276" spans="1:7" x14ac:dyDescent="0.3">
      <c r="A276" s="196">
        <v>44105</v>
      </c>
      <c r="B276" s="196" t="str">
        <f>INDEX('LVU Data by LA'!$C$4:$C$277,MATCH(D276,'LVU Data by LA'!$B$4:$B$277,0))</f>
        <v>Lancaster</v>
      </c>
      <c r="C276" s="195" t="s">
        <v>380</v>
      </c>
      <c r="D276" s="195" t="s">
        <v>379</v>
      </c>
      <c r="E276" s="199">
        <v>165676.44699999999</v>
      </c>
      <c r="F276" s="195">
        <v>-1.3937562939999999</v>
      </c>
      <c r="G276" s="195">
        <v>3.1461317489999998</v>
      </c>
    </row>
    <row r="277" spans="1:7" x14ac:dyDescent="0.3">
      <c r="A277" s="196">
        <v>44105</v>
      </c>
      <c r="B277" s="196" t="str">
        <f>INDEX('LVU Data by LA'!$C$4:$C$277,MATCH(D277,'LVU Data by LA'!$B$4:$B$277,0))</f>
        <v>Pendle</v>
      </c>
      <c r="C277" s="195" t="s">
        <v>479</v>
      </c>
      <c r="D277" s="195" t="s">
        <v>478</v>
      </c>
      <c r="E277" s="199">
        <v>109724.386</v>
      </c>
      <c r="F277" s="195">
        <v>3.5494781459999998</v>
      </c>
      <c r="G277" s="195">
        <v>6.1176147619999997</v>
      </c>
    </row>
    <row r="278" spans="1:7" x14ac:dyDescent="0.3">
      <c r="A278" s="196">
        <v>44105</v>
      </c>
      <c r="B278" s="196" t="str">
        <f>INDEX('LVU Data by LA'!$C$4:$C$277,MATCH(D278,'LVU Data by LA'!$B$4:$B$277,0))</f>
        <v>Preston</v>
      </c>
      <c r="C278" s="195" t="s">
        <v>489</v>
      </c>
      <c r="D278" s="195" t="s">
        <v>488</v>
      </c>
      <c r="E278" s="199">
        <v>132831.1306</v>
      </c>
      <c r="F278" s="195">
        <v>0.20886865099999999</v>
      </c>
      <c r="G278" s="195">
        <v>3.6173998589999998</v>
      </c>
    </row>
    <row r="279" spans="1:7" x14ac:dyDescent="0.3">
      <c r="A279" s="196">
        <v>44105</v>
      </c>
      <c r="B279" s="196" t="str">
        <f>INDEX('LVU Data by LA'!$C$4:$C$277,MATCH(D279,'LVU Data by LA'!$B$4:$B$277,0))</f>
        <v>Ribble Valley</v>
      </c>
      <c r="C279" s="195" t="s">
        <v>503</v>
      </c>
      <c r="D279" s="195" t="s">
        <v>502</v>
      </c>
      <c r="E279" s="199">
        <v>216835.0184</v>
      </c>
      <c r="F279" s="195">
        <v>-1.7505827430000001</v>
      </c>
      <c r="G279" s="195">
        <v>-0.74024463500000004</v>
      </c>
    </row>
    <row r="280" spans="1:7" x14ac:dyDescent="0.3">
      <c r="A280" s="196">
        <v>44105</v>
      </c>
      <c r="B280" s="196" t="str">
        <f>INDEX('LVU Data by LA'!$C$4:$C$277,MATCH(D280,'LVU Data by LA'!$B$4:$B$277,0))</f>
        <v>Rossendale</v>
      </c>
      <c r="C280" s="195" t="s">
        <v>513</v>
      </c>
      <c r="D280" s="195" t="s">
        <v>512</v>
      </c>
      <c r="E280" s="199">
        <v>150090.3315</v>
      </c>
      <c r="F280" s="195">
        <v>-0.11396504</v>
      </c>
      <c r="G280" s="195">
        <v>4.8374498790000002</v>
      </c>
    </row>
    <row r="281" spans="1:7" x14ac:dyDescent="0.3">
      <c r="A281" s="196">
        <v>44105</v>
      </c>
      <c r="B281" s="196" t="str">
        <f>INDEX('LVU Data by LA'!$C$4:$C$277,MATCH(D281,'LVU Data by LA'!$B$4:$B$277,0))</f>
        <v>South Ribble</v>
      </c>
      <c r="C281" s="195" t="s">
        <v>575</v>
      </c>
      <c r="D281" s="195" t="s">
        <v>574</v>
      </c>
      <c r="E281" s="199">
        <v>178678.2916</v>
      </c>
      <c r="F281" s="195">
        <v>0.65496215300000005</v>
      </c>
      <c r="G281" s="195">
        <v>5.899824883</v>
      </c>
    </row>
    <row r="282" spans="1:7" x14ac:dyDescent="0.3">
      <c r="A282" s="196">
        <v>44105</v>
      </c>
      <c r="B282" s="196" t="e">
        <f>INDEX('LVU Data by LA'!$C$4:$C$277,MATCH(D282,'LVU Data by LA'!$B$4:$B$277,0))</f>
        <v>#N/A</v>
      </c>
      <c r="C282" s="195" t="s">
        <v>692</v>
      </c>
      <c r="D282" s="195" t="s">
        <v>691</v>
      </c>
      <c r="E282" s="199">
        <v>189673.1329</v>
      </c>
      <c r="F282" s="195">
        <v>1.3211438200000001</v>
      </c>
      <c r="G282" s="195">
        <v>0.51890676400000002</v>
      </c>
    </row>
    <row r="283" spans="1:7" x14ac:dyDescent="0.3">
      <c r="A283" s="196">
        <v>44105</v>
      </c>
      <c r="B283" s="196" t="e">
        <f>INDEX('LVU Data by LA'!$C$4:$C$277,MATCH(D283,'LVU Data by LA'!$B$4:$B$277,0))</f>
        <v>#N/A</v>
      </c>
      <c r="C283" s="195" t="s">
        <v>729</v>
      </c>
      <c r="D283" s="195" t="s">
        <v>728</v>
      </c>
      <c r="E283" s="199">
        <v>163859.70980000001</v>
      </c>
      <c r="F283" s="195">
        <v>1.187041893</v>
      </c>
      <c r="G283" s="195">
        <v>7.2555403619999996</v>
      </c>
    </row>
    <row r="284" spans="1:7" x14ac:dyDescent="0.3">
      <c r="A284" s="196">
        <v>44105</v>
      </c>
      <c r="B284" s="196" t="str">
        <f>INDEX('LVU Data by LA'!$C$4:$C$277,MATCH(D284,'LVU Data by LA'!$B$4:$B$277,0))</f>
        <v>Blaby</v>
      </c>
      <c r="C284" s="195" t="s">
        <v>117</v>
      </c>
      <c r="D284" s="195" t="s">
        <v>116</v>
      </c>
      <c r="E284" s="199">
        <v>249144.84849999999</v>
      </c>
      <c r="F284" s="195">
        <v>1.643384274</v>
      </c>
      <c r="G284" s="195">
        <v>8.2369525150000005</v>
      </c>
    </row>
    <row r="285" spans="1:7" x14ac:dyDescent="0.3">
      <c r="A285" s="196">
        <v>44105</v>
      </c>
      <c r="B285" s="196" t="str">
        <f>INDEX('LVU Data by LA'!$C$4:$C$277,MATCH(D285,'LVU Data by LA'!$B$4:$B$277,0))</f>
        <v>Charnwood</v>
      </c>
      <c r="C285" s="195" t="s">
        <v>187</v>
      </c>
      <c r="D285" s="195" t="s">
        <v>186</v>
      </c>
      <c r="E285" s="199">
        <v>235659.2935</v>
      </c>
      <c r="F285" s="195">
        <v>1.9322909349999999</v>
      </c>
      <c r="G285" s="195">
        <v>2.839474901</v>
      </c>
    </row>
    <row r="286" spans="1:7" x14ac:dyDescent="0.3">
      <c r="A286" s="196">
        <v>44105</v>
      </c>
      <c r="B286" s="196" t="str">
        <f>INDEX('LVU Data by LA'!$C$4:$C$277,MATCH(D286,'LVU Data by LA'!$B$4:$B$277,0))</f>
        <v>Harborough</v>
      </c>
      <c r="C286" s="195" t="s">
        <v>318</v>
      </c>
      <c r="D286" s="195" t="s">
        <v>317</v>
      </c>
      <c r="E286" s="199">
        <v>318734.33470000001</v>
      </c>
      <c r="F286" s="195">
        <v>1.1085201609999999</v>
      </c>
      <c r="G286" s="195">
        <v>7.022616309</v>
      </c>
    </row>
    <row r="287" spans="1:7" x14ac:dyDescent="0.3">
      <c r="A287" s="196">
        <v>44105</v>
      </c>
      <c r="B287" s="196" t="str">
        <f>INDEX('LVU Data by LA'!$C$4:$C$277,MATCH(D287,'LVU Data by LA'!$B$4:$B$277,0))</f>
        <v>Hinckley &amp; Bosworth</v>
      </c>
      <c r="C287" s="195" t="s">
        <v>1134</v>
      </c>
      <c r="D287" s="195" t="s">
        <v>345</v>
      </c>
      <c r="E287" s="199">
        <v>232906.5784</v>
      </c>
      <c r="F287" s="195">
        <v>0.61155842800000004</v>
      </c>
      <c r="G287" s="195">
        <v>2.5012931950000001</v>
      </c>
    </row>
    <row r="288" spans="1:7" x14ac:dyDescent="0.3">
      <c r="A288" s="196">
        <v>44105</v>
      </c>
      <c r="B288" s="196" t="str">
        <f>INDEX('LVU Data by LA'!$C$4:$C$277,MATCH(D288,'LVU Data by LA'!$B$4:$B$277,0))</f>
        <v>Melton</v>
      </c>
      <c r="C288" s="195" t="s">
        <v>411</v>
      </c>
      <c r="D288" s="195" t="s">
        <v>410</v>
      </c>
      <c r="E288" s="199">
        <v>245542.61600000001</v>
      </c>
      <c r="F288" s="195">
        <v>4.2952199279999999</v>
      </c>
      <c r="G288" s="195">
        <v>8.6395912999999993</v>
      </c>
    </row>
    <row r="289" spans="1:7" x14ac:dyDescent="0.3">
      <c r="A289" s="196">
        <v>44105</v>
      </c>
      <c r="B289" s="196" t="str">
        <f>INDEX('LVU Data by LA'!$C$4:$C$277,MATCH(D289,'LVU Data by LA'!$B$4:$B$277,0))</f>
        <v>Barrow in Furness</v>
      </c>
      <c r="C289" s="195" t="s">
        <v>1136</v>
      </c>
      <c r="D289" s="195" t="s">
        <v>93</v>
      </c>
      <c r="E289" s="199">
        <v>130985.5765</v>
      </c>
      <c r="F289" s="195">
        <v>3.4329348249999998</v>
      </c>
      <c r="G289" s="195">
        <v>5.7638704599999997</v>
      </c>
    </row>
    <row r="290" spans="1:7" x14ac:dyDescent="0.3">
      <c r="A290" s="196">
        <v>44105</v>
      </c>
      <c r="B290" s="196" t="str">
        <f>INDEX('LVU Data by LA'!$C$4:$C$277,MATCH(D290,'LVU Data by LA'!$B$4:$B$277,0))</f>
        <v>Carlisle</v>
      </c>
      <c r="C290" s="195" t="s">
        <v>181</v>
      </c>
      <c r="D290" s="195" t="s">
        <v>180</v>
      </c>
      <c r="E290" s="199">
        <v>143305.39240000001</v>
      </c>
      <c r="F290" s="195">
        <v>2.5308361599999998</v>
      </c>
      <c r="G290" s="195">
        <v>4.2756566830000002</v>
      </c>
    </row>
    <row r="291" spans="1:7" x14ac:dyDescent="0.3">
      <c r="A291" s="196">
        <v>44105</v>
      </c>
      <c r="B291" s="196" t="str">
        <f>INDEX('LVU Data by LA'!$C$4:$C$277,MATCH(D291,'LVU Data by LA'!$B$4:$B$277,0))</f>
        <v>Copeland</v>
      </c>
      <c r="C291" s="195" t="s">
        <v>211</v>
      </c>
      <c r="D291" s="195" t="s">
        <v>210</v>
      </c>
      <c r="E291" s="199">
        <v>120306.1627</v>
      </c>
      <c r="F291" s="195">
        <v>-2.3693200019999998</v>
      </c>
      <c r="G291" s="195">
        <v>-4.813868759</v>
      </c>
    </row>
    <row r="292" spans="1:7" x14ac:dyDescent="0.3">
      <c r="A292" s="196">
        <v>44105</v>
      </c>
      <c r="B292" s="196" t="str">
        <f>INDEX('LVU Data by LA'!$C$4:$C$277,MATCH(D292,'LVU Data by LA'!$B$4:$B$277,0))</f>
        <v>Eden</v>
      </c>
      <c r="C292" s="195" t="s">
        <v>271</v>
      </c>
      <c r="D292" s="195" t="s">
        <v>270</v>
      </c>
      <c r="E292" s="199">
        <v>216537.90789999999</v>
      </c>
      <c r="F292" s="195">
        <v>4.0209911329999999</v>
      </c>
      <c r="G292" s="195">
        <v>9.6290851849999992</v>
      </c>
    </row>
    <row r="293" spans="1:7" x14ac:dyDescent="0.3">
      <c r="A293" s="196">
        <v>44105</v>
      </c>
      <c r="B293" s="196" t="str">
        <f>INDEX('LVU Data by LA'!$C$4:$C$277,MATCH(D293,'LVU Data by LA'!$B$4:$B$277,0))</f>
        <v>South Lakeland</v>
      </c>
      <c r="C293" s="195" t="s">
        <v>567</v>
      </c>
      <c r="D293" s="195" t="s">
        <v>566</v>
      </c>
      <c r="E293" s="199">
        <v>254059.78769999999</v>
      </c>
      <c r="F293" s="195">
        <v>2.3699861950000001</v>
      </c>
      <c r="G293" s="195">
        <v>5.218786089</v>
      </c>
    </row>
    <row r="294" spans="1:7" x14ac:dyDescent="0.3">
      <c r="A294" s="196">
        <v>44105</v>
      </c>
      <c r="B294" s="196" t="str">
        <f>INDEX('LVU Data by LA'!$C$4:$C$277,MATCH(D294,'LVU Data by LA'!$B$4:$B$277,0))</f>
        <v>Amber Valley</v>
      </c>
      <c r="C294" s="195" t="s">
        <v>71</v>
      </c>
      <c r="D294" s="195" t="s">
        <v>70</v>
      </c>
      <c r="E294" s="199">
        <v>194156.85</v>
      </c>
      <c r="F294" s="195">
        <v>3.4779595470000002</v>
      </c>
      <c r="G294" s="195">
        <v>9.0631280299999997</v>
      </c>
    </row>
    <row r="295" spans="1:7" x14ac:dyDescent="0.3">
      <c r="A295" s="196">
        <v>44105</v>
      </c>
      <c r="B295" s="196" t="str">
        <f>INDEX('LVU Data by LA'!$C$4:$C$277,MATCH(D295,'LVU Data by LA'!$B$4:$B$277,0))</f>
        <v>Bolsover</v>
      </c>
      <c r="C295" s="195" t="s">
        <v>123</v>
      </c>
      <c r="D295" s="195" t="s">
        <v>122</v>
      </c>
      <c r="E295" s="199">
        <v>135677.09789999999</v>
      </c>
      <c r="F295" s="195">
        <v>2.703436645</v>
      </c>
      <c r="G295" s="195">
        <v>6.1967842710000003</v>
      </c>
    </row>
    <row r="296" spans="1:7" x14ac:dyDescent="0.3">
      <c r="A296" s="196">
        <v>44105</v>
      </c>
      <c r="B296" s="196" t="str">
        <f>INDEX('LVU Data by LA'!$C$4:$C$277,MATCH(D296,'LVU Data by LA'!$B$4:$B$277,0))</f>
        <v>Chesterfield</v>
      </c>
      <c r="C296" s="195" t="s">
        <v>199</v>
      </c>
      <c r="D296" s="195" t="s">
        <v>198</v>
      </c>
      <c r="E296" s="199">
        <v>164591.10089999999</v>
      </c>
      <c r="F296" s="195">
        <v>-1.028224961</v>
      </c>
      <c r="G296" s="195">
        <v>3.3224000180000002</v>
      </c>
    </row>
    <row r="297" spans="1:7" x14ac:dyDescent="0.3">
      <c r="A297" s="196">
        <v>44105</v>
      </c>
      <c r="B297" s="196" t="str">
        <f>INDEX('LVU Data by LA'!$C$4:$C$277,MATCH(D297,'LVU Data by LA'!$B$4:$B$277,0))</f>
        <v>Derbyshire Dales</v>
      </c>
      <c r="C297" s="195" t="s">
        <v>237</v>
      </c>
      <c r="D297" s="195" t="s">
        <v>236</v>
      </c>
      <c r="E297" s="199">
        <v>283686.42099999997</v>
      </c>
      <c r="F297" s="195">
        <v>-0.10673487600000001</v>
      </c>
      <c r="G297" s="195">
        <v>8.0806609569999992</v>
      </c>
    </row>
    <row r="298" spans="1:7" x14ac:dyDescent="0.3">
      <c r="A298" s="196">
        <v>44105</v>
      </c>
      <c r="B298" s="196" t="str">
        <f>INDEX('LVU Data by LA'!$C$4:$C$277,MATCH(D298,'LVU Data by LA'!$B$4:$B$277,0))</f>
        <v>Three Rivers</v>
      </c>
      <c r="C298" s="195" t="s">
        <v>643</v>
      </c>
      <c r="D298" s="195" t="s">
        <v>642</v>
      </c>
      <c r="E298" s="199">
        <v>521292.75900000002</v>
      </c>
      <c r="F298" s="195">
        <v>0.97750003399999996</v>
      </c>
      <c r="G298" s="195">
        <v>2.269865872</v>
      </c>
    </row>
    <row r="299" spans="1:7" x14ac:dyDescent="0.3">
      <c r="A299" s="196">
        <v>44105</v>
      </c>
      <c r="B299" s="196" t="e">
        <f>INDEX('LVU Data by LA'!$C$4:$C$277,MATCH(D299,'LVU Data by LA'!$B$4:$B$277,0))</f>
        <v>#N/A</v>
      </c>
      <c r="C299" s="195" t="s">
        <v>675</v>
      </c>
      <c r="D299" s="195" t="s">
        <v>674</v>
      </c>
      <c r="E299" s="199">
        <v>374742.63780000003</v>
      </c>
      <c r="F299" s="195">
        <v>2.3813387530000001</v>
      </c>
      <c r="G299" s="195">
        <v>8.2306115510000009</v>
      </c>
    </row>
    <row r="300" spans="1:7" x14ac:dyDescent="0.3">
      <c r="A300" s="196">
        <v>44105</v>
      </c>
      <c r="B300" s="196" t="str">
        <f>INDEX('LVU Data by LA'!$C$4:$C$277,MATCH(D300,'LVU Data by LA'!$B$4:$B$277,0))</f>
        <v>Ashford</v>
      </c>
      <c r="C300" s="195" t="s">
        <v>79</v>
      </c>
      <c r="D300" s="195" t="s">
        <v>78</v>
      </c>
      <c r="E300" s="199">
        <v>310543.05550000002</v>
      </c>
      <c r="F300" s="195">
        <v>2.098787009</v>
      </c>
      <c r="G300" s="195">
        <v>3.3575891069999999</v>
      </c>
    </row>
    <row r="301" spans="1:7" x14ac:dyDescent="0.3">
      <c r="A301" s="196">
        <v>44105</v>
      </c>
      <c r="B301" s="196" t="str">
        <f>INDEX('LVU Data by LA'!$C$4:$C$277,MATCH(D301,'LVU Data by LA'!$B$4:$B$277,0))</f>
        <v>Canterbury</v>
      </c>
      <c r="C301" s="195" t="s">
        <v>179</v>
      </c>
      <c r="D301" s="195" t="s">
        <v>178</v>
      </c>
      <c r="E301" s="199">
        <v>309205.8222</v>
      </c>
      <c r="F301" s="195">
        <v>-0.133906623</v>
      </c>
      <c r="G301" s="195">
        <v>3.8494624129999999</v>
      </c>
    </row>
    <row r="302" spans="1:7" x14ac:dyDescent="0.3">
      <c r="A302" s="196">
        <v>44105</v>
      </c>
      <c r="B302" s="196" t="str">
        <f>INDEX('LVU Data by LA'!$C$4:$C$277,MATCH(D302,'LVU Data by LA'!$B$4:$B$277,0))</f>
        <v>Dartford</v>
      </c>
      <c r="C302" s="195" t="s">
        <v>231</v>
      </c>
      <c r="D302" s="195" t="s">
        <v>230</v>
      </c>
      <c r="E302" s="199">
        <v>312306.20289999997</v>
      </c>
      <c r="F302" s="195">
        <v>-0.68594414000000004</v>
      </c>
      <c r="G302" s="195">
        <v>4.9985674700000002</v>
      </c>
    </row>
    <row r="303" spans="1:7" x14ac:dyDescent="0.3">
      <c r="A303" s="196">
        <v>44105</v>
      </c>
      <c r="B303" s="196" t="str">
        <f>INDEX('LVU Data by LA'!$C$4:$C$277,MATCH(D303,'LVU Data by LA'!$B$4:$B$277,0))</f>
        <v>Dover</v>
      </c>
      <c r="C303" s="195" t="s">
        <v>241</v>
      </c>
      <c r="D303" s="195" t="s">
        <v>240</v>
      </c>
      <c r="E303" s="199">
        <v>262400.09759999998</v>
      </c>
      <c r="F303" s="195">
        <v>2.8627386029999999</v>
      </c>
      <c r="G303" s="195">
        <v>4.2890290919999998</v>
      </c>
    </row>
    <row r="304" spans="1:7" x14ac:dyDescent="0.3">
      <c r="A304" s="196">
        <v>44105</v>
      </c>
      <c r="B304" s="196" t="str">
        <f>INDEX('LVU Data by LA'!$C$4:$C$277,MATCH(D304,'LVU Data by LA'!$B$4:$B$277,0))</f>
        <v>Gravesham</v>
      </c>
      <c r="C304" s="195" t="s">
        <v>302</v>
      </c>
      <c r="D304" s="195" t="s">
        <v>301</v>
      </c>
      <c r="E304" s="199">
        <v>281982.88559999998</v>
      </c>
      <c r="F304" s="195">
        <v>-0.24772982099999999</v>
      </c>
      <c r="G304" s="195">
        <v>2.138746437</v>
      </c>
    </row>
    <row r="305" spans="1:7" x14ac:dyDescent="0.3">
      <c r="A305" s="196">
        <v>44105</v>
      </c>
      <c r="B305" s="196" t="str">
        <f>INDEX('LVU Data by LA'!$C$4:$C$277,MATCH(D305,'LVU Data by LA'!$B$4:$B$277,0))</f>
        <v>Maidstone</v>
      </c>
      <c r="C305" s="195" t="s">
        <v>399</v>
      </c>
      <c r="D305" s="195" t="s">
        <v>398</v>
      </c>
      <c r="E305" s="199">
        <v>291410.56390000001</v>
      </c>
      <c r="F305" s="195">
        <v>-1.032413426</v>
      </c>
      <c r="G305" s="195">
        <v>0.38962496899999999</v>
      </c>
    </row>
    <row r="306" spans="1:7" x14ac:dyDescent="0.3">
      <c r="A306" s="196">
        <v>44105</v>
      </c>
      <c r="B306" s="196" t="str">
        <f>INDEX('LVU Data by LA'!$C$4:$C$277,MATCH(D306,'LVU Data by LA'!$B$4:$B$277,0))</f>
        <v>Sevenoaks</v>
      </c>
      <c r="C306" s="195" t="s">
        <v>543</v>
      </c>
      <c r="D306" s="195" t="s">
        <v>542</v>
      </c>
      <c r="E306" s="199">
        <v>462080.13099999999</v>
      </c>
      <c r="F306" s="195">
        <v>3.5559935399999998</v>
      </c>
      <c r="G306" s="195">
        <v>7.7808446389999997</v>
      </c>
    </row>
    <row r="307" spans="1:7" x14ac:dyDescent="0.3">
      <c r="A307" s="196">
        <v>44105</v>
      </c>
      <c r="B307" s="196" t="str">
        <f>INDEX('LVU Data by LA'!$C$4:$C$277,MATCH(D307,'LVU Data by LA'!$B$4:$B$277,0))</f>
        <v>Folkestone and Hythe</v>
      </c>
      <c r="C307" s="195" t="s">
        <v>288</v>
      </c>
      <c r="D307" s="195" t="s">
        <v>1150</v>
      </c>
      <c r="E307" s="199">
        <v>274854.47090000001</v>
      </c>
      <c r="F307" s="195">
        <v>3.3271834459999998</v>
      </c>
      <c r="G307" s="195">
        <v>4.7942854300000004</v>
      </c>
    </row>
    <row r="308" spans="1:7" x14ac:dyDescent="0.3">
      <c r="A308" s="196">
        <v>44105</v>
      </c>
      <c r="B308" s="196" t="str">
        <f>INDEX('LVU Data by LA'!$C$4:$C$277,MATCH(D308,'LVU Data by LA'!$B$4:$B$277,0))</f>
        <v>Swale</v>
      </c>
      <c r="C308" s="195" t="s">
        <v>619</v>
      </c>
      <c r="D308" s="195" t="s">
        <v>618</v>
      </c>
      <c r="E308" s="199">
        <v>260889.04089999999</v>
      </c>
      <c r="F308" s="195">
        <v>2.2914596550000002</v>
      </c>
      <c r="G308" s="195">
        <v>2.3019401849999999</v>
      </c>
    </row>
    <row r="309" spans="1:7" x14ac:dyDescent="0.3">
      <c r="A309" s="196">
        <v>44105</v>
      </c>
      <c r="B309" s="196" t="str">
        <f>INDEX('LVU Data by LA'!$C$4:$C$277,MATCH(D309,'LVU Data by LA'!$B$4:$B$277,0))</f>
        <v>Thanet</v>
      </c>
      <c r="C309" s="195" t="s">
        <v>641</v>
      </c>
      <c r="D309" s="195" t="s">
        <v>640</v>
      </c>
      <c r="E309" s="199">
        <v>249367.42300000001</v>
      </c>
      <c r="F309" s="195">
        <v>2.56938573</v>
      </c>
      <c r="G309" s="195">
        <v>3.9694492530000001</v>
      </c>
    </row>
    <row r="310" spans="1:7" x14ac:dyDescent="0.3">
      <c r="A310" s="196">
        <v>44105</v>
      </c>
      <c r="B310" s="196" t="e">
        <f>INDEX('LVU Data by LA'!$C$4:$C$277,MATCH(D310,'LVU Data by LA'!$B$4:$B$277,0))</f>
        <v>#N/A</v>
      </c>
      <c r="C310" s="195" t="s">
        <v>1151</v>
      </c>
      <c r="D310" s="195" t="s">
        <v>646</v>
      </c>
      <c r="E310" s="199">
        <v>381347.6471</v>
      </c>
      <c r="F310" s="195">
        <v>0.57139295099999998</v>
      </c>
      <c r="G310" s="195">
        <v>2.1459120970000001</v>
      </c>
    </row>
    <row r="311" spans="1:7" x14ac:dyDescent="0.3">
      <c r="A311" s="196">
        <v>44105</v>
      </c>
      <c r="B311" s="196" t="e">
        <f>INDEX('LVU Data by LA'!$C$4:$C$277,MATCH(D311,'LVU Data by LA'!$B$4:$B$277,0))</f>
        <v>#N/A</v>
      </c>
      <c r="C311" s="195" t="s">
        <v>657</v>
      </c>
      <c r="D311" s="195" t="s">
        <v>656</v>
      </c>
      <c r="E311" s="199">
        <v>400112.92619999999</v>
      </c>
      <c r="F311" s="195">
        <v>1.0104164840000001</v>
      </c>
      <c r="G311" s="195">
        <v>3.0528210819999999</v>
      </c>
    </row>
    <row r="312" spans="1:7" x14ac:dyDescent="0.3">
      <c r="A312" s="196">
        <v>44105</v>
      </c>
      <c r="B312" s="196" t="e">
        <f>INDEX('LVU Data by LA'!$C$4:$C$277,MATCH(D312,'LVU Data by LA'!$B$4:$B$277,0))</f>
        <v>#N/A</v>
      </c>
      <c r="C312" s="195" t="s">
        <v>81</v>
      </c>
      <c r="D312" s="195" t="s">
        <v>80</v>
      </c>
      <c r="E312" s="199">
        <v>331239.99900000001</v>
      </c>
      <c r="F312" s="195">
        <v>0.102958735</v>
      </c>
      <c r="G312" s="195">
        <v>3.0113347149999998</v>
      </c>
    </row>
    <row r="313" spans="1:7" x14ac:dyDescent="0.3">
      <c r="A313" s="196">
        <v>44105</v>
      </c>
      <c r="B313" s="196" t="e">
        <f>INDEX('LVU Data by LA'!$C$4:$C$277,MATCH(D313,'LVU Data by LA'!$B$4:$B$277,0))</f>
        <v>#N/A</v>
      </c>
      <c r="C313" s="195" t="s">
        <v>203</v>
      </c>
      <c r="D313" s="195" t="s">
        <v>202</v>
      </c>
      <c r="E313" s="199">
        <v>544081.97660000005</v>
      </c>
      <c r="F313" s="195">
        <v>-1.62994879</v>
      </c>
      <c r="G313" s="195">
        <v>-1.243054267</v>
      </c>
    </row>
    <row r="314" spans="1:7" x14ac:dyDescent="0.3">
      <c r="A314" s="196">
        <v>44105</v>
      </c>
      <c r="B314" s="196" t="e">
        <f>INDEX('LVU Data by LA'!$C$4:$C$277,MATCH(D314,'LVU Data by LA'!$B$4:$B$277,0))</f>
        <v>#N/A</v>
      </c>
      <c r="C314" s="195" t="s">
        <v>840</v>
      </c>
      <c r="D314" s="195" t="s">
        <v>552</v>
      </c>
      <c r="E314" s="199">
        <v>579288.97580000001</v>
      </c>
      <c r="F314" s="195">
        <v>-1.8003097779999999</v>
      </c>
      <c r="G314" s="195">
        <v>-1.8002345930000001</v>
      </c>
    </row>
    <row r="315" spans="1:7" x14ac:dyDescent="0.3">
      <c r="A315" s="196">
        <v>44105</v>
      </c>
      <c r="B315" s="196" t="e">
        <f>INDEX('LVU Data by LA'!$C$4:$C$277,MATCH(D315,'LVU Data by LA'!$B$4:$B$277,0))</f>
        <v>#N/A</v>
      </c>
      <c r="C315" s="195" t="s">
        <v>727</v>
      </c>
      <c r="D315" s="195" t="s">
        <v>726</v>
      </c>
      <c r="E315" s="199">
        <v>399864.2855</v>
      </c>
      <c r="F315" s="195">
        <v>1.033388395</v>
      </c>
      <c r="G315" s="195">
        <v>1.7359042440000001</v>
      </c>
    </row>
    <row r="316" spans="1:7" x14ac:dyDescent="0.3">
      <c r="A316" s="196">
        <v>44105</v>
      </c>
      <c r="B316" s="196" t="str">
        <f>INDEX('LVU Data by LA'!$C$4:$C$277,MATCH(D316,'LVU Data by LA'!$B$4:$B$277,0))</f>
        <v>Cambridge</v>
      </c>
      <c r="C316" s="195" t="s">
        <v>173</v>
      </c>
      <c r="D316" s="195" t="s">
        <v>172</v>
      </c>
      <c r="E316" s="199">
        <v>442012.04440000001</v>
      </c>
      <c r="F316" s="195">
        <v>-1.598918836</v>
      </c>
      <c r="G316" s="195">
        <v>-0.81961235300000002</v>
      </c>
    </row>
    <row r="317" spans="1:7" x14ac:dyDescent="0.3">
      <c r="A317" s="196">
        <v>44105</v>
      </c>
      <c r="B317" s="196" t="str">
        <f>INDEX('LVU Data by LA'!$C$4:$C$277,MATCH(D317,'LVU Data by LA'!$B$4:$B$277,0))</f>
        <v>East Cambridgeshire</v>
      </c>
      <c r="C317" s="195" t="s">
        <v>249</v>
      </c>
      <c r="D317" s="195" t="s">
        <v>248</v>
      </c>
      <c r="E317" s="199">
        <v>302556.31949999998</v>
      </c>
      <c r="F317" s="195">
        <v>2.2978721950000001</v>
      </c>
      <c r="G317" s="195">
        <v>5.175664512</v>
      </c>
    </row>
    <row r="318" spans="1:7" x14ac:dyDescent="0.3">
      <c r="A318" s="196">
        <v>44105</v>
      </c>
      <c r="B318" s="196" t="str">
        <f>INDEX('LVU Data by LA'!$C$4:$C$277,MATCH(D318,'LVU Data by LA'!$B$4:$B$277,0))</f>
        <v>Fenland</v>
      </c>
      <c r="C318" s="195" t="s">
        <v>287</v>
      </c>
      <c r="D318" s="195" t="s">
        <v>286</v>
      </c>
      <c r="E318" s="199">
        <v>193705.09039999999</v>
      </c>
      <c r="F318" s="195">
        <v>0.119879522</v>
      </c>
      <c r="G318" s="195">
        <v>3.3794557009999999</v>
      </c>
    </row>
    <row r="319" spans="1:7" x14ac:dyDescent="0.3">
      <c r="A319" s="196">
        <v>44105</v>
      </c>
      <c r="B319" s="196" t="str">
        <f>INDEX('LVU Data by LA'!$C$4:$C$277,MATCH(D319,'LVU Data by LA'!$B$4:$B$277,0))</f>
        <v>Huntingdonshire</v>
      </c>
      <c r="C319" s="195" t="s">
        <v>352</v>
      </c>
      <c r="D319" s="195" t="s">
        <v>351</v>
      </c>
      <c r="E319" s="199">
        <v>260893.39079999999</v>
      </c>
      <c r="F319" s="195">
        <v>-0.47551912000000002</v>
      </c>
      <c r="G319" s="195">
        <v>0.301216449</v>
      </c>
    </row>
    <row r="320" spans="1:7" x14ac:dyDescent="0.3">
      <c r="A320" s="196">
        <v>44105</v>
      </c>
      <c r="B320" s="196" t="str">
        <f>INDEX('LVU Data by LA'!$C$4:$C$277,MATCH(D320,'LVU Data by LA'!$B$4:$B$277,0))</f>
        <v>South Cambridgeshire</v>
      </c>
      <c r="C320" s="195" t="s">
        <v>555</v>
      </c>
      <c r="D320" s="195" t="s">
        <v>554</v>
      </c>
      <c r="E320" s="199">
        <v>372764.0577</v>
      </c>
      <c r="F320" s="195">
        <v>-1.1933528950000001</v>
      </c>
      <c r="G320" s="195">
        <v>-0.83808983800000003</v>
      </c>
    </row>
    <row r="321" spans="1:7" x14ac:dyDescent="0.3">
      <c r="A321" s="196">
        <v>44105</v>
      </c>
      <c r="B321" s="196" t="str">
        <f>INDEX('LVU Data by LA'!$C$4:$C$277,MATCH(D321,'LVU Data by LA'!$B$4:$B$277,0))</f>
        <v>Allerdale</v>
      </c>
      <c r="C321" s="195" t="s">
        <v>68</v>
      </c>
      <c r="D321" s="195" t="s">
        <v>67</v>
      </c>
      <c r="E321" s="199">
        <v>156448.3737</v>
      </c>
      <c r="F321" s="195">
        <v>-2.7926506830000002</v>
      </c>
      <c r="G321" s="195">
        <v>0.22144936200000001</v>
      </c>
    </row>
    <row r="322" spans="1:7" x14ac:dyDescent="0.3">
      <c r="A322" s="196">
        <v>44105</v>
      </c>
      <c r="B322" s="196" t="str">
        <f>INDEX('LVU Data by LA'!$C$4:$C$277,MATCH(D322,'LVU Data by LA'!$B$4:$B$277,0))</f>
        <v>Broxtowe</v>
      </c>
      <c r="C322" s="195" t="s">
        <v>165</v>
      </c>
      <c r="D322" s="195" t="s">
        <v>164</v>
      </c>
      <c r="E322" s="199">
        <v>199048.739</v>
      </c>
      <c r="F322" s="195">
        <v>-7.9042795999999999E-2</v>
      </c>
      <c r="G322" s="195">
        <v>5.8244051219999999</v>
      </c>
    </row>
    <row r="323" spans="1:7" x14ac:dyDescent="0.3">
      <c r="A323" s="196">
        <v>44105</v>
      </c>
      <c r="B323" s="196" t="str">
        <f>INDEX('LVU Data by LA'!$C$4:$C$277,MATCH(D323,'LVU Data by LA'!$B$4:$B$277,0))</f>
        <v>Gedling</v>
      </c>
      <c r="C323" s="195" t="s">
        <v>296</v>
      </c>
      <c r="D323" s="195" t="s">
        <v>295</v>
      </c>
      <c r="E323" s="199">
        <v>201681.53159999999</v>
      </c>
      <c r="F323" s="195">
        <v>0.64080804099999999</v>
      </c>
      <c r="G323" s="195">
        <v>6.4243681989999999</v>
      </c>
    </row>
    <row r="324" spans="1:7" x14ac:dyDescent="0.3">
      <c r="A324" s="196">
        <v>44105</v>
      </c>
      <c r="B324" s="196" t="str">
        <f>INDEX('LVU Data by LA'!$C$4:$C$277,MATCH(D324,'LVU Data by LA'!$B$4:$B$277,0))</f>
        <v>Mansfield</v>
      </c>
      <c r="C324" s="195" t="s">
        <v>407</v>
      </c>
      <c r="D324" s="195" t="s">
        <v>406</v>
      </c>
      <c r="E324" s="199">
        <v>147896.55720000001</v>
      </c>
      <c r="F324" s="195">
        <v>1.6250383740000001</v>
      </c>
      <c r="G324" s="195">
        <v>5.1046522909999998</v>
      </c>
    </row>
    <row r="325" spans="1:7" x14ac:dyDescent="0.3">
      <c r="A325" s="196">
        <v>44105</v>
      </c>
      <c r="B325" s="196" t="str">
        <f>INDEX('LVU Data by LA'!$C$4:$C$277,MATCH(D325,'LVU Data by LA'!$B$4:$B$277,0))</f>
        <v>Newark &amp; Sherwood</v>
      </c>
      <c r="C325" s="195" t="s">
        <v>1138</v>
      </c>
      <c r="D325" s="195" t="s">
        <v>430</v>
      </c>
      <c r="E325" s="199">
        <v>202674.0191</v>
      </c>
      <c r="F325" s="195">
        <v>3.2923285349999998</v>
      </c>
      <c r="G325" s="195">
        <v>7.5240578510000002</v>
      </c>
    </row>
    <row r="326" spans="1:7" x14ac:dyDescent="0.3">
      <c r="A326" s="196">
        <v>44105</v>
      </c>
      <c r="B326" s="196" t="str">
        <f>INDEX('LVU Data by LA'!$C$4:$C$277,MATCH(D326,'LVU Data by LA'!$B$4:$B$277,0))</f>
        <v>Rushcliffe</v>
      </c>
      <c r="C326" s="195" t="s">
        <v>523</v>
      </c>
      <c r="D326" s="195" t="s">
        <v>522</v>
      </c>
      <c r="E326" s="199">
        <v>294920.69770000002</v>
      </c>
      <c r="F326" s="195">
        <v>-1.24719482</v>
      </c>
      <c r="G326" s="195">
        <v>6.4701639579999997</v>
      </c>
    </row>
    <row r="327" spans="1:7" x14ac:dyDescent="0.3">
      <c r="A327" s="196">
        <v>44105</v>
      </c>
      <c r="B327" s="196" t="str">
        <f>INDEX('LVU Data by LA'!$C$4:$C$277,MATCH(D327,'LVU Data by LA'!$B$4:$B$277,0))</f>
        <v>Cherwell</v>
      </c>
      <c r="C327" s="195" t="s">
        <v>193</v>
      </c>
      <c r="D327" s="195" t="s">
        <v>192</v>
      </c>
      <c r="E327" s="199">
        <v>290749.64990000002</v>
      </c>
      <c r="F327" s="195">
        <v>-0.90343680599999998</v>
      </c>
      <c r="G327" s="195">
        <v>3.9593472630000002</v>
      </c>
    </row>
    <row r="328" spans="1:7" x14ac:dyDescent="0.3">
      <c r="A328" s="196">
        <v>44105</v>
      </c>
      <c r="B328" s="196" t="str">
        <f>INDEX('LVU Data by LA'!$C$4:$C$277,MATCH(D328,'LVU Data by LA'!$B$4:$B$277,0))</f>
        <v>Oxford</v>
      </c>
      <c r="C328" s="195" t="s">
        <v>477</v>
      </c>
      <c r="D328" s="195" t="s">
        <v>476</v>
      </c>
      <c r="E328" s="199">
        <v>454009.6667</v>
      </c>
      <c r="F328" s="195">
        <v>4.5072241240000004</v>
      </c>
      <c r="G328" s="195">
        <v>9.4811060810000001</v>
      </c>
    </row>
    <row r="329" spans="1:7" x14ac:dyDescent="0.3">
      <c r="A329" s="196">
        <v>44105</v>
      </c>
      <c r="B329" s="196" t="str">
        <f>INDEX('LVU Data by LA'!$C$4:$C$277,MATCH(D329,'LVU Data by LA'!$B$4:$B$277,0))</f>
        <v>South Oxfordshire</v>
      </c>
      <c r="C329" s="195" t="s">
        <v>573</v>
      </c>
      <c r="D329" s="195" t="s">
        <v>572</v>
      </c>
      <c r="E329" s="199">
        <v>452929.77850000001</v>
      </c>
      <c r="F329" s="195">
        <v>0.27615156099999999</v>
      </c>
      <c r="G329" s="195">
        <v>9.9350933030000004</v>
      </c>
    </row>
    <row r="330" spans="1:7" x14ac:dyDescent="0.3">
      <c r="A330" s="196">
        <v>44105</v>
      </c>
      <c r="B330" s="196" t="e">
        <f>INDEX('LVU Data by LA'!$C$4:$C$277,MATCH(D330,'LVU Data by LA'!$B$4:$B$277,0))</f>
        <v>#N/A</v>
      </c>
      <c r="C330" s="195" t="s">
        <v>661</v>
      </c>
      <c r="D330" s="195" t="s">
        <v>660</v>
      </c>
      <c r="E330" s="199">
        <v>381354.98359999998</v>
      </c>
      <c r="F330" s="195">
        <v>2.9780602269999998</v>
      </c>
      <c r="G330" s="195">
        <v>7.0059698179999996</v>
      </c>
    </row>
    <row r="331" spans="1:7" x14ac:dyDescent="0.3">
      <c r="A331" s="196">
        <v>44105</v>
      </c>
      <c r="B331" s="196" t="e">
        <f>INDEX('LVU Data by LA'!$C$4:$C$277,MATCH(D331,'LVU Data by LA'!$B$4:$B$277,0))</f>
        <v>#N/A</v>
      </c>
      <c r="C331" s="195" t="s">
        <v>696</v>
      </c>
      <c r="D331" s="195" t="s">
        <v>695</v>
      </c>
      <c r="E331" s="199">
        <v>348054.44559999998</v>
      </c>
      <c r="F331" s="195">
        <v>-0.18335336099999999</v>
      </c>
      <c r="G331" s="195">
        <v>3.8005555590000002</v>
      </c>
    </row>
    <row r="332" spans="1:7" x14ac:dyDescent="0.3">
      <c r="A332" s="196">
        <v>44105</v>
      </c>
      <c r="B332" s="196" t="str">
        <f>INDEX('LVU Data by LA'!$C$4:$C$277,MATCH(D332,'LVU Data by LA'!$B$4:$B$277,0))</f>
        <v>Mendip</v>
      </c>
      <c r="C332" s="195" t="s">
        <v>413</v>
      </c>
      <c r="D332" s="195" t="s">
        <v>412</v>
      </c>
      <c r="E332" s="199">
        <v>285771.96490000002</v>
      </c>
      <c r="F332" s="195">
        <v>3.9766567099999999</v>
      </c>
      <c r="G332" s="195">
        <v>9.6071022429999999</v>
      </c>
    </row>
    <row r="333" spans="1:7" x14ac:dyDescent="0.3">
      <c r="A333" s="196">
        <v>44105</v>
      </c>
      <c r="B333" s="196" t="str">
        <f>INDEX('LVU Data by LA'!$C$4:$C$277,MATCH(D333,'LVU Data by LA'!$B$4:$B$277,0))</f>
        <v>Sedgemoor</v>
      </c>
      <c r="C333" s="195" t="s">
        <v>537</v>
      </c>
      <c r="D333" s="195" t="s">
        <v>536</v>
      </c>
      <c r="E333" s="199">
        <v>243180.6735</v>
      </c>
      <c r="F333" s="195">
        <v>1.9935209460000001</v>
      </c>
      <c r="G333" s="195">
        <v>6.9662808509999996</v>
      </c>
    </row>
    <row r="334" spans="1:7" x14ac:dyDescent="0.3">
      <c r="A334" s="196">
        <v>44105</v>
      </c>
      <c r="B334" s="196" t="str">
        <f>INDEX('LVU Data by LA'!$C$4:$C$277,MATCH(D334,'LVU Data by LA'!$B$4:$B$277,0))</f>
        <v>South Somerset</v>
      </c>
      <c r="C334" s="195" t="s">
        <v>577</v>
      </c>
      <c r="D334" s="195" t="s">
        <v>576</v>
      </c>
      <c r="E334" s="199">
        <v>245522.29889999999</v>
      </c>
      <c r="F334" s="195">
        <v>2.2602029780000001</v>
      </c>
      <c r="G334" s="195">
        <v>6.2688515970000003</v>
      </c>
    </row>
    <row r="335" spans="1:7" x14ac:dyDescent="0.3">
      <c r="A335" s="196">
        <v>44105</v>
      </c>
      <c r="B335" s="196" t="str">
        <f>INDEX('LVU Data by LA'!$C$4:$C$277,MATCH(D335,'LVU Data by LA'!$B$4:$B$277,0))</f>
        <v>Cannock Chase</v>
      </c>
      <c r="C335" s="195" t="s">
        <v>177</v>
      </c>
      <c r="D335" s="195" t="s">
        <v>176</v>
      </c>
      <c r="E335" s="199">
        <v>177541.05319999999</v>
      </c>
      <c r="F335" s="195">
        <v>-1.9605880010000001</v>
      </c>
      <c r="G335" s="195">
        <v>4.2070360689999999</v>
      </c>
    </row>
    <row r="336" spans="1:7" x14ac:dyDescent="0.3">
      <c r="A336" s="196">
        <v>44105</v>
      </c>
      <c r="B336" s="196" t="str">
        <f>INDEX('LVU Data by LA'!$C$4:$C$277,MATCH(D336,'LVU Data by LA'!$B$4:$B$277,0))</f>
        <v>Erewash</v>
      </c>
      <c r="C336" s="195" t="s">
        <v>281</v>
      </c>
      <c r="D336" s="195" t="s">
        <v>280</v>
      </c>
      <c r="E336" s="199">
        <v>177155.6231</v>
      </c>
      <c r="F336" s="195">
        <v>2.0483275769999998</v>
      </c>
      <c r="G336" s="195">
        <v>7.9858923959999997</v>
      </c>
    </row>
    <row r="337" spans="1:7" x14ac:dyDescent="0.3">
      <c r="A337" s="196">
        <v>44105</v>
      </c>
      <c r="B337" s="196" t="str">
        <f>INDEX('LVU Data by LA'!$C$4:$C$277,MATCH(D337,'LVU Data by LA'!$B$4:$B$277,0))</f>
        <v>High Peak</v>
      </c>
      <c r="C337" s="195" t="s">
        <v>342</v>
      </c>
      <c r="D337" s="195" t="s">
        <v>341</v>
      </c>
      <c r="E337" s="199">
        <v>222023.59539999999</v>
      </c>
      <c r="F337" s="195">
        <v>5.7907845189999998</v>
      </c>
      <c r="G337" s="195">
        <v>12.18485521</v>
      </c>
    </row>
    <row r="338" spans="1:7" x14ac:dyDescent="0.3">
      <c r="A338" s="196">
        <v>44105</v>
      </c>
      <c r="B338" s="196" t="str">
        <f>INDEX('LVU Data by LA'!$C$4:$C$277,MATCH(D338,'LVU Data by LA'!$B$4:$B$277,0))</f>
        <v>North East Derbyshire</v>
      </c>
      <c r="C338" s="195" t="s">
        <v>443</v>
      </c>
      <c r="D338" s="195" t="s">
        <v>442</v>
      </c>
      <c r="E338" s="199">
        <v>206841.17920000001</v>
      </c>
      <c r="F338" s="195">
        <v>1.471705445</v>
      </c>
      <c r="G338" s="195">
        <v>11.28176807</v>
      </c>
    </row>
    <row r="339" spans="1:7" x14ac:dyDescent="0.3">
      <c r="A339" s="196">
        <v>44105</v>
      </c>
      <c r="B339" s="196" t="str">
        <f>INDEX('LVU Data by LA'!$C$4:$C$277,MATCH(D339,'LVU Data by LA'!$B$4:$B$277,0))</f>
        <v>South Derbyshire</v>
      </c>
      <c r="C339" s="195" t="s">
        <v>557</v>
      </c>
      <c r="D339" s="195" t="s">
        <v>556</v>
      </c>
      <c r="E339" s="199">
        <v>200793.43919999999</v>
      </c>
      <c r="F339" s="195">
        <v>9.1639117000000006E-2</v>
      </c>
      <c r="G339" s="195">
        <v>1.1698550759999999</v>
      </c>
    </row>
    <row r="340" spans="1:7" x14ac:dyDescent="0.3">
      <c r="A340" s="196">
        <v>44105</v>
      </c>
      <c r="B340" s="196" t="str">
        <f>INDEX('LVU Data by LA'!$C$4:$C$277,MATCH(D340,'LVU Data by LA'!$B$4:$B$277,0))</f>
        <v>East Devon</v>
      </c>
      <c r="C340" s="195" t="s">
        <v>251</v>
      </c>
      <c r="D340" s="195" t="s">
        <v>250</v>
      </c>
      <c r="E340" s="199">
        <v>308295.42729999998</v>
      </c>
      <c r="F340" s="195">
        <v>3.218647856</v>
      </c>
      <c r="G340" s="195">
        <v>5.7926323579999996</v>
      </c>
    </row>
    <row r="341" spans="1:7" x14ac:dyDescent="0.3">
      <c r="A341" s="196">
        <v>44105</v>
      </c>
      <c r="B341" s="196" t="str">
        <f>INDEX('LVU Data by LA'!$C$4:$C$277,MATCH(D341,'LVU Data by LA'!$B$4:$B$277,0))</f>
        <v>Exeter</v>
      </c>
      <c r="C341" s="195" t="s">
        <v>283</v>
      </c>
      <c r="D341" s="195" t="s">
        <v>282</v>
      </c>
      <c r="E341" s="199">
        <v>265479.2243</v>
      </c>
      <c r="F341" s="195">
        <v>-1.447780785</v>
      </c>
      <c r="G341" s="195">
        <v>2.1313746299999998</v>
      </c>
    </row>
    <row r="342" spans="1:7" x14ac:dyDescent="0.3">
      <c r="A342" s="196">
        <v>44105</v>
      </c>
      <c r="B342" s="196" t="str">
        <f>INDEX('LVU Data by LA'!$C$4:$C$277,MATCH(D342,'LVU Data by LA'!$B$4:$B$277,0))</f>
        <v>Mid Devon</v>
      </c>
      <c r="C342" s="195" t="s">
        <v>417</v>
      </c>
      <c r="D342" s="195" t="s">
        <v>416</v>
      </c>
      <c r="E342" s="199">
        <v>238169.41339999999</v>
      </c>
      <c r="F342" s="195">
        <v>-2.7715360759999998</v>
      </c>
      <c r="G342" s="195">
        <v>1.600815479</v>
      </c>
    </row>
    <row r="343" spans="1:7" x14ac:dyDescent="0.3">
      <c r="A343" s="196">
        <v>44105</v>
      </c>
      <c r="B343" s="196" t="str">
        <f>INDEX('LVU Data by LA'!$C$4:$C$277,MATCH(D343,'LVU Data by LA'!$B$4:$B$277,0))</f>
        <v>North Devon</v>
      </c>
      <c r="C343" s="195" t="s">
        <v>439</v>
      </c>
      <c r="D343" s="195" t="s">
        <v>438</v>
      </c>
      <c r="E343" s="199">
        <v>267668.56670000002</v>
      </c>
      <c r="F343" s="195">
        <v>0.11996423000000001</v>
      </c>
      <c r="G343" s="195">
        <v>6.0207990320000002</v>
      </c>
    </row>
    <row r="344" spans="1:7" x14ac:dyDescent="0.3">
      <c r="A344" s="196">
        <v>44105</v>
      </c>
      <c r="B344" s="196" t="str">
        <f>INDEX('LVU Data by LA'!$C$4:$C$277,MATCH(D344,'LVU Data by LA'!$B$4:$B$277,0))</f>
        <v>South Hams</v>
      </c>
      <c r="C344" s="195" t="s">
        <v>561</v>
      </c>
      <c r="D344" s="195" t="s">
        <v>560</v>
      </c>
      <c r="E344" s="199">
        <v>327645.15139999997</v>
      </c>
      <c r="F344" s="195">
        <v>-1.9181421949999999</v>
      </c>
      <c r="G344" s="195">
        <v>2.86254813</v>
      </c>
    </row>
    <row r="345" spans="1:7" x14ac:dyDescent="0.3">
      <c r="A345" s="196">
        <v>44105</v>
      </c>
      <c r="B345" s="196" t="str">
        <f>INDEX('LVU Data by LA'!$C$4:$C$277,MATCH(D345,'LVU Data by LA'!$B$4:$B$277,0))</f>
        <v>Teignbridge</v>
      </c>
      <c r="C345" s="195" t="s">
        <v>631</v>
      </c>
      <c r="D345" s="195" t="s">
        <v>630</v>
      </c>
      <c r="E345" s="199">
        <v>264356.7697</v>
      </c>
      <c r="F345" s="195">
        <v>1.093327827</v>
      </c>
      <c r="G345" s="195">
        <v>5.3752101430000003</v>
      </c>
    </row>
    <row r="346" spans="1:7" x14ac:dyDescent="0.3">
      <c r="A346" s="196">
        <v>44105</v>
      </c>
      <c r="B346" s="196" t="e">
        <f>INDEX('LVU Data by LA'!$C$4:$C$277,MATCH(D346,'LVU Data by LA'!$B$4:$B$277,0))</f>
        <v>#N/A</v>
      </c>
      <c r="C346" s="195" t="s">
        <v>651</v>
      </c>
      <c r="D346" s="195" t="s">
        <v>650</v>
      </c>
      <c r="E346" s="199">
        <v>257950.78469999999</v>
      </c>
      <c r="F346" s="195">
        <v>9.4684533579999997</v>
      </c>
      <c r="G346" s="195">
        <v>9.4191285140000005</v>
      </c>
    </row>
    <row r="347" spans="1:7" x14ac:dyDescent="0.3">
      <c r="A347" s="196">
        <v>44105</v>
      </c>
      <c r="B347" s="196" t="e">
        <f>INDEX('LVU Data by LA'!$C$4:$C$277,MATCH(D347,'LVU Data by LA'!$B$4:$B$277,0))</f>
        <v>#N/A</v>
      </c>
      <c r="C347" s="195" t="s">
        <v>688</v>
      </c>
      <c r="D347" s="195" t="s">
        <v>687</v>
      </c>
      <c r="E347" s="199">
        <v>265321.98050000001</v>
      </c>
      <c r="F347" s="195">
        <v>2.7326094890000001</v>
      </c>
      <c r="G347" s="195">
        <v>4.5043903490000003</v>
      </c>
    </row>
    <row r="348" spans="1:7" x14ac:dyDescent="0.3">
      <c r="A348" s="196">
        <v>44105</v>
      </c>
      <c r="B348" s="196" t="str">
        <f>INDEX('LVU Data by LA'!$C$4:$C$277,MATCH(D348,'LVU Data by LA'!$B$4:$B$277,0))</f>
        <v>Eastbourne</v>
      </c>
      <c r="C348" s="195" t="s">
        <v>267</v>
      </c>
      <c r="D348" s="195" t="s">
        <v>266</v>
      </c>
      <c r="E348" s="199">
        <v>247016.49669999999</v>
      </c>
      <c r="F348" s="195">
        <v>1.8234476900000001</v>
      </c>
      <c r="G348" s="195">
        <v>-0.36998566599999999</v>
      </c>
    </row>
    <row r="349" spans="1:7" x14ac:dyDescent="0.3">
      <c r="A349" s="196">
        <v>44105</v>
      </c>
      <c r="B349" s="196" t="str">
        <f>INDEX('LVU Data by LA'!$C$4:$C$277,MATCH(D349,'LVU Data by LA'!$B$4:$B$277,0))</f>
        <v>Hastings</v>
      </c>
      <c r="C349" s="195" t="s">
        <v>332</v>
      </c>
      <c r="D349" s="195" t="s">
        <v>331</v>
      </c>
      <c r="E349" s="199">
        <v>217488.15580000001</v>
      </c>
      <c r="F349" s="195">
        <v>-0.21252690099999999</v>
      </c>
      <c r="G349" s="195">
        <v>0.99892285199999997</v>
      </c>
    </row>
    <row r="350" spans="1:7" x14ac:dyDescent="0.3">
      <c r="A350" s="196">
        <v>44105</v>
      </c>
      <c r="B350" s="196" t="str">
        <f>INDEX('LVU Data by LA'!$C$4:$C$277,MATCH(D350,'LVU Data by LA'!$B$4:$B$277,0))</f>
        <v>Lewes</v>
      </c>
      <c r="C350" s="195" t="s">
        <v>386</v>
      </c>
      <c r="D350" s="195" t="s">
        <v>385</v>
      </c>
      <c r="E350" s="199">
        <v>338808.41409999999</v>
      </c>
      <c r="F350" s="195">
        <v>0.19714973099999999</v>
      </c>
      <c r="G350" s="195">
        <v>3.367131546</v>
      </c>
    </row>
    <row r="351" spans="1:7" x14ac:dyDescent="0.3">
      <c r="A351" s="196">
        <v>44105</v>
      </c>
      <c r="B351" s="196" t="str">
        <f>INDEX('LVU Data by LA'!$C$4:$C$277,MATCH(D351,'LVU Data by LA'!$B$4:$B$277,0))</f>
        <v>Rother</v>
      </c>
      <c r="C351" s="195" t="s">
        <v>515</v>
      </c>
      <c r="D351" s="195" t="s">
        <v>514</v>
      </c>
      <c r="E351" s="199">
        <v>304218.56660000002</v>
      </c>
      <c r="F351" s="195">
        <v>1.1934374919999999</v>
      </c>
      <c r="G351" s="195">
        <v>0.93149685400000004</v>
      </c>
    </row>
    <row r="352" spans="1:7" x14ac:dyDescent="0.3">
      <c r="A352" s="196">
        <v>44105</v>
      </c>
      <c r="B352" s="196" t="e">
        <f>INDEX('LVU Data by LA'!$C$4:$C$277,MATCH(D352,'LVU Data by LA'!$B$4:$B$277,0))</f>
        <v>#N/A</v>
      </c>
      <c r="C352" s="195" t="s">
        <v>680</v>
      </c>
      <c r="D352" s="195" t="s">
        <v>679</v>
      </c>
      <c r="E352" s="199">
        <v>358079.5073</v>
      </c>
      <c r="F352" s="195">
        <v>2.5652457499999999</v>
      </c>
      <c r="G352" s="195">
        <v>5.4186787900000004</v>
      </c>
    </row>
    <row r="353" spans="1:7" x14ac:dyDescent="0.3">
      <c r="A353" s="196">
        <v>44105</v>
      </c>
      <c r="B353" s="196" t="str">
        <f>INDEX('LVU Data by LA'!$C$4:$C$277,MATCH(D353,'LVU Data by LA'!$B$4:$B$277,0))</f>
        <v>Dorset</v>
      </c>
      <c r="C353" s="195" t="s">
        <v>790</v>
      </c>
      <c r="D353" s="195" t="s">
        <v>1158</v>
      </c>
      <c r="E353" s="199">
        <v>295526.41680000001</v>
      </c>
      <c r="F353" s="195">
        <v>0.72175801900000003</v>
      </c>
      <c r="G353" s="195">
        <v>2.9739756829999999</v>
      </c>
    </row>
    <row r="354" spans="1:7" x14ac:dyDescent="0.3">
      <c r="A354" s="196">
        <v>44105</v>
      </c>
      <c r="B354" s="196" t="e">
        <f>INDEX('LVU Data by LA'!$C$4:$C$277,MATCH(D354,'LVU Data by LA'!$B$4:$B$277,0))</f>
        <v>#N/A</v>
      </c>
      <c r="C354" s="195" t="s">
        <v>824</v>
      </c>
      <c r="D354" s="195" t="s">
        <v>1172</v>
      </c>
      <c r="E354" s="199">
        <v>131432.62049999999</v>
      </c>
      <c r="F354" s="195">
        <v>2.2713816250000001</v>
      </c>
      <c r="G354" s="195">
        <v>6.4128910320000001</v>
      </c>
    </row>
    <row r="355" spans="1:7" x14ac:dyDescent="0.3">
      <c r="A355" s="196">
        <v>44105</v>
      </c>
      <c r="B355" s="196" t="e">
        <f>INDEX('LVU Data by LA'!$C$4:$C$277,MATCH(D355,'LVU Data by LA'!$B$4:$B$277,0))</f>
        <v>#N/A</v>
      </c>
      <c r="C355" s="195" t="s">
        <v>825</v>
      </c>
      <c r="D355" s="195" t="s">
        <v>1165</v>
      </c>
      <c r="E355" s="199">
        <v>170416.5802</v>
      </c>
      <c r="F355" s="195">
        <v>3.0266527600000002</v>
      </c>
      <c r="G355" s="195">
        <v>7.3672364330000004</v>
      </c>
    </row>
    <row r="356" spans="1:7" x14ac:dyDescent="0.3">
      <c r="A356" s="196">
        <v>44105</v>
      </c>
      <c r="B356" s="196" t="e">
        <f>INDEX('LVU Data by LA'!$C$4:$C$277,MATCH(D356,'LVU Data by LA'!$B$4:$B$277,0))</f>
        <v>#N/A</v>
      </c>
      <c r="C356" s="195" t="s">
        <v>826</v>
      </c>
      <c r="D356" s="195" t="s">
        <v>1157</v>
      </c>
      <c r="E356" s="199">
        <v>237436.8941</v>
      </c>
      <c r="F356" s="195">
        <v>0.74049359000000003</v>
      </c>
      <c r="G356" s="195">
        <v>2.8979928199999998</v>
      </c>
    </row>
    <row r="357" spans="1:7" x14ac:dyDescent="0.3">
      <c r="A357" s="196">
        <v>44105</v>
      </c>
      <c r="B357" s="196" t="e">
        <f>INDEX('LVU Data by LA'!$C$4:$C$277,MATCH(D357,'LVU Data by LA'!$B$4:$B$277,0))</f>
        <v>#N/A</v>
      </c>
      <c r="C357" s="195" t="s">
        <v>827</v>
      </c>
      <c r="D357" s="195" t="s">
        <v>1174</v>
      </c>
      <c r="E357" s="199">
        <v>217803.8823</v>
      </c>
      <c r="F357" s="195">
        <v>-0.38746005500000003</v>
      </c>
      <c r="G357" s="195">
        <v>2.599715368</v>
      </c>
    </row>
    <row r="358" spans="1:7" x14ac:dyDescent="0.3">
      <c r="A358" s="196">
        <v>44105</v>
      </c>
      <c r="B358" s="196" t="e">
        <f>INDEX('LVU Data by LA'!$C$4:$C$277,MATCH(D358,'LVU Data by LA'!$B$4:$B$277,0))</f>
        <v>#N/A</v>
      </c>
      <c r="C358" s="195" t="s">
        <v>828</v>
      </c>
      <c r="D358" s="195" t="s">
        <v>1182</v>
      </c>
      <c r="E358" s="199">
        <v>122829.1281</v>
      </c>
      <c r="F358" s="195">
        <v>2.1238061259999998</v>
      </c>
      <c r="G358" s="195">
        <v>4.7368608679999999</v>
      </c>
    </row>
    <row r="359" spans="1:7" x14ac:dyDescent="0.3">
      <c r="A359" s="196">
        <v>44105</v>
      </c>
      <c r="B359" s="196" t="e">
        <f>INDEX('LVU Data by LA'!$C$4:$C$277,MATCH(D359,'LVU Data by LA'!$B$4:$B$277,0))</f>
        <v>#N/A</v>
      </c>
      <c r="C359" s="195" t="s">
        <v>829</v>
      </c>
      <c r="D359" s="195" t="s">
        <v>1167</v>
      </c>
      <c r="E359" s="199">
        <v>149499.44409999999</v>
      </c>
      <c r="F359" s="195">
        <v>2.0240480349999999</v>
      </c>
      <c r="G359" s="195">
        <v>7.7561619469999998</v>
      </c>
    </row>
    <row r="360" spans="1:7" x14ac:dyDescent="0.3">
      <c r="A360" s="196">
        <v>44105</v>
      </c>
      <c r="B360" s="196" t="e">
        <f>INDEX('LVU Data by LA'!$C$4:$C$277,MATCH(D360,'LVU Data by LA'!$B$4:$B$277,0))</f>
        <v>#N/A</v>
      </c>
      <c r="C360" s="195" t="s">
        <v>830</v>
      </c>
      <c r="D360" s="195" t="s">
        <v>1161</v>
      </c>
      <c r="E360" s="199">
        <v>99939.629860000001</v>
      </c>
      <c r="F360" s="195">
        <v>2.2818100270000001</v>
      </c>
      <c r="G360" s="195">
        <v>6.2592494500000004</v>
      </c>
    </row>
    <row r="361" spans="1:7" x14ac:dyDescent="0.3">
      <c r="A361" s="196">
        <v>44105</v>
      </c>
      <c r="B361" s="196" t="e">
        <f>INDEX('LVU Data by LA'!$C$4:$C$277,MATCH(D361,'LVU Data by LA'!$B$4:$B$277,0))</f>
        <v>#N/A</v>
      </c>
      <c r="C361" s="195" t="s">
        <v>831</v>
      </c>
      <c r="D361" s="195" t="s">
        <v>1156</v>
      </c>
      <c r="E361" s="199">
        <v>158121.60769999999</v>
      </c>
      <c r="F361" s="195">
        <v>0.64331908400000004</v>
      </c>
      <c r="G361" s="195">
        <v>5.75010931</v>
      </c>
    </row>
    <row r="362" spans="1:7" x14ac:dyDescent="0.3">
      <c r="A362" s="196">
        <v>44105</v>
      </c>
      <c r="B362" s="196" t="e">
        <f>INDEX('LVU Data by LA'!$C$4:$C$277,MATCH(D362,'LVU Data by LA'!$B$4:$B$277,0))</f>
        <v>#N/A</v>
      </c>
      <c r="C362" s="195" t="s">
        <v>810</v>
      </c>
      <c r="D362" s="195" t="s">
        <v>1171</v>
      </c>
      <c r="E362" s="199">
        <v>289887.78379999998</v>
      </c>
      <c r="F362" s="195">
        <v>1.5393135330000001</v>
      </c>
      <c r="G362" s="195">
        <v>6.8712502689999999</v>
      </c>
    </row>
    <row r="363" spans="1:7" x14ac:dyDescent="0.3">
      <c r="A363" s="196">
        <v>44105</v>
      </c>
      <c r="B363" s="196" t="e">
        <f>INDEX('LVU Data by LA'!$C$4:$C$277,MATCH(D363,'LVU Data by LA'!$B$4:$B$277,0))</f>
        <v>#N/A</v>
      </c>
      <c r="C363" s="195" t="s">
        <v>811</v>
      </c>
      <c r="D363" s="195" t="s">
        <v>1173</v>
      </c>
      <c r="E363" s="199">
        <v>199574.96520000001</v>
      </c>
      <c r="F363" s="195">
        <v>3.1186971360000002</v>
      </c>
      <c r="G363" s="195">
        <v>8.367262684</v>
      </c>
    </row>
    <row r="364" spans="1:7" x14ac:dyDescent="0.3">
      <c r="A364" s="196">
        <v>44105</v>
      </c>
      <c r="B364" s="196" t="e">
        <f>INDEX('LVU Data by LA'!$C$4:$C$277,MATCH(D364,'LVU Data by LA'!$B$4:$B$277,0))</f>
        <v>#N/A</v>
      </c>
      <c r="C364" s="195" t="s">
        <v>812</v>
      </c>
      <c r="D364" s="195" t="s">
        <v>1180</v>
      </c>
      <c r="E364" s="199">
        <v>197001.53289999999</v>
      </c>
      <c r="F364" s="195">
        <v>2.1077009379999998</v>
      </c>
      <c r="G364" s="195">
        <v>2.8227531469999998</v>
      </c>
    </row>
    <row r="365" spans="1:7" x14ac:dyDescent="0.3">
      <c r="A365" s="196">
        <v>44105</v>
      </c>
      <c r="B365" s="196" t="e">
        <f>INDEX('LVU Data by LA'!$C$4:$C$277,MATCH(D365,'LVU Data by LA'!$B$4:$B$277,0))</f>
        <v>#N/A</v>
      </c>
      <c r="C365" s="195" t="s">
        <v>813</v>
      </c>
      <c r="D365" s="195" t="s">
        <v>1160</v>
      </c>
      <c r="E365" s="199">
        <v>110225.4065</v>
      </c>
      <c r="F365" s="195">
        <v>0.49569982699999998</v>
      </c>
      <c r="G365" s="195">
        <v>-3.1518977170000002</v>
      </c>
    </row>
    <row r="366" spans="1:7" x14ac:dyDescent="0.3">
      <c r="A366" s="196">
        <v>44105</v>
      </c>
      <c r="B366" s="196" t="e">
        <f>INDEX('LVU Data by LA'!$C$4:$C$277,MATCH(D366,'LVU Data by LA'!$B$4:$B$277,0))</f>
        <v>#N/A</v>
      </c>
      <c r="C366" s="195" t="s">
        <v>814</v>
      </c>
      <c r="D366" s="195" t="s">
        <v>1159</v>
      </c>
      <c r="E366" s="199">
        <v>199671.36660000001</v>
      </c>
      <c r="F366" s="195">
        <v>3.8694555500000001</v>
      </c>
      <c r="G366" s="195">
        <v>8.6353208949999996</v>
      </c>
    </row>
    <row r="367" spans="1:7" x14ac:dyDescent="0.3">
      <c r="A367" s="196">
        <v>44105</v>
      </c>
      <c r="B367" s="196" t="e">
        <f>INDEX('LVU Data by LA'!$C$4:$C$277,MATCH(D367,'LVU Data by LA'!$B$4:$B$277,0))</f>
        <v>#N/A</v>
      </c>
      <c r="C367" s="195" t="s">
        <v>815</v>
      </c>
      <c r="D367" s="195" t="s">
        <v>1168</v>
      </c>
      <c r="E367" s="199">
        <v>168386.2194</v>
      </c>
      <c r="F367" s="195">
        <v>0.57233247399999998</v>
      </c>
      <c r="G367" s="195">
        <v>2.2078599620000001</v>
      </c>
    </row>
    <row r="368" spans="1:7" x14ac:dyDescent="0.3">
      <c r="A368" s="196">
        <v>44105</v>
      </c>
      <c r="B368" s="196" t="e">
        <f>INDEX('LVU Data by LA'!$C$4:$C$277,MATCH(D368,'LVU Data by LA'!$B$4:$B$277,0))</f>
        <v>#N/A</v>
      </c>
      <c r="C368" s="195" t="s">
        <v>816</v>
      </c>
      <c r="D368" s="195" t="s">
        <v>1169</v>
      </c>
      <c r="E368" s="199">
        <v>188995.8144</v>
      </c>
      <c r="F368" s="195">
        <v>6.6131165149999998</v>
      </c>
      <c r="G368" s="195">
        <v>9.1388962350000007</v>
      </c>
    </row>
    <row r="369" spans="1:7" x14ac:dyDescent="0.3">
      <c r="A369" s="196">
        <v>44105</v>
      </c>
      <c r="B369" s="196" t="e">
        <f>INDEX('LVU Data by LA'!$C$4:$C$277,MATCH(D369,'LVU Data by LA'!$B$4:$B$277,0))</f>
        <v>#N/A</v>
      </c>
      <c r="C369" s="195" t="s">
        <v>817</v>
      </c>
      <c r="D369" s="195" t="s">
        <v>1170</v>
      </c>
      <c r="E369" s="199">
        <v>164158.65400000001</v>
      </c>
      <c r="F369" s="195">
        <v>2.638852172</v>
      </c>
      <c r="G369" s="195">
        <v>2.164900442</v>
      </c>
    </row>
    <row r="370" spans="1:7" x14ac:dyDescent="0.3">
      <c r="A370" s="196">
        <v>44105</v>
      </c>
      <c r="B370" s="196" t="str">
        <f>INDEX('LVU Data by LA'!$C$4:$C$277,MATCH(D370,'LVU Data by LA'!$B$4:$B$277,0))</f>
        <v>Hartlepool</v>
      </c>
      <c r="C370" s="195" t="s">
        <v>330</v>
      </c>
      <c r="D370" s="195" t="s">
        <v>329</v>
      </c>
      <c r="E370" s="199">
        <v>105841.8728</v>
      </c>
      <c r="F370" s="195">
        <v>-4.7183483949999996</v>
      </c>
      <c r="G370" s="195">
        <v>-4.3841094040000002</v>
      </c>
    </row>
    <row r="371" spans="1:7" x14ac:dyDescent="0.3">
      <c r="A371" s="196">
        <v>44105</v>
      </c>
      <c r="B371" s="196" t="str">
        <f>INDEX('LVU Data by LA'!$C$4:$C$277,MATCH(D371,'LVU Data by LA'!$B$4:$B$277,0))</f>
        <v>Middlesbrough</v>
      </c>
      <c r="C371" s="195" t="s">
        <v>423</v>
      </c>
      <c r="D371" s="195" t="s">
        <v>422</v>
      </c>
      <c r="E371" s="199">
        <v>114165.1225</v>
      </c>
      <c r="F371" s="195">
        <v>2.037691905</v>
      </c>
      <c r="G371" s="195">
        <v>-0.811434023</v>
      </c>
    </row>
    <row r="372" spans="1:7" x14ac:dyDescent="0.3">
      <c r="A372" s="196">
        <v>44105</v>
      </c>
      <c r="B372" s="196" t="str">
        <f>INDEX('LVU Data by LA'!$C$4:$C$277,MATCH(D372,'LVU Data by LA'!$B$4:$B$277,0))</f>
        <v>Redcar &amp; Cleveland</v>
      </c>
      <c r="C372" s="195" t="s">
        <v>1181</v>
      </c>
      <c r="D372" s="195" t="s">
        <v>496</v>
      </c>
      <c r="E372" s="199">
        <v>132169.9852</v>
      </c>
      <c r="F372" s="195">
        <v>2.1977747409999999</v>
      </c>
      <c r="G372" s="195">
        <v>7.8695504009999997</v>
      </c>
    </row>
    <row r="373" spans="1:7" x14ac:dyDescent="0.3">
      <c r="A373" s="196">
        <v>44105</v>
      </c>
      <c r="B373" s="196" t="str">
        <f>INDEX('LVU Data by LA'!$C$4:$C$277,MATCH(D373,'LVU Data by LA'!$B$4:$B$277,0))</f>
        <v>Stockton on Tees</v>
      </c>
      <c r="C373" s="195" t="s">
        <v>1185</v>
      </c>
      <c r="D373" s="195" t="s">
        <v>604</v>
      </c>
      <c r="E373" s="199">
        <v>137694.0404</v>
      </c>
      <c r="F373" s="195">
        <v>1.749558757</v>
      </c>
      <c r="G373" s="195">
        <v>1.1979828619999999</v>
      </c>
    </row>
    <row r="374" spans="1:7" x14ac:dyDescent="0.3">
      <c r="A374" s="196">
        <v>44105</v>
      </c>
      <c r="B374" s="196" t="str">
        <f>INDEX('LVU Data by LA'!$C$4:$C$277,MATCH(D374,'LVU Data by LA'!$B$4:$B$277,0))</f>
        <v>Darlington</v>
      </c>
      <c r="C374" s="195" t="s">
        <v>229</v>
      </c>
      <c r="D374" s="195" t="s">
        <v>228</v>
      </c>
      <c r="E374" s="199">
        <v>133940.01370000001</v>
      </c>
      <c r="F374" s="195">
        <v>0.86255864100000001</v>
      </c>
      <c r="G374" s="195">
        <v>2.6786585430000001</v>
      </c>
    </row>
    <row r="375" spans="1:7" x14ac:dyDescent="0.3">
      <c r="A375" s="196">
        <v>44105</v>
      </c>
      <c r="B375" s="196" t="str">
        <f>INDEX('LVU Data by LA'!$C$4:$C$277,MATCH(D375,'LVU Data by LA'!$B$4:$B$277,0))</f>
        <v>Halton</v>
      </c>
      <c r="C375" s="195" t="s">
        <v>312</v>
      </c>
      <c r="D375" s="195" t="s">
        <v>311</v>
      </c>
      <c r="E375" s="199">
        <v>153117.15950000001</v>
      </c>
      <c r="F375" s="195">
        <v>-0.42533240700000002</v>
      </c>
      <c r="G375" s="195">
        <v>5.8001447769999999</v>
      </c>
    </row>
    <row r="376" spans="1:7" x14ac:dyDescent="0.3">
      <c r="A376" s="196">
        <v>44105</v>
      </c>
      <c r="B376" s="196" t="e">
        <f>INDEX('LVU Data by LA'!$C$4:$C$277,MATCH(D376,'LVU Data by LA'!$B$4:$B$277,0))</f>
        <v>#N/A</v>
      </c>
      <c r="C376" s="195" t="s">
        <v>671</v>
      </c>
      <c r="D376" s="195" t="s">
        <v>670</v>
      </c>
      <c r="E376" s="199">
        <v>205579.448</v>
      </c>
      <c r="F376" s="195">
        <v>0.36408402699999998</v>
      </c>
      <c r="G376" s="195">
        <v>4.0479956530000001</v>
      </c>
    </row>
    <row r="377" spans="1:7" x14ac:dyDescent="0.3">
      <c r="A377" s="196">
        <v>44105</v>
      </c>
      <c r="B377" s="196" t="str">
        <f>INDEX('LVU Data by LA'!$C$4:$C$277,MATCH(D377,'LVU Data by LA'!$B$4:$B$277,0))</f>
        <v>Blackburn with Darwen</v>
      </c>
      <c r="C377" s="195" t="s">
        <v>119</v>
      </c>
      <c r="D377" s="195" t="s">
        <v>118</v>
      </c>
      <c r="E377" s="199">
        <v>116302.41869999999</v>
      </c>
      <c r="F377" s="195">
        <v>-2.8397642479999998</v>
      </c>
      <c r="G377" s="195">
        <v>-0.94014768199999998</v>
      </c>
    </row>
    <row r="378" spans="1:7" x14ac:dyDescent="0.3">
      <c r="A378" s="196">
        <v>44105</v>
      </c>
      <c r="B378" s="196" t="str">
        <f>INDEX('LVU Data by LA'!$C$4:$C$277,MATCH(D378,'LVU Data by LA'!$B$4:$B$277,0))</f>
        <v>Blackpool</v>
      </c>
      <c r="C378" s="195" t="s">
        <v>121</v>
      </c>
      <c r="D378" s="195" t="s">
        <v>120</v>
      </c>
      <c r="E378" s="199">
        <v>112078.1777</v>
      </c>
      <c r="F378" s="195">
        <v>0.89053707699999995</v>
      </c>
      <c r="G378" s="195">
        <v>3.8769465379999999</v>
      </c>
    </row>
    <row r="379" spans="1:7" x14ac:dyDescent="0.3">
      <c r="A379" s="196">
        <v>44105</v>
      </c>
      <c r="B379" s="196" t="str">
        <f>INDEX('LVU Data by LA'!$C$4:$C$277,MATCH(D379,'LVU Data by LA'!$B$4:$B$277,0))</f>
        <v>Kingston upon Hull</v>
      </c>
      <c r="C379" s="195" t="s">
        <v>1153</v>
      </c>
      <c r="D379" s="195" t="s">
        <v>369</v>
      </c>
      <c r="E379" s="199">
        <v>119149.5717</v>
      </c>
      <c r="F379" s="195">
        <v>4.1196686969999998</v>
      </c>
      <c r="G379" s="195">
        <v>3.9329884480000001</v>
      </c>
    </row>
    <row r="380" spans="1:7" x14ac:dyDescent="0.3">
      <c r="A380" s="196">
        <v>44105</v>
      </c>
      <c r="B380" s="196" t="str">
        <f>INDEX('LVU Data by LA'!$C$4:$C$277,MATCH(D380,'LVU Data by LA'!$B$4:$B$277,0))</f>
        <v>East Riding of Yorkshire</v>
      </c>
      <c r="C380" s="195" t="s">
        <v>263</v>
      </c>
      <c r="D380" s="195" t="s">
        <v>262</v>
      </c>
      <c r="E380" s="199">
        <v>186316.02900000001</v>
      </c>
      <c r="F380" s="195">
        <v>0.71485537399999999</v>
      </c>
      <c r="G380" s="195">
        <v>2.5598632060000002</v>
      </c>
    </row>
    <row r="381" spans="1:7" x14ac:dyDescent="0.3">
      <c r="A381" s="196">
        <v>44105</v>
      </c>
      <c r="B381" s="196" t="str">
        <f>INDEX('LVU Data by LA'!$C$4:$C$277,MATCH(D381,'LVU Data by LA'!$B$4:$B$277,0))</f>
        <v>North East Lincolnshire</v>
      </c>
      <c r="C381" s="195" t="s">
        <v>445</v>
      </c>
      <c r="D381" s="195" t="s">
        <v>444</v>
      </c>
      <c r="E381" s="199">
        <v>134164.8878</v>
      </c>
      <c r="F381" s="195">
        <v>4.223848265</v>
      </c>
      <c r="G381" s="195">
        <v>9.7845937060000008</v>
      </c>
    </row>
    <row r="382" spans="1:7" x14ac:dyDescent="0.3">
      <c r="A382" s="196">
        <v>44105</v>
      </c>
      <c r="B382" s="196" t="str">
        <f>INDEX('LVU Data by LA'!$C$4:$C$277,MATCH(D382,'LVU Data by LA'!$B$4:$B$277,0))</f>
        <v>North Lincolnshire</v>
      </c>
      <c r="C382" s="195" t="s">
        <v>451</v>
      </c>
      <c r="D382" s="195" t="s">
        <v>450</v>
      </c>
      <c r="E382" s="199">
        <v>153324.6458</v>
      </c>
      <c r="F382" s="195">
        <v>-0.231073997</v>
      </c>
      <c r="G382" s="195">
        <v>5.6410647369999998</v>
      </c>
    </row>
    <row r="383" spans="1:7" x14ac:dyDescent="0.3">
      <c r="A383" s="196">
        <v>44105</v>
      </c>
      <c r="B383" s="196" t="e">
        <f>INDEX('LVU Data by LA'!$C$4:$C$277,MATCH(D383,'LVU Data by LA'!$B$4:$B$277,0))</f>
        <v>#N/A</v>
      </c>
      <c r="C383" s="195" t="s">
        <v>733</v>
      </c>
      <c r="D383" s="195" t="s">
        <v>732</v>
      </c>
      <c r="E383" s="199">
        <v>263279.76669999998</v>
      </c>
      <c r="F383" s="195">
        <v>0.97014774199999998</v>
      </c>
      <c r="G383" s="195">
        <v>2.4284798209999998</v>
      </c>
    </row>
    <row r="384" spans="1:7" x14ac:dyDescent="0.3">
      <c r="A384" s="196">
        <v>44105</v>
      </c>
      <c r="B384" s="196" t="str">
        <f>INDEX('LVU Data by LA'!$C$4:$C$277,MATCH(D384,'LVU Data by LA'!$B$4:$B$277,0))</f>
        <v>Derby</v>
      </c>
      <c r="C384" s="195" t="s">
        <v>1178</v>
      </c>
      <c r="D384" s="195" t="s">
        <v>234</v>
      </c>
      <c r="E384" s="199">
        <v>168429.13759999999</v>
      </c>
      <c r="F384" s="195">
        <v>0.24607219</v>
      </c>
      <c r="G384" s="195">
        <v>4.617327253</v>
      </c>
    </row>
    <row r="385" spans="1:7" x14ac:dyDescent="0.3">
      <c r="A385" s="196">
        <v>44105</v>
      </c>
      <c r="B385" s="196" t="str">
        <f>INDEX('LVU Data by LA'!$C$4:$C$277,MATCH(D385,'LVU Data by LA'!$B$4:$B$277,0))</f>
        <v>Leicester</v>
      </c>
      <c r="C385" s="195" t="s">
        <v>384</v>
      </c>
      <c r="D385" s="195" t="s">
        <v>383</v>
      </c>
      <c r="E385" s="199">
        <v>192427.25200000001</v>
      </c>
      <c r="F385" s="195">
        <v>2.60134211</v>
      </c>
      <c r="G385" s="195">
        <v>7.8345029019999997</v>
      </c>
    </row>
    <row r="386" spans="1:7" x14ac:dyDescent="0.3">
      <c r="A386" s="196">
        <v>44105</v>
      </c>
      <c r="B386" s="196" t="str">
        <f>INDEX('LVU Data by LA'!$C$4:$C$277,MATCH(D386,'LVU Data by LA'!$B$4:$B$277,0))</f>
        <v>Rutland</v>
      </c>
      <c r="C386" s="195" t="s">
        <v>527</v>
      </c>
      <c r="D386" s="195" t="s">
        <v>526</v>
      </c>
      <c r="E386" s="199">
        <v>337128.37670000002</v>
      </c>
      <c r="F386" s="195">
        <v>-0.85591483499999998</v>
      </c>
      <c r="G386" s="195">
        <v>6.7156925679999997</v>
      </c>
    </row>
    <row r="387" spans="1:7" x14ac:dyDescent="0.3">
      <c r="A387" s="196">
        <v>44105</v>
      </c>
      <c r="B387" s="196" t="str">
        <f>INDEX('LVU Data by LA'!$C$4:$C$277,MATCH(D387,'LVU Data by LA'!$B$4:$B$277,0))</f>
        <v>Nottingham</v>
      </c>
      <c r="C387" s="195" t="s">
        <v>1162</v>
      </c>
      <c r="D387" s="195" t="s">
        <v>468</v>
      </c>
      <c r="E387" s="199">
        <v>159325.08900000001</v>
      </c>
      <c r="F387" s="195">
        <v>0.80162950700000002</v>
      </c>
      <c r="G387" s="195">
        <v>7.7441039180000004</v>
      </c>
    </row>
    <row r="388" spans="1:7" x14ac:dyDescent="0.3">
      <c r="A388" s="196">
        <v>44105</v>
      </c>
      <c r="B388" s="196" t="str">
        <f>INDEX('LVU Data by LA'!$C$4:$C$277,MATCH(D388,'LVU Data by LA'!$B$4:$B$277,0))</f>
        <v>Herefordshire</v>
      </c>
      <c r="C388" s="195" t="s">
        <v>338</v>
      </c>
      <c r="D388" s="195" t="s">
        <v>337</v>
      </c>
      <c r="E388" s="199">
        <v>256707.23499999999</v>
      </c>
      <c r="F388" s="195">
        <v>2.6935538179999998</v>
      </c>
      <c r="G388" s="195">
        <v>6.6873255540000001</v>
      </c>
    </row>
    <row r="389" spans="1:7" x14ac:dyDescent="0.3">
      <c r="A389" s="196">
        <v>44105</v>
      </c>
      <c r="B389" s="196" t="str">
        <f>INDEX('LVU Data by LA'!$C$4:$C$277,MATCH(D389,'LVU Data by LA'!$B$4:$B$277,0))</f>
        <v>Telford &amp; Wrekin</v>
      </c>
      <c r="C389" s="195" t="s">
        <v>1155</v>
      </c>
      <c r="D389" s="195" t="s">
        <v>632</v>
      </c>
      <c r="E389" s="199">
        <v>176404.05660000001</v>
      </c>
      <c r="F389" s="195">
        <v>0.52302362999999996</v>
      </c>
      <c r="G389" s="195">
        <v>3.0855096529999999</v>
      </c>
    </row>
    <row r="390" spans="1:7" x14ac:dyDescent="0.3">
      <c r="A390" s="196">
        <v>44105</v>
      </c>
      <c r="B390" s="196" t="str">
        <f>INDEX('LVU Data by LA'!$C$4:$C$277,MATCH(D390,'LVU Data by LA'!$B$4:$B$277,0))</f>
        <v>Stoke on Trent</v>
      </c>
      <c r="C390" s="195" t="s">
        <v>1186</v>
      </c>
      <c r="D390" s="195" t="s">
        <v>606</v>
      </c>
      <c r="E390" s="199">
        <v>119109.4471</v>
      </c>
      <c r="F390" s="195">
        <v>0.53894012700000005</v>
      </c>
      <c r="G390" s="195">
        <v>6.5917852469999998</v>
      </c>
    </row>
    <row r="391" spans="1:7" x14ac:dyDescent="0.3">
      <c r="A391" s="196">
        <v>44105</v>
      </c>
      <c r="B391" s="196" t="str">
        <f>INDEX('LVU Data by LA'!$C$4:$C$277,MATCH(D391,'LVU Data by LA'!$B$4:$B$277,0))</f>
        <v>Bath &amp; North East Somerset</v>
      </c>
      <c r="C391" s="195" t="s">
        <v>1154</v>
      </c>
      <c r="D391" s="195" t="s">
        <v>108</v>
      </c>
      <c r="E391" s="199">
        <v>362529.10249999998</v>
      </c>
      <c r="F391" s="195">
        <v>1.7337146000000001E-2</v>
      </c>
      <c r="G391" s="195">
        <v>7.3547390679999998</v>
      </c>
    </row>
    <row r="392" spans="1:7" x14ac:dyDescent="0.3">
      <c r="A392" s="196">
        <v>44105</v>
      </c>
      <c r="B392" s="196" t="str">
        <f>INDEX('LVU Data by LA'!$C$4:$C$277,MATCH(D392,'LVU Data by LA'!$B$4:$B$277,0))</f>
        <v>Bristol</v>
      </c>
      <c r="C392" s="195" t="s">
        <v>1177</v>
      </c>
      <c r="D392" s="195" t="s">
        <v>148</v>
      </c>
      <c r="E392" s="199">
        <v>304209.03850000002</v>
      </c>
      <c r="F392" s="195">
        <v>1.0743275839999999</v>
      </c>
      <c r="G392" s="195">
        <v>5.6226119839999997</v>
      </c>
    </row>
    <row r="393" spans="1:7" x14ac:dyDescent="0.3">
      <c r="A393" s="196">
        <v>44105</v>
      </c>
      <c r="B393" s="196" t="str">
        <f>INDEX('LVU Data by LA'!$C$4:$C$277,MATCH(D393,'LVU Data by LA'!$B$4:$B$277,0))</f>
        <v>North Somerset</v>
      </c>
      <c r="C393" s="195" t="s">
        <v>455</v>
      </c>
      <c r="D393" s="195" t="s">
        <v>454</v>
      </c>
      <c r="E393" s="199">
        <v>277844.924</v>
      </c>
      <c r="F393" s="195">
        <v>0.303497764</v>
      </c>
      <c r="G393" s="195">
        <v>3.4753459740000001</v>
      </c>
    </row>
    <row r="394" spans="1:7" x14ac:dyDescent="0.3">
      <c r="A394" s="196">
        <v>44105</v>
      </c>
      <c r="B394" s="196" t="str">
        <f>INDEX('LVU Data by LA'!$C$4:$C$277,MATCH(D394,'LVU Data by LA'!$B$4:$B$277,0))</f>
        <v>South Gloucestershire</v>
      </c>
      <c r="C394" s="195" t="s">
        <v>559</v>
      </c>
      <c r="D394" s="195" t="s">
        <v>558</v>
      </c>
      <c r="E394" s="199">
        <v>283593.5612</v>
      </c>
      <c r="F394" s="195">
        <v>-0.91346538600000005</v>
      </c>
      <c r="G394" s="195">
        <v>0.95633100299999996</v>
      </c>
    </row>
    <row r="395" spans="1:7" x14ac:dyDescent="0.3">
      <c r="A395" s="196">
        <v>44105</v>
      </c>
      <c r="B395" s="196" t="str">
        <f>INDEX('LVU Data by LA'!$C$4:$C$277,MATCH(D395,'LVU Data by LA'!$B$4:$B$277,0))</f>
        <v>Plymouth</v>
      </c>
      <c r="C395" s="195" t="s">
        <v>1164</v>
      </c>
      <c r="D395" s="195" t="s">
        <v>482</v>
      </c>
      <c r="E395" s="199">
        <v>182804.37160000001</v>
      </c>
      <c r="F395" s="195">
        <v>1.196179627</v>
      </c>
      <c r="G395" s="195">
        <v>4.6384966089999997</v>
      </c>
    </row>
    <row r="396" spans="1:7" x14ac:dyDescent="0.3">
      <c r="A396" s="196">
        <v>44105</v>
      </c>
      <c r="B396" s="196" t="e">
        <f>INDEX('LVU Data by LA'!$C$4:$C$277,MATCH(D396,'LVU Data by LA'!$B$4:$B$277,0))</f>
        <v>#N/A</v>
      </c>
      <c r="C396" s="195" t="s">
        <v>649</v>
      </c>
      <c r="D396" s="195" t="s">
        <v>648</v>
      </c>
      <c r="E396" s="199">
        <v>207638.48869999999</v>
      </c>
      <c r="F396" s="195">
        <v>1.2763047279999999</v>
      </c>
      <c r="G396" s="195">
        <v>4.0011470740000004</v>
      </c>
    </row>
    <row r="397" spans="1:7" x14ac:dyDescent="0.3">
      <c r="A397" s="196">
        <v>44105</v>
      </c>
      <c r="B397" s="196" t="str">
        <f>INDEX('LVU Data by LA'!$C$4:$C$277,MATCH(D397,'LVU Data by LA'!$B$4:$B$277,0))</f>
        <v>Swindon</v>
      </c>
      <c r="C397" s="195" t="s">
        <v>621</v>
      </c>
      <c r="D397" s="195" t="s">
        <v>620</v>
      </c>
      <c r="E397" s="199">
        <v>224353.98050000001</v>
      </c>
      <c r="F397" s="195">
        <v>2.2713681459999999</v>
      </c>
      <c r="G397" s="195">
        <v>4.9133450610000002</v>
      </c>
    </row>
    <row r="398" spans="1:7" x14ac:dyDescent="0.3">
      <c r="A398" s="196">
        <v>44105</v>
      </c>
      <c r="B398" s="196" t="str">
        <f>INDEX('LVU Data by LA'!$C$4:$C$277,MATCH(D398,'LVU Data by LA'!$B$4:$B$277,0))</f>
        <v>Peterborough</v>
      </c>
      <c r="C398" s="195" t="s">
        <v>1163</v>
      </c>
      <c r="D398" s="195" t="s">
        <v>480</v>
      </c>
      <c r="E398" s="199">
        <v>200032.89730000001</v>
      </c>
      <c r="F398" s="195">
        <v>1.62014492</v>
      </c>
      <c r="G398" s="195">
        <v>0.25709201199999998</v>
      </c>
    </row>
    <row r="399" spans="1:7" x14ac:dyDescent="0.3">
      <c r="A399" s="196">
        <v>44105</v>
      </c>
      <c r="B399" s="196" t="str">
        <f>INDEX('LVU Data by LA'!$C$4:$C$277,MATCH(D399,'LVU Data by LA'!$B$4:$B$277,0))</f>
        <v>Luton</v>
      </c>
      <c r="C399" s="195" t="s">
        <v>397</v>
      </c>
      <c r="D399" s="195" t="s">
        <v>396</v>
      </c>
      <c r="E399" s="199">
        <v>227389.73490000001</v>
      </c>
      <c r="F399" s="195">
        <v>-7.3370694E-2</v>
      </c>
      <c r="G399" s="195">
        <v>-2.7212340149999998</v>
      </c>
    </row>
    <row r="400" spans="1:7" x14ac:dyDescent="0.3">
      <c r="A400" s="196">
        <v>44105</v>
      </c>
      <c r="B400" s="196" t="str">
        <f>INDEX('LVU Data by LA'!$C$4:$C$277,MATCH(D400,'LVU Data by LA'!$B$4:$B$277,0))</f>
        <v>Southend on Sea</v>
      </c>
      <c r="C400" s="195" t="s">
        <v>1184</v>
      </c>
      <c r="D400" s="195" t="s">
        <v>584</v>
      </c>
      <c r="E400" s="199">
        <v>297080.00819999998</v>
      </c>
      <c r="F400" s="195">
        <v>2.3145876250000001</v>
      </c>
      <c r="G400" s="195">
        <v>3.675762244</v>
      </c>
    </row>
    <row r="401" spans="1:7" x14ac:dyDescent="0.3">
      <c r="A401" s="196">
        <v>44105</v>
      </c>
      <c r="B401" s="196" t="str">
        <f>INDEX('LVU Data by LA'!$C$4:$C$277,MATCH(D401,'LVU Data by LA'!$B$4:$B$277,0))</f>
        <v>Thurrock</v>
      </c>
      <c r="C401" s="195" t="s">
        <v>645</v>
      </c>
      <c r="D401" s="195" t="s">
        <v>644</v>
      </c>
      <c r="E401" s="199">
        <v>274487.77230000001</v>
      </c>
      <c r="F401" s="195">
        <v>-0.273935286</v>
      </c>
      <c r="G401" s="195">
        <v>2.1807501930000002</v>
      </c>
    </row>
    <row r="402" spans="1:7" x14ac:dyDescent="0.3">
      <c r="A402" s="196">
        <v>44105</v>
      </c>
      <c r="B402" s="196" t="str">
        <f>INDEX('LVU Data by LA'!$C$4:$C$277,MATCH(D402,'LVU Data by LA'!$B$4:$B$277,0))</f>
        <v>Medway</v>
      </c>
      <c r="C402" s="195" t="s">
        <v>409</v>
      </c>
      <c r="D402" s="195" t="s">
        <v>408</v>
      </c>
      <c r="E402" s="199">
        <v>250654.4497</v>
      </c>
      <c r="F402" s="195">
        <v>0.90714870299999995</v>
      </c>
      <c r="G402" s="195">
        <v>3.4187756390000001</v>
      </c>
    </row>
    <row r="403" spans="1:7" x14ac:dyDescent="0.3">
      <c r="A403" s="196">
        <v>44105</v>
      </c>
      <c r="B403" s="196" t="str">
        <f>INDEX('LVU Data by LA'!$C$4:$C$277,MATCH(D403,'LVU Data by LA'!$B$4:$B$277,0))</f>
        <v>Bracknell Forest</v>
      </c>
      <c r="C403" s="195" t="s">
        <v>135</v>
      </c>
      <c r="D403" s="195" t="s">
        <v>134</v>
      </c>
      <c r="E403" s="199">
        <v>333594.93849999999</v>
      </c>
      <c r="F403" s="195">
        <v>-2.404758406</v>
      </c>
      <c r="G403" s="195">
        <v>-0.358984156</v>
      </c>
    </row>
    <row r="404" spans="1:7" x14ac:dyDescent="0.3">
      <c r="A404" s="196">
        <v>44105</v>
      </c>
      <c r="B404" s="196" t="e">
        <f>INDEX('LVU Data by LA'!$C$4:$C$277,MATCH(D404,'LVU Data by LA'!$B$4:$B$277,0))</f>
        <v>#N/A</v>
      </c>
      <c r="C404" s="195" t="s">
        <v>818</v>
      </c>
      <c r="D404" s="195" t="s">
        <v>1183</v>
      </c>
      <c r="E404" s="199">
        <v>172103.8492</v>
      </c>
      <c r="F404" s="195">
        <v>-1.5597376110000001</v>
      </c>
      <c r="G404" s="195">
        <v>1.184689603</v>
      </c>
    </row>
    <row r="405" spans="1:7" x14ac:dyDescent="0.3">
      <c r="A405" s="196">
        <v>44105</v>
      </c>
      <c r="B405" s="196" t="e">
        <f>INDEX('LVU Data by LA'!$C$4:$C$277,MATCH(D405,'LVU Data by LA'!$B$4:$B$277,0))</f>
        <v>#N/A</v>
      </c>
      <c r="C405" s="195" t="s">
        <v>819</v>
      </c>
      <c r="D405" s="195" t="s">
        <v>1189</v>
      </c>
      <c r="E405" s="199">
        <v>167435.49619999999</v>
      </c>
      <c r="F405" s="195">
        <v>2.5707147030000002</v>
      </c>
      <c r="G405" s="195">
        <v>3.4939682969999999</v>
      </c>
    </row>
    <row r="406" spans="1:7" x14ac:dyDescent="0.3">
      <c r="A406" s="196">
        <v>44105</v>
      </c>
      <c r="B406" s="196" t="e">
        <f>INDEX('LVU Data by LA'!$C$4:$C$277,MATCH(D406,'LVU Data by LA'!$B$4:$B$277,0))</f>
        <v>#N/A</v>
      </c>
      <c r="C406" s="195" t="s">
        <v>820</v>
      </c>
      <c r="D406" s="195" t="s">
        <v>1175</v>
      </c>
      <c r="E406" s="199">
        <v>195409.5595</v>
      </c>
      <c r="F406" s="195">
        <v>-0.133248792</v>
      </c>
      <c r="G406" s="195">
        <v>4.8676763279999999</v>
      </c>
    </row>
    <row r="407" spans="1:7" x14ac:dyDescent="0.3">
      <c r="A407" s="196">
        <v>44105</v>
      </c>
      <c r="B407" s="196" t="e">
        <f>INDEX('LVU Data by LA'!$C$4:$C$277,MATCH(D407,'LVU Data by LA'!$B$4:$B$277,0))</f>
        <v>#N/A</v>
      </c>
      <c r="C407" s="195" t="s">
        <v>821</v>
      </c>
      <c r="D407" s="195" t="s">
        <v>1179</v>
      </c>
      <c r="E407" s="199">
        <v>187214.82260000001</v>
      </c>
      <c r="F407" s="195">
        <v>-2.4495882629999999</v>
      </c>
      <c r="G407" s="195">
        <v>2.7478630690000001</v>
      </c>
    </row>
    <row r="408" spans="1:7" x14ac:dyDescent="0.3">
      <c r="A408" s="196">
        <v>44105</v>
      </c>
      <c r="B408" s="196" t="e">
        <f>INDEX('LVU Data by LA'!$C$4:$C$277,MATCH(D408,'LVU Data by LA'!$B$4:$B$277,0))</f>
        <v>#N/A</v>
      </c>
      <c r="C408" s="195" t="s">
        <v>822</v>
      </c>
      <c r="D408" s="195" t="s">
        <v>1152</v>
      </c>
      <c r="E408" s="199">
        <v>159696.01199999999</v>
      </c>
      <c r="F408" s="195">
        <v>1.6788665220000001</v>
      </c>
      <c r="G408" s="195">
        <v>4.6565780209999996</v>
      </c>
    </row>
    <row r="409" spans="1:7" x14ac:dyDescent="0.3">
      <c r="A409" s="196">
        <v>44105</v>
      </c>
      <c r="B409" s="196" t="e">
        <f>INDEX('LVU Data by LA'!$C$4:$C$277,MATCH(D409,'LVU Data by LA'!$B$4:$B$277,0))</f>
        <v>#N/A</v>
      </c>
      <c r="C409" s="195" t="s">
        <v>823</v>
      </c>
      <c r="D409" s="195" t="s">
        <v>1187</v>
      </c>
      <c r="E409" s="199">
        <v>155637.2046</v>
      </c>
      <c r="F409" s="195">
        <v>-1.2046967749999999</v>
      </c>
      <c r="G409" s="195">
        <v>3.1190149580000002</v>
      </c>
    </row>
    <row r="410" spans="1:7" x14ac:dyDescent="0.3">
      <c r="A410" s="196">
        <v>44105</v>
      </c>
      <c r="B410" s="196" t="e">
        <f>INDEX('LVU Data by LA'!$C$4:$C$277,MATCH(D410,'LVU Data by LA'!$B$4:$B$277,0))</f>
        <v>#N/A</v>
      </c>
      <c r="C410" s="195" t="s">
        <v>686</v>
      </c>
      <c r="D410" s="195" t="s">
        <v>685</v>
      </c>
      <c r="E410" s="199">
        <v>363275.59019999998</v>
      </c>
      <c r="F410" s="195">
        <v>4.0632935259999998</v>
      </c>
      <c r="G410" s="195">
        <v>4.3228308230000003</v>
      </c>
    </row>
    <row r="411" spans="1:7" x14ac:dyDescent="0.3">
      <c r="A411" s="196">
        <v>44105</v>
      </c>
      <c r="B411" s="196" t="str">
        <f>INDEX('LVU Data by LA'!$C$4:$C$277,MATCH(D411,'LVU Data by LA'!$B$4:$B$277,0))</f>
        <v>Reading</v>
      </c>
      <c r="C411" s="195" t="s">
        <v>493</v>
      </c>
      <c r="D411" s="195" t="s">
        <v>492</v>
      </c>
      <c r="E411" s="199">
        <v>300968.27340000001</v>
      </c>
      <c r="F411" s="195">
        <v>1.800666111</v>
      </c>
      <c r="G411" s="195">
        <v>3.3252597129999999</v>
      </c>
    </row>
    <row r="412" spans="1:7" x14ac:dyDescent="0.3">
      <c r="A412" s="196">
        <v>44105</v>
      </c>
      <c r="B412" s="196" t="str">
        <f>INDEX('LVU Data by LA'!$C$4:$C$277,MATCH(D412,'LVU Data by LA'!$B$4:$B$277,0))</f>
        <v>Slough</v>
      </c>
      <c r="C412" s="195" t="s">
        <v>549</v>
      </c>
      <c r="D412" s="195" t="s">
        <v>548</v>
      </c>
      <c r="E412" s="199">
        <v>321098.6642</v>
      </c>
      <c r="F412" s="195">
        <v>6.3805383410000003</v>
      </c>
      <c r="G412" s="195">
        <v>8.5375565430000009</v>
      </c>
    </row>
    <row r="413" spans="1:7" x14ac:dyDescent="0.3">
      <c r="A413" s="196">
        <v>44105</v>
      </c>
      <c r="B413" s="196" t="e">
        <f>INDEX('LVU Data by LA'!$C$4:$C$277,MATCH(D413,'LVU Data by LA'!$B$4:$B$277,0))</f>
        <v>#N/A</v>
      </c>
      <c r="C413" s="195" t="s">
        <v>1188</v>
      </c>
      <c r="D413" s="195" t="s">
        <v>710</v>
      </c>
      <c r="E413" s="199">
        <v>494922.8749</v>
      </c>
      <c r="F413" s="195">
        <v>2.3711232240000002</v>
      </c>
      <c r="G413" s="195">
        <v>3.4401374420000002</v>
      </c>
    </row>
    <row r="414" spans="1:7" x14ac:dyDescent="0.3">
      <c r="A414" s="196">
        <v>44105</v>
      </c>
      <c r="B414" s="196" t="e">
        <f>INDEX('LVU Data by LA'!$C$4:$C$277,MATCH(D414,'LVU Data by LA'!$B$4:$B$277,0))</f>
        <v>#N/A</v>
      </c>
      <c r="C414" s="195" t="s">
        <v>717</v>
      </c>
      <c r="D414" s="195" t="s">
        <v>716</v>
      </c>
      <c r="E414" s="199">
        <v>427468.92989999999</v>
      </c>
      <c r="F414" s="195">
        <v>1.5566303589999999</v>
      </c>
      <c r="G414" s="195">
        <v>5.1306298039999998</v>
      </c>
    </row>
    <row r="415" spans="1:7" x14ac:dyDescent="0.3">
      <c r="A415" s="196">
        <v>44105</v>
      </c>
      <c r="B415" s="196" t="str">
        <f>INDEX('LVU Data by LA'!$C$4:$C$277,MATCH(D415,'LVU Data by LA'!$B$4:$B$277,0))</f>
        <v>Milton Keynes</v>
      </c>
      <c r="C415" s="195" t="s">
        <v>425</v>
      </c>
      <c r="D415" s="195" t="s">
        <v>424</v>
      </c>
      <c r="E415" s="199">
        <v>264820.03490000003</v>
      </c>
      <c r="F415" s="195">
        <v>-1.1368107039999999</v>
      </c>
      <c r="G415" s="195">
        <v>2.7908611840000002</v>
      </c>
    </row>
    <row r="416" spans="1:7" x14ac:dyDescent="0.3">
      <c r="A416" s="196">
        <v>44105</v>
      </c>
      <c r="B416" s="196" t="str">
        <f>INDEX('LVU Data by LA'!$C$4:$C$277,MATCH(D416,'LVU Data by LA'!$B$4:$B$277,0))</f>
        <v>Brighton &amp; Hove</v>
      </c>
      <c r="C416" s="195" t="s">
        <v>1166</v>
      </c>
      <c r="D416" s="195" t="s">
        <v>146</v>
      </c>
      <c r="E416" s="199">
        <v>386630.84649999999</v>
      </c>
      <c r="F416" s="195">
        <v>1.1408358759999999</v>
      </c>
      <c r="G416" s="195">
        <v>6.8444575780000001</v>
      </c>
    </row>
    <row r="417" spans="1:8" x14ac:dyDescent="0.3">
      <c r="A417" s="196">
        <v>44105</v>
      </c>
      <c r="B417" s="196" t="str">
        <f>INDEX('LVU Data by LA'!$C$4:$C$277,MATCH(D417,'LVU Data by LA'!$B$4:$B$277,0))</f>
        <v>Portsmouth</v>
      </c>
      <c r="C417" s="195" t="s">
        <v>487</v>
      </c>
      <c r="D417" s="195" t="s">
        <v>486</v>
      </c>
      <c r="E417" s="199">
        <v>221907.85750000001</v>
      </c>
      <c r="F417" s="195">
        <v>1.7981204150000001</v>
      </c>
      <c r="G417" s="195">
        <v>6.2673620039999998</v>
      </c>
    </row>
    <row r="418" spans="1:8" x14ac:dyDescent="0.3">
      <c r="A418" s="196">
        <v>44105</v>
      </c>
      <c r="B418" s="196" t="str">
        <f>INDEX('LVU Data by LA'!$C$4:$C$277,MATCH(D418,'LVU Data by LA'!$B$4:$B$277,0))</f>
        <v>Southampton</v>
      </c>
      <c r="C418" s="195" t="s">
        <v>583</v>
      </c>
      <c r="D418" s="195" t="s">
        <v>582</v>
      </c>
      <c r="E418" s="199">
        <v>212210.86420000001</v>
      </c>
      <c r="F418" s="195">
        <v>0.17838298</v>
      </c>
      <c r="G418" s="195">
        <v>1.32052152</v>
      </c>
    </row>
    <row r="419" spans="1:8" x14ac:dyDescent="0.3">
      <c r="A419" s="196">
        <v>44105</v>
      </c>
      <c r="B419" s="196" t="str">
        <f>INDEX('LVU Data by LA'!$C$4:$C$277,MATCH(D419,'LVU Data by LA'!$B$4:$B$277,0))</f>
        <v>Isle of Wight</v>
      </c>
      <c r="C419" s="195" t="s">
        <v>358</v>
      </c>
      <c r="D419" s="195" t="s">
        <v>357</v>
      </c>
      <c r="E419" s="199">
        <v>241698.182</v>
      </c>
      <c r="F419" s="195">
        <v>3.8561247160000001</v>
      </c>
      <c r="G419" s="195">
        <v>8.4323913279999996</v>
      </c>
    </row>
    <row r="420" spans="1:8" x14ac:dyDescent="0.3">
      <c r="A420" s="196">
        <v>44105</v>
      </c>
      <c r="B420" s="196" t="str">
        <f>INDEX('LVU Data by LA'!$C$4:$C$277,MATCH(D420,'LVU Data by LA'!$B$4:$B$277,0))</f>
        <v>Durham</v>
      </c>
      <c r="C420" s="195" t="s">
        <v>836</v>
      </c>
      <c r="D420" s="195" t="s">
        <v>244</v>
      </c>
      <c r="E420" s="199">
        <v>106779.91099999999</v>
      </c>
      <c r="F420" s="195">
        <v>1.066914543</v>
      </c>
      <c r="G420" s="195">
        <v>2.1073838970000001</v>
      </c>
    </row>
    <row r="421" spans="1:8" x14ac:dyDescent="0.3">
      <c r="A421" s="196">
        <v>44105</v>
      </c>
      <c r="B421" s="196" t="str">
        <f>INDEX('LVU Data by LA'!$C$4:$C$277,MATCH(D421,'LVU Data by LA'!$B$4:$B$277,0))</f>
        <v>Cheshire East</v>
      </c>
      <c r="C421" s="195" t="s">
        <v>195</v>
      </c>
      <c r="D421" s="195" t="s">
        <v>194</v>
      </c>
      <c r="E421" s="199">
        <v>248958.6428</v>
      </c>
      <c r="F421" s="195">
        <v>2.389051346</v>
      </c>
      <c r="G421" s="195">
        <v>6.3056044839999998</v>
      </c>
    </row>
    <row r="422" spans="1:8" x14ac:dyDescent="0.3">
      <c r="A422" s="196">
        <v>44105</v>
      </c>
      <c r="B422" s="196" t="str">
        <f>INDEX('LVU Data by LA'!$C$4:$C$277,MATCH(D422,'LVU Data by LA'!$B$4:$B$277,0))</f>
        <v>Cheshire West &amp; Chester</v>
      </c>
      <c r="C422" s="195" t="s">
        <v>1176</v>
      </c>
      <c r="D422" s="195" t="s">
        <v>196</v>
      </c>
      <c r="E422" s="199">
        <v>220568.09520000001</v>
      </c>
      <c r="F422" s="195">
        <v>0.95522439999999997</v>
      </c>
      <c r="G422" s="195">
        <v>6.5978941369999999</v>
      </c>
    </row>
    <row r="423" spans="1:8" x14ac:dyDescent="0.3">
      <c r="A423" s="196">
        <v>44105</v>
      </c>
      <c r="B423" s="196" t="str">
        <f>INDEX('LVU Data by LA'!$C$4:$C$277,MATCH(D423,'LVU Data by LA'!$B$4:$B$277,0))</f>
        <v>Shropshire</v>
      </c>
      <c r="C423" s="195" t="s">
        <v>547</v>
      </c>
      <c r="D423" s="195" t="s">
        <v>546</v>
      </c>
      <c r="E423" s="199">
        <v>229136.3499</v>
      </c>
      <c r="F423" s="195">
        <v>1.4383317360000001</v>
      </c>
      <c r="G423" s="195">
        <v>4.5624188630000004</v>
      </c>
    </row>
    <row r="424" spans="1:8" x14ac:dyDescent="0.3">
      <c r="A424" s="196">
        <v>44105</v>
      </c>
      <c r="B424" s="196" t="str">
        <f>INDEX('LVU Data by LA'!$C$4:$C$277,MATCH(D424,'LVU Data by LA'!$B$4:$B$277,0))</f>
        <v>Cornwall</v>
      </c>
      <c r="C424" s="195" t="s">
        <v>215</v>
      </c>
      <c r="D424" s="195" t="s">
        <v>214</v>
      </c>
      <c r="E424" s="199">
        <v>254382.35930000001</v>
      </c>
      <c r="F424" s="195">
        <v>3.1332660890000001</v>
      </c>
      <c r="G424" s="195">
        <v>7.5533910249999998</v>
      </c>
    </row>
    <row r="425" spans="1:8" x14ac:dyDescent="0.3">
      <c r="A425" s="196">
        <v>44105</v>
      </c>
      <c r="B425" s="196" t="e">
        <f>INDEX('LVU Data by LA'!$C$4:$C$277,MATCH(D425,'LVU Data by LA'!$B$4:$B$277,0))</f>
        <v>#N/A</v>
      </c>
      <c r="C425" s="195" t="s">
        <v>707</v>
      </c>
      <c r="D425" s="195" t="s">
        <v>706</v>
      </c>
      <c r="E425" s="199">
        <v>287804.63020000001</v>
      </c>
      <c r="F425" s="195">
        <v>1.3051624100000001</v>
      </c>
      <c r="G425" s="195">
        <v>4.1681480549999996</v>
      </c>
    </row>
    <row r="426" spans="1:8" x14ac:dyDescent="0.3">
      <c r="A426" s="196">
        <v>44105</v>
      </c>
      <c r="B426" s="196" t="str">
        <f>INDEX('LVU Data by LA'!$C$4:$C$277,MATCH(D426,'LVU Data by LA'!$B$4:$B$277,0))</f>
        <v>Bedford</v>
      </c>
      <c r="C426" s="195" t="s">
        <v>111</v>
      </c>
      <c r="D426" s="195" t="s">
        <v>110</v>
      </c>
      <c r="E426" s="199">
        <v>290984.28779999999</v>
      </c>
      <c r="F426" s="195">
        <v>0.63319817099999998</v>
      </c>
      <c r="G426" s="195">
        <v>1.6129535660000001</v>
      </c>
    </row>
    <row r="427" spans="1:8" x14ac:dyDescent="0.3">
      <c r="A427" s="196">
        <v>44105</v>
      </c>
      <c r="B427" s="196" t="str">
        <f>INDEX('LVU Data by LA'!$C$4:$C$277,MATCH(D427,'LVU Data by LA'!$B$4:$B$277,0))</f>
        <v>Central Bedfordshire</v>
      </c>
      <c r="C427" s="195" t="s">
        <v>185</v>
      </c>
      <c r="D427" s="195" t="s">
        <v>184</v>
      </c>
      <c r="E427" s="199">
        <v>313495.97639999999</v>
      </c>
      <c r="F427" s="195">
        <v>3.3383463000000002E-2</v>
      </c>
      <c r="G427" s="195">
        <v>4.145355618</v>
      </c>
    </row>
    <row r="428" spans="1:8" x14ac:dyDescent="0.3">
      <c r="A428" s="196">
        <v>44105</v>
      </c>
      <c r="B428" s="196" t="str">
        <f>INDEX('LVU Data by LA'!$C$4:$C$277,MATCH(D428,'LVU Data by LA'!$B$4:$B$277,0))</f>
        <v>Northumberland</v>
      </c>
      <c r="C428" s="195" t="s">
        <v>465</v>
      </c>
      <c r="D428" s="195" t="s">
        <v>464</v>
      </c>
      <c r="E428" s="199">
        <v>167042.72959999999</v>
      </c>
      <c r="F428" s="195">
        <v>2.1585014459999998</v>
      </c>
      <c r="G428" s="195">
        <v>8.2061477959999998</v>
      </c>
    </row>
    <row r="429" spans="1:8" x14ac:dyDescent="0.3">
      <c r="A429" s="196">
        <v>44105</v>
      </c>
      <c r="B429" s="196" t="str">
        <f>INDEX('LVU Data by LA'!$C$4:$C$277,MATCH(D429,'LVU Data by LA'!$B$4:$B$277,0))</f>
        <v>Bournemouth, Christchurch and Poole</v>
      </c>
      <c r="C429" s="195" t="s">
        <v>1190</v>
      </c>
      <c r="D429" s="195" t="s">
        <v>1191</v>
      </c>
      <c r="E429" s="199">
        <v>292394.34129999997</v>
      </c>
      <c r="F429" s="195">
        <v>-0.452157009</v>
      </c>
      <c r="G429" s="195">
        <v>4.051890244</v>
      </c>
    </row>
    <row r="430" spans="1:8" x14ac:dyDescent="0.3">
      <c r="A430" s="196">
        <v>44105</v>
      </c>
      <c r="B430" s="196" t="e">
        <f>INDEX('LVU Data by LA'!$C$4:$C$277,MATCH(D430,'LVU Data by LA'!$B$4:$B$277,0))</f>
        <v>#N/A</v>
      </c>
      <c r="C430" s="195" t="s">
        <v>1192</v>
      </c>
      <c r="D430" s="195" t="s">
        <v>1193</v>
      </c>
      <c r="E430" s="199">
        <v>257321.10980000001</v>
      </c>
      <c r="F430" s="195">
        <v>0.68339325399999995</v>
      </c>
      <c r="G430" s="195">
        <v>5.3854895210000002</v>
      </c>
      <c r="H430" s="195">
        <v>254285.42619999999</v>
      </c>
    </row>
    <row r="431" spans="1:8" x14ac:dyDescent="0.3">
      <c r="A431" s="196">
        <v>44105</v>
      </c>
      <c r="B431" s="196" t="e">
        <f>INDEX('LVU Data by LA'!$C$4:$C$277,MATCH(D431,'LVU Data by LA'!$B$4:$B$277,0))</f>
        <v>#N/A</v>
      </c>
      <c r="C431" s="195" t="s">
        <v>832</v>
      </c>
      <c r="D431" s="195" t="s">
        <v>1234</v>
      </c>
      <c r="E431" s="199">
        <v>248429.81690000001</v>
      </c>
      <c r="F431" s="195">
        <v>0.756133677</v>
      </c>
      <c r="G431" s="195">
        <v>5.4542014910000001</v>
      </c>
      <c r="H431" s="195">
        <v>244860.25080000001</v>
      </c>
    </row>
    <row r="432" spans="1:8" x14ac:dyDescent="0.3">
      <c r="A432" s="196">
        <v>44105</v>
      </c>
      <c r="B432" s="196" t="e">
        <f>INDEX('LVU Data by LA'!$C$4:$C$277,MATCH(D432,'LVU Data by LA'!$B$4:$B$277,0))</f>
        <v>#N/A</v>
      </c>
      <c r="C432" s="195" t="s">
        <v>833</v>
      </c>
      <c r="D432" s="195" t="s">
        <v>1090</v>
      </c>
      <c r="E432" s="199">
        <v>245443.07500000001</v>
      </c>
      <c r="F432" s="195">
        <v>0.73814564100000002</v>
      </c>
      <c r="G432" s="195">
        <v>5.3752516740000003</v>
      </c>
      <c r="H432" s="195">
        <v>241817.9902</v>
      </c>
    </row>
    <row r="433" spans="2:5" x14ac:dyDescent="0.3">
      <c r="B433" s="383" t="s">
        <v>785</v>
      </c>
      <c r="C433" s="383" t="s">
        <v>785</v>
      </c>
      <c r="D433" s="195" t="s">
        <v>2155</v>
      </c>
      <c r="E433" s="199">
        <v>424452.04354926839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F7F"/>
  </sheetPr>
  <dimension ref="B2:H11"/>
  <sheetViews>
    <sheetView workbookViewId="0">
      <selection activeCell="G15" sqref="G15"/>
    </sheetView>
  </sheetViews>
  <sheetFormatPr defaultColWidth="11.26953125" defaultRowHeight="15" customHeight="1" x14ac:dyDescent="0.25"/>
  <cols>
    <col min="1" max="26" width="8.54296875" customWidth="1"/>
  </cols>
  <sheetData>
    <row r="2" spans="2:8" ht="15.75" customHeight="1" x14ac:dyDescent="0.25">
      <c r="B2" s="441"/>
      <c r="D2" s="86"/>
      <c r="E2" s="441" t="s">
        <v>841</v>
      </c>
      <c r="F2" s="436"/>
      <c r="G2" s="86"/>
    </row>
    <row r="3" spans="2:8" ht="15.6" x14ac:dyDescent="0.25">
      <c r="B3" s="436"/>
      <c r="D3" s="87"/>
      <c r="E3" s="88" t="s">
        <v>842</v>
      </c>
      <c r="F3" s="88" t="s">
        <v>843</v>
      </c>
      <c r="G3" s="86"/>
      <c r="H3" s="24"/>
    </row>
    <row r="4" spans="2:8" ht="16.5" customHeight="1" x14ac:dyDescent="0.25">
      <c r="C4" s="441" t="s">
        <v>844</v>
      </c>
      <c r="D4" s="89" t="s">
        <v>155</v>
      </c>
      <c r="E4" s="90">
        <v>0.75</v>
      </c>
      <c r="F4" s="91">
        <v>0.5</v>
      </c>
      <c r="G4" s="24"/>
      <c r="H4" s="92"/>
    </row>
    <row r="5" spans="2:8" ht="15.6" x14ac:dyDescent="0.25">
      <c r="B5" s="86"/>
      <c r="C5" s="436"/>
      <c r="D5" s="93" t="s">
        <v>159</v>
      </c>
      <c r="E5" s="90">
        <v>0.5</v>
      </c>
      <c r="F5" s="90">
        <v>0.25</v>
      </c>
      <c r="G5" s="24"/>
      <c r="H5" s="92"/>
    </row>
    <row r="6" spans="2:8" ht="15.6" x14ac:dyDescent="0.25">
      <c r="B6" s="86"/>
      <c r="C6" s="436"/>
      <c r="D6" s="93" t="s">
        <v>163</v>
      </c>
      <c r="E6" s="90">
        <v>0.25</v>
      </c>
      <c r="F6" s="90">
        <v>0.1</v>
      </c>
      <c r="G6" s="24"/>
      <c r="H6" s="92"/>
    </row>
    <row r="7" spans="2:8" x14ac:dyDescent="0.25">
      <c r="G7" s="24"/>
      <c r="H7" s="24"/>
    </row>
    <row r="8" spans="2:8" x14ac:dyDescent="0.25">
      <c r="G8" s="24"/>
      <c r="H8" s="24"/>
    </row>
    <row r="9" spans="2:8" ht="15.6" x14ac:dyDescent="0.25">
      <c r="D9" s="85" t="s">
        <v>156</v>
      </c>
      <c r="G9" s="24"/>
      <c r="H9" s="24"/>
    </row>
    <row r="10" spans="2:8" ht="15.6" x14ac:dyDescent="0.25">
      <c r="D10" s="85" t="s">
        <v>160</v>
      </c>
      <c r="G10" s="24"/>
      <c r="H10" s="24"/>
    </row>
    <row r="11" spans="2:8" x14ac:dyDescent="0.25">
      <c r="G11" s="24"/>
      <c r="H11" s="24"/>
    </row>
  </sheetData>
  <mergeCells count="3">
    <mergeCell ref="B2:B3"/>
    <mergeCell ref="E2:F2"/>
    <mergeCell ref="C4:C6"/>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Z1000"/>
  <sheetViews>
    <sheetView showGridLines="0" topLeftCell="A49" workbookViewId="0">
      <selection activeCell="I93" sqref="I93"/>
    </sheetView>
  </sheetViews>
  <sheetFormatPr defaultColWidth="11.26953125" defaultRowHeight="15" customHeight="1" x14ac:dyDescent="0.25"/>
  <cols>
    <col min="1" max="1" width="1.7265625" customWidth="1"/>
    <col min="2" max="2" width="9.453125" customWidth="1"/>
    <col min="3" max="4" width="10.54296875" customWidth="1"/>
    <col min="5" max="6" width="9.7265625" customWidth="1"/>
    <col min="7" max="7" width="1.7265625" customWidth="1"/>
    <col min="8" max="8" width="8" customWidth="1"/>
    <col min="9" max="10" width="10.54296875" customWidth="1"/>
    <col min="11" max="11" width="11.7265625" customWidth="1"/>
    <col min="12" max="26" width="7.453125" customWidth="1"/>
  </cols>
  <sheetData>
    <row r="1" spans="1:26" ht="12" customHeight="1" x14ac:dyDescent="0.25">
      <c r="A1" s="94"/>
      <c r="B1" s="95" t="s">
        <v>845</v>
      </c>
      <c r="C1" s="96"/>
      <c r="D1" s="97"/>
      <c r="E1" s="98"/>
      <c r="F1" s="98"/>
      <c r="G1" s="94"/>
      <c r="H1" s="99"/>
      <c r="I1" s="100"/>
      <c r="J1" s="101"/>
      <c r="K1" s="102"/>
      <c r="L1" s="99"/>
      <c r="M1" s="99"/>
      <c r="N1" s="99"/>
      <c r="O1" s="99"/>
      <c r="P1" s="99"/>
      <c r="Q1" s="99"/>
      <c r="R1" s="99"/>
      <c r="S1" s="99"/>
      <c r="T1" s="99"/>
      <c r="U1" s="99"/>
      <c r="V1" s="99"/>
      <c r="W1" s="99"/>
      <c r="X1" s="99"/>
      <c r="Y1" s="99"/>
      <c r="Z1" s="99"/>
    </row>
    <row r="2" spans="1:26" ht="3.75" customHeight="1" x14ac:dyDescent="0.25">
      <c r="A2" s="94"/>
      <c r="B2" s="95"/>
      <c r="C2" s="96"/>
      <c r="D2" s="97"/>
      <c r="E2" s="98"/>
      <c r="F2" s="98"/>
      <c r="G2" s="94"/>
      <c r="H2" s="99"/>
      <c r="I2" s="100"/>
      <c r="J2" s="101"/>
      <c r="K2" s="102"/>
      <c r="L2" s="99"/>
      <c r="M2" s="99"/>
      <c r="N2" s="99"/>
      <c r="O2" s="99"/>
      <c r="P2" s="99"/>
      <c r="Q2" s="99"/>
      <c r="R2" s="99"/>
      <c r="S2" s="99"/>
      <c r="T2" s="99"/>
      <c r="U2" s="99"/>
      <c r="V2" s="99"/>
      <c r="W2" s="99"/>
      <c r="X2" s="99"/>
      <c r="Y2" s="99"/>
      <c r="Z2" s="99"/>
    </row>
    <row r="3" spans="1:26" ht="12.75" customHeight="1" x14ac:dyDescent="0.25">
      <c r="A3" s="103"/>
      <c r="B3" s="446" t="s">
        <v>846</v>
      </c>
      <c r="C3" s="436"/>
      <c r="D3" s="436"/>
      <c r="E3" s="436"/>
      <c r="F3" s="436"/>
      <c r="G3" s="436"/>
      <c r="H3" s="436"/>
      <c r="I3" s="436"/>
      <c r="J3" s="436"/>
      <c r="K3" s="436"/>
      <c r="L3" s="104"/>
      <c r="M3" s="104"/>
      <c r="N3" s="104"/>
      <c r="O3" s="104"/>
      <c r="P3" s="104"/>
      <c r="Q3" s="104"/>
      <c r="R3" s="104"/>
      <c r="S3" s="104"/>
      <c r="T3" s="104"/>
      <c r="U3" s="104"/>
      <c r="V3" s="104"/>
      <c r="W3" s="104"/>
      <c r="X3" s="104"/>
      <c r="Y3" s="104"/>
      <c r="Z3" s="104"/>
    </row>
    <row r="4" spans="1:26" ht="12" customHeight="1" x14ac:dyDescent="0.25">
      <c r="A4" s="103"/>
      <c r="B4" s="447" t="s">
        <v>847</v>
      </c>
      <c r="C4" s="436"/>
      <c r="D4" s="436"/>
      <c r="E4" s="436"/>
      <c r="F4" s="436"/>
      <c r="G4" s="436"/>
      <c r="H4" s="436"/>
      <c r="I4" s="436"/>
      <c r="J4" s="436"/>
      <c r="K4" s="436"/>
      <c r="L4" s="104"/>
      <c r="M4" s="104"/>
      <c r="N4" s="104"/>
      <c r="O4" s="104"/>
      <c r="P4" s="104"/>
      <c r="Q4" s="104"/>
      <c r="R4" s="104"/>
      <c r="S4" s="104"/>
      <c r="T4" s="104"/>
      <c r="U4" s="104"/>
      <c r="V4" s="104"/>
      <c r="W4" s="104"/>
      <c r="X4" s="104"/>
      <c r="Y4" s="104"/>
      <c r="Z4" s="104"/>
    </row>
    <row r="5" spans="1:26" ht="12" customHeight="1" x14ac:dyDescent="0.25">
      <c r="A5" s="103"/>
      <c r="B5" s="448" t="s">
        <v>848</v>
      </c>
      <c r="C5" s="433"/>
      <c r="D5" s="433"/>
      <c r="E5" s="433"/>
      <c r="F5" s="434"/>
      <c r="G5" s="105"/>
      <c r="H5" s="449" t="s">
        <v>849</v>
      </c>
      <c r="I5" s="433"/>
      <c r="J5" s="433"/>
      <c r="K5" s="434"/>
      <c r="L5" s="104"/>
      <c r="M5" s="104"/>
      <c r="N5" s="104"/>
      <c r="O5" s="104"/>
      <c r="P5" s="104"/>
      <c r="Q5" s="104"/>
      <c r="R5" s="104"/>
      <c r="S5" s="104"/>
      <c r="T5" s="104"/>
      <c r="U5" s="104"/>
      <c r="V5" s="104"/>
      <c r="W5" s="104"/>
      <c r="X5" s="104"/>
      <c r="Y5" s="104"/>
      <c r="Z5" s="104"/>
    </row>
    <row r="6" spans="1:26" ht="12" customHeight="1" x14ac:dyDescent="0.25">
      <c r="A6" s="94"/>
      <c r="B6" s="106"/>
      <c r="C6" s="450" t="s">
        <v>850</v>
      </c>
      <c r="D6" s="451"/>
      <c r="E6" s="452" t="s">
        <v>851</v>
      </c>
      <c r="F6" s="451"/>
      <c r="G6" s="94"/>
      <c r="H6" s="107"/>
      <c r="I6" s="453" t="s">
        <v>850</v>
      </c>
      <c r="J6" s="454"/>
      <c r="K6" s="108" t="s">
        <v>852</v>
      </c>
      <c r="L6" s="99"/>
      <c r="M6" s="99"/>
      <c r="N6" s="99"/>
      <c r="O6" s="99"/>
      <c r="P6" s="99"/>
      <c r="Q6" s="99"/>
      <c r="R6" s="99"/>
      <c r="S6" s="99"/>
      <c r="T6" s="99"/>
      <c r="U6" s="99"/>
      <c r="V6" s="99"/>
      <c r="W6" s="99"/>
      <c r="X6" s="99"/>
      <c r="Y6" s="99"/>
      <c r="Z6" s="99"/>
    </row>
    <row r="7" spans="1:26" ht="51" customHeight="1" x14ac:dyDescent="0.25">
      <c r="A7" s="109"/>
      <c r="B7" s="110" t="s">
        <v>848</v>
      </c>
      <c r="C7" s="111" t="s">
        <v>853</v>
      </c>
      <c r="D7" s="112" t="s">
        <v>854</v>
      </c>
      <c r="E7" s="113" t="s">
        <v>855</v>
      </c>
      <c r="F7" s="113" t="s">
        <v>856</v>
      </c>
      <c r="G7" s="114"/>
      <c r="H7" s="110" t="s">
        <v>849</v>
      </c>
      <c r="I7" s="115" t="s">
        <v>857</v>
      </c>
      <c r="J7" s="112" t="s">
        <v>854</v>
      </c>
      <c r="K7" s="113" t="s">
        <v>858</v>
      </c>
      <c r="L7" s="116"/>
      <c r="M7" s="116"/>
      <c r="N7" s="116"/>
      <c r="O7" s="116"/>
      <c r="P7" s="116"/>
      <c r="Q7" s="116"/>
      <c r="R7" s="116"/>
      <c r="S7" s="116"/>
      <c r="T7" s="116"/>
      <c r="U7" s="116"/>
      <c r="V7" s="116"/>
      <c r="W7" s="116"/>
      <c r="X7" s="116"/>
      <c r="Y7" s="116"/>
      <c r="Z7" s="116"/>
    </row>
    <row r="8" spans="1:26" ht="12" customHeight="1" x14ac:dyDescent="0.25">
      <c r="A8" s="109"/>
      <c r="B8" s="117" t="s">
        <v>859</v>
      </c>
      <c r="C8" s="118">
        <v>4.0268750000000004</v>
      </c>
      <c r="D8" s="119"/>
      <c r="E8" s="120">
        <v>19558</v>
      </c>
      <c r="F8" s="121">
        <v>19573</v>
      </c>
      <c r="G8" s="122"/>
      <c r="H8" s="123" t="s">
        <v>860</v>
      </c>
      <c r="I8" s="118">
        <v>3.9883000000000002</v>
      </c>
      <c r="J8" s="119"/>
      <c r="K8" s="120">
        <v>19154</v>
      </c>
      <c r="L8" s="122"/>
      <c r="M8" s="116"/>
      <c r="N8" s="116"/>
      <c r="O8" s="116"/>
      <c r="P8" s="116"/>
      <c r="Q8" s="116"/>
      <c r="R8" s="116"/>
      <c r="S8" s="116"/>
      <c r="T8" s="116"/>
      <c r="U8" s="116"/>
      <c r="V8" s="116"/>
      <c r="W8" s="116"/>
      <c r="X8" s="116"/>
      <c r="Y8" s="116"/>
      <c r="Z8" s="116"/>
    </row>
    <row r="9" spans="1:26" ht="12" customHeight="1" x14ac:dyDescent="0.25">
      <c r="A9" s="109"/>
      <c r="B9" s="117" t="s">
        <v>861</v>
      </c>
      <c r="C9" s="118">
        <v>4.2794999999999996</v>
      </c>
      <c r="D9" s="119">
        <v>6.2734750892441209</v>
      </c>
      <c r="E9" s="120">
        <v>21145</v>
      </c>
      <c r="F9" s="121">
        <v>21120</v>
      </c>
      <c r="G9" s="122"/>
      <c r="H9" s="123" t="s">
        <v>862</v>
      </c>
      <c r="I9" s="118">
        <v>4.2648999999999999</v>
      </c>
      <c r="J9" s="119">
        <v>6.935285710703802</v>
      </c>
      <c r="K9" s="120">
        <v>20827</v>
      </c>
      <c r="L9" s="122"/>
      <c r="M9" s="116"/>
      <c r="N9" s="116"/>
      <c r="O9" s="116"/>
      <c r="P9" s="116"/>
      <c r="Q9" s="116"/>
      <c r="R9" s="116"/>
      <c r="S9" s="116"/>
      <c r="T9" s="116"/>
      <c r="U9" s="116"/>
      <c r="V9" s="116"/>
      <c r="W9" s="116"/>
      <c r="X9" s="116"/>
      <c r="Y9" s="116"/>
      <c r="Z9" s="116"/>
    </row>
    <row r="10" spans="1:26" ht="12" customHeight="1" x14ac:dyDescent="0.25">
      <c r="A10" s="109"/>
      <c r="B10" s="117" t="s">
        <v>863</v>
      </c>
      <c r="C10" s="118">
        <v>4.4764500000000007</v>
      </c>
      <c r="D10" s="119">
        <v>4.602173151069076</v>
      </c>
      <c r="E10" s="120">
        <v>22497</v>
      </c>
      <c r="F10" s="121">
        <v>22512</v>
      </c>
      <c r="G10" s="122"/>
      <c r="H10" s="123" t="s">
        <v>864</v>
      </c>
      <c r="I10" s="118">
        <v>4.4356</v>
      </c>
      <c r="J10" s="119">
        <v>4.0024385096954225</v>
      </c>
      <c r="K10" s="120">
        <v>22090</v>
      </c>
      <c r="L10" s="122"/>
      <c r="M10" s="116"/>
      <c r="N10" s="116"/>
      <c r="O10" s="116"/>
      <c r="P10" s="116"/>
      <c r="Q10" s="116"/>
      <c r="R10" s="116"/>
      <c r="S10" s="116"/>
      <c r="T10" s="116"/>
      <c r="U10" s="116"/>
      <c r="V10" s="116"/>
      <c r="W10" s="116"/>
      <c r="X10" s="116"/>
      <c r="Y10" s="116"/>
      <c r="Z10" s="116"/>
    </row>
    <row r="11" spans="1:26" ht="12" customHeight="1" x14ac:dyDescent="0.25">
      <c r="A11" s="109"/>
      <c r="B11" s="117" t="s">
        <v>865</v>
      </c>
      <c r="C11" s="118">
        <v>4.5846999999999998</v>
      </c>
      <c r="D11" s="119">
        <v>2.4182108590512357</v>
      </c>
      <c r="E11" s="120">
        <v>23320</v>
      </c>
      <c r="F11" s="121">
        <v>23292</v>
      </c>
      <c r="G11" s="122"/>
      <c r="H11" s="123" t="s">
        <v>866</v>
      </c>
      <c r="I11" s="118">
        <v>4.5979999999999999</v>
      </c>
      <c r="J11" s="119">
        <v>3.6612859590585236</v>
      </c>
      <c r="K11" s="120">
        <v>23210</v>
      </c>
      <c r="L11" s="122"/>
      <c r="M11" s="116"/>
      <c r="N11" s="116"/>
      <c r="O11" s="116"/>
      <c r="P11" s="116"/>
      <c r="Q11" s="116"/>
      <c r="R11" s="116"/>
      <c r="S11" s="116"/>
      <c r="T11" s="116"/>
      <c r="U11" s="116"/>
      <c r="V11" s="116"/>
      <c r="W11" s="116"/>
      <c r="X11" s="116"/>
      <c r="Y11" s="116"/>
      <c r="Z11" s="116"/>
    </row>
    <row r="12" spans="1:26" ht="12" customHeight="1" x14ac:dyDescent="0.25">
      <c r="A12" s="109"/>
      <c r="B12" s="117" t="s">
        <v>867</v>
      </c>
      <c r="C12" s="118">
        <v>4.6071999999999997</v>
      </c>
      <c r="D12" s="119">
        <v>0.4907627543786936</v>
      </c>
      <c r="E12" s="120">
        <v>24837</v>
      </c>
      <c r="F12" s="121">
        <v>24889</v>
      </c>
      <c r="G12" s="122"/>
      <c r="H12" s="123" t="s">
        <v>868</v>
      </c>
      <c r="I12" s="118">
        <v>4.6311999999999998</v>
      </c>
      <c r="J12" s="119">
        <v>0.72205306655067192</v>
      </c>
      <c r="K12" s="120">
        <v>24353</v>
      </c>
      <c r="L12" s="122"/>
      <c r="M12" s="116"/>
      <c r="N12" s="116"/>
      <c r="O12" s="116"/>
      <c r="P12" s="116"/>
      <c r="Q12" s="116"/>
      <c r="R12" s="116"/>
      <c r="S12" s="116"/>
      <c r="T12" s="116"/>
      <c r="U12" s="116"/>
      <c r="V12" s="116"/>
      <c r="W12" s="116"/>
      <c r="X12" s="116"/>
      <c r="Y12" s="116"/>
      <c r="Z12" s="116"/>
    </row>
    <row r="13" spans="1:26" ht="12" customHeight="1" x14ac:dyDescent="0.25">
      <c r="A13" s="109"/>
      <c r="B13" s="117" t="s">
        <v>869</v>
      </c>
      <c r="C13" s="118">
        <v>4.7009249999999998</v>
      </c>
      <c r="D13" s="119">
        <v>2.0343158534467802</v>
      </c>
      <c r="E13" s="120">
        <v>26609</v>
      </c>
      <c r="F13" s="121">
        <v>26629</v>
      </c>
      <c r="G13" s="122"/>
      <c r="H13" s="123" t="s">
        <v>870</v>
      </c>
      <c r="I13" s="118">
        <v>4.6792999999999996</v>
      </c>
      <c r="J13" s="119">
        <v>1.0386077042667088</v>
      </c>
      <c r="K13" s="120">
        <v>26169</v>
      </c>
      <c r="L13" s="122"/>
      <c r="M13" s="116"/>
      <c r="N13" s="116"/>
      <c r="O13" s="116"/>
      <c r="P13" s="116"/>
      <c r="Q13" s="116"/>
      <c r="R13" s="116"/>
      <c r="S13" s="116"/>
      <c r="T13" s="116"/>
      <c r="U13" s="116"/>
      <c r="V13" s="116"/>
      <c r="W13" s="116"/>
      <c r="X13" s="116"/>
      <c r="Y13" s="116"/>
      <c r="Z13" s="116"/>
    </row>
    <row r="14" spans="1:26" ht="12" customHeight="1" x14ac:dyDescent="0.25">
      <c r="A14" s="109"/>
      <c r="B14" s="117" t="s">
        <v>871</v>
      </c>
      <c r="C14" s="118">
        <v>4.8727499999999999</v>
      </c>
      <c r="D14" s="119">
        <v>3.6551317028031742</v>
      </c>
      <c r="E14" s="120">
        <v>28115</v>
      </c>
      <c r="F14" s="121">
        <v>28144</v>
      </c>
      <c r="G14" s="122"/>
      <c r="H14" s="123" t="s">
        <v>872</v>
      </c>
      <c r="I14" s="118">
        <v>4.8563999999999998</v>
      </c>
      <c r="J14" s="119">
        <v>3.7847541298912288</v>
      </c>
      <c r="K14" s="120">
        <v>27891</v>
      </c>
      <c r="L14" s="122"/>
      <c r="M14" s="116"/>
      <c r="N14" s="116"/>
      <c r="O14" s="116"/>
      <c r="P14" s="116"/>
      <c r="Q14" s="116"/>
      <c r="R14" s="116"/>
      <c r="S14" s="116"/>
      <c r="T14" s="116"/>
      <c r="U14" s="116"/>
      <c r="V14" s="116"/>
      <c r="W14" s="116"/>
      <c r="X14" s="116"/>
      <c r="Y14" s="116"/>
      <c r="Z14" s="116"/>
    </row>
    <row r="15" spans="1:26" ht="12" customHeight="1" x14ac:dyDescent="0.25">
      <c r="A15" s="109"/>
      <c r="B15" s="117" t="s">
        <v>873</v>
      </c>
      <c r="C15" s="118">
        <v>5.02515</v>
      </c>
      <c r="D15" s="119">
        <v>3.1275973526242904</v>
      </c>
      <c r="E15" s="120">
        <v>29437</v>
      </c>
      <c r="F15" s="121">
        <v>29452</v>
      </c>
      <c r="G15" s="122"/>
      <c r="H15" s="123" t="s">
        <v>874</v>
      </c>
      <c r="I15" s="118">
        <v>5.0315000000000003</v>
      </c>
      <c r="J15" s="119">
        <v>3.6055514372786526</v>
      </c>
      <c r="K15" s="120">
        <v>29216</v>
      </c>
      <c r="L15" s="122"/>
      <c r="M15" s="116"/>
      <c r="N15" s="116"/>
      <c r="O15" s="116"/>
      <c r="P15" s="116"/>
      <c r="Q15" s="116"/>
      <c r="R15" s="116"/>
      <c r="S15" s="116"/>
      <c r="T15" s="116"/>
      <c r="U15" s="116"/>
      <c r="V15" s="116"/>
      <c r="W15" s="116"/>
      <c r="X15" s="116"/>
      <c r="Y15" s="116"/>
      <c r="Z15" s="116"/>
    </row>
    <row r="16" spans="1:26" ht="12" customHeight="1" x14ac:dyDescent="0.25">
      <c r="A16" s="109"/>
      <c r="B16" s="117" t="s">
        <v>875</v>
      </c>
      <c r="C16" s="118">
        <v>5.1095749999999995</v>
      </c>
      <c r="D16" s="119">
        <v>1.6800493517606347</v>
      </c>
      <c r="E16" s="120">
        <v>31907</v>
      </c>
      <c r="F16" s="121">
        <v>31865</v>
      </c>
      <c r="G16" s="122"/>
      <c r="H16" s="123" t="s">
        <v>876</v>
      </c>
      <c r="I16" s="118">
        <v>5.1051000000000002</v>
      </c>
      <c r="J16" s="119">
        <v>1.4627844579151323</v>
      </c>
      <c r="K16" s="120">
        <v>31090</v>
      </c>
      <c r="L16" s="122"/>
      <c r="M16" s="116"/>
      <c r="N16" s="116"/>
      <c r="O16" s="116"/>
      <c r="P16" s="116"/>
      <c r="Q16" s="116"/>
      <c r="R16" s="116"/>
      <c r="S16" s="116"/>
      <c r="T16" s="116"/>
      <c r="U16" s="116"/>
      <c r="V16" s="116"/>
      <c r="W16" s="116"/>
      <c r="X16" s="116"/>
      <c r="Y16" s="116"/>
      <c r="Z16" s="116"/>
    </row>
    <row r="17" spans="1:26" ht="12.75" customHeight="1" x14ac:dyDescent="0.25">
      <c r="A17" s="103"/>
      <c r="B17" s="124" t="s">
        <v>877</v>
      </c>
      <c r="C17" s="125">
        <v>5.3511000000000006</v>
      </c>
      <c r="D17" s="119">
        <v>4.7269097723392086</v>
      </c>
      <c r="E17" s="126">
        <v>34811</v>
      </c>
      <c r="F17" s="127">
        <v>34878</v>
      </c>
      <c r="G17" s="122"/>
      <c r="H17" s="123" t="s">
        <v>878</v>
      </c>
      <c r="I17" s="125">
        <v>5.2882999999999996</v>
      </c>
      <c r="J17" s="128">
        <v>3.588568294450635</v>
      </c>
      <c r="K17" s="126">
        <v>34007</v>
      </c>
      <c r="L17" s="122"/>
      <c r="M17" s="104"/>
      <c r="N17" s="104"/>
      <c r="O17" s="104"/>
      <c r="P17" s="104"/>
      <c r="Q17" s="104"/>
      <c r="R17" s="104"/>
      <c r="S17" s="104"/>
      <c r="T17" s="104"/>
      <c r="U17" s="104"/>
      <c r="V17" s="104"/>
      <c r="W17" s="104"/>
      <c r="X17" s="104"/>
      <c r="Y17" s="104"/>
      <c r="Z17" s="104"/>
    </row>
    <row r="18" spans="1:26" ht="12" customHeight="1" x14ac:dyDescent="0.25">
      <c r="A18" s="103"/>
      <c r="B18" s="124" t="s">
        <v>879</v>
      </c>
      <c r="C18" s="129">
        <v>5.6395499999999998</v>
      </c>
      <c r="D18" s="119">
        <v>5.3904804619610767</v>
      </c>
      <c r="E18" s="130">
        <v>37429</v>
      </c>
      <c r="F18" s="131">
        <v>37385</v>
      </c>
      <c r="G18" s="122"/>
      <c r="H18" s="123" t="s">
        <v>880</v>
      </c>
      <c r="I18" s="125">
        <v>5.6031000000000004</v>
      </c>
      <c r="J18" s="128">
        <v>5.9527636480532662</v>
      </c>
      <c r="K18" s="126">
        <v>36794</v>
      </c>
      <c r="L18" s="122"/>
      <c r="M18" s="104"/>
      <c r="N18" s="104"/>
      <c r="O18" s="104"/>
      <c r="P18" s="104"/>
      <c r="Q18" s="104"/>
      <c r="R18" s="104"/>
      <c r="S18" s="104"/>
      <c r="T18" s="104"/>
      <c r="U18" s="104"/>
      <c r="V18" s="104"/>
      <c r="W18" s="104"/>
      <c r="X18" s="104"/>
      <c r="Y18" s="104"/>
      <c r="Z18" s="104"/>
    </row>
    <row r="19" spans="1:26" ht="12" customHeight="1" x14ac:dyDescent="0.25">
      <c r="A19" s="103"/>
      <c r="B19" s="124" t="s">
        <v>881</v>
      </c>
      <c r="C19" s="129">
        <v>5.9274750000000003</v>
      </c>
      <c r="D19" s="119">
        <v>5.1054605420645345</v>
      </c>
      <c r="E19" s="130">
        <v>39926</v>
      </c>
      <c r="F19" s="131">
        <v>39920</v>
      </c>
      <c r="G19" s="122"/>
      <c r="H19" s="123" t="s">
        <v>882</v>
      </c>
      <c r="I19" s="125">
        <v>5.9027000000000003</v>
      </c>
      <c r="J19" s="128">
        <v>5.3470400314111801</v>
      </c>
      <c r="K19" s="126">
        <v>39367</v>
      </c>
      <c r="L19" s="122"/>
      <c r="M19" s="104"/>
      <c r="N19" s="104"/>
      <c r="O19" s="104"/>
      <c r="P19" s="104"/>
      <c r="Q19" s="104"/>
      <c r="R19" s="104"/>
      <c r="S19" s="104"/>
      <c r="T19" s="104"/>
      <c r="U19" s="104"/>
      <c r="V19" s="104"/>
      <c r="W19" s="104"/>
      <c r="X19" s="104"/>
      <c r="Y19" s="104"/>
      <c r="Z19" s="104"/>
    </row>
    <row r="20" spans="1:26" ht="12" customHeight="1" x14ac:dyDescent="0.25">
      <c r="A20" s="103"/>
      <c r="B20" s="124" t="s">
        <v>883</v>
      </c>
      <c r="C20" s="129">
        <v>6.0905249999999995</v>
      </c>
      <c r="D20" s="119">
        <v>2.7507496868396619</v>
      </c>
      <c r="E20" s="130">
        <v>42493</v>
      </c>
      <c r="F20" s="131">
        <v>42602</v>
      </c>
      <c r="G20" s="122"/>
      <c r="H20" s="123" t="s">
        <v>884</v>
      </c>
      <c r="I20" s="125">
        <v>6.0776000000000003</v>
      </c>
      <c r="J20" s="128">
        <v>2.9630508072576967</v>
      </c>
      <c r="K20" s="126">
        <v>41660</v>
      </c>
      <c r="L20" s="122"/>
      <c r="M20" s="104"/>
      <c r="N20" s="104"/>
      <c r="O20" s="104"/>
      <c r="P20" s="104"/>
      <c r="Q20" s="104"/>
      <c r="R20" s="104"/>
      <c r="S20" s="104"/>
      <c r="T20" s="104"/>
      <c r="U20" s="104"/>
      <c r="V20" s="104"/>
      <c r="W20" s="104"/>
      <c r="X20" s="104"/>
      <c r="Y20" s="104"/>
      <c r="Z20" s="104"/>
    </row>
    <row r="21" spans="1:26" ht="12" customHeight="1" x14ac:dyDescent="0.25">
      <c r="A21" s="103"/>
      <c r="B21" s="124" t="s">
        <v>885</v>
      </c>
      <c r="C21" s="129">
        <v>6.4092750000000001</v>
      </c>
      <c r="D21" s="119">
        <v>5.2335389806297581</v>
      </c>
      <c r="E21" s="130">
        <v>46763</v>
      </c>
      <c r="F21" s="131">
        <v>46784</v>
      </c>
      <c r="G21" s="122"/>
      <c r="H21" s="123" t="s">
        <v>886</v>
      </c>
      <c r="I21" s="125">
        <v>6.3331999999999997</v>
      </c>
      <c r="J21" s="128">
        <v>4.2056074766355032</v>
      </c>
      <c r="K21" s="126">
        <v>45792</v>
      </c>
      <c r="L21" s="122"/>
      <c r="M21" s="104"/>
      <c r="N21" s="104"/>
      <c r="O21" s="104"/>
      <c r="P21" s="104"/>
      <c r="Q21" s="104"/>
      <c r="R21" s="104"/>
      <c r="S21" s="104"/>
      <c r="T21" s="104"/>
      <c r="U21" s="104"/>
      <c r="V21" s="104"/>
      <c r="W21" s="104"/>
      <c r="X21" s="104"/>
      <c r="Y21" s="104"/>
      <c r="Z21" s="104"/>
    </row>
    <row r="22" spans="1:26" ht="12" customHeight="1" x14ac:dyDescent="0.25">
      <c r="A22" s="103"/>
      <c r="B22" s="124" t="s">
        <v>887</v>
      </c>
      <c r="C22" s="129">
        <v>6.8527749999999994</v>
      </c>
      <c r="D22" s="119">
        <v>6.9196593998541074</v>
      </c>
      <c r="E22" s="130">
        <v>50860</v>
      </c>
      <c r="F22" s="131">
        <v>50915</v>
      </c>
      <c r="G22" s="122"/>
      <c r="H22" s="123" t="s">
        <v>888</v>
      </c>
      <c r="I22" s="125">
        <v>6.7535999999999996</v>
      </c>
      <c r="J22" s="128">
        <v>6.638034484936524</v>
      </c>
      <c r="K22" s="126">
        <v>49776</v>
      </c>
      <c r="L22" s="122"/>
      <c r="M22" s="104"/>
      <c r="N22" s="104"/>
      <c r="O22" s="104"/>
      <c r="P22" s="104"/>
      <c r="Q22" s="104"/>
      <c r="R22" s="104"/>
      <c r="S22" s="104"/>
      <c r="T22" s="104"/>
      <c r="U22" s="104"/>
      <c r="V22" s="104"/>
      <c r="W22" s="104"/>
      <c r="X22" s="104"/>
      <c r="Y22" s="104"/>
      <c r="Z22" s="104"/>
    </row>
    <row r="23" spans="1:26" ht="12" customHeight="1" x14ac:dyDescent="0.25">
      <c r="A23" s="103"/>
      <c r="B23" s="124" t="s">
        <v>889</v>
      </c>
      <c r="C23" s="129">
        <v>7.528975</v>
      </c>
      <c r="D23" s="119">
        <v>9.8675354144853813</v>
      </c>
      <c r="E23" s="130">
        <v>57723</v>
      </c>
      <c r="F23" s="131">
        <v>57809</v>
      </c>
      <c r="G23" s="122"/>
      <c r="H23" s="123" t="s">
        <v>890</v>
      </c>
      <c r="I23" s="125">
        <v>7.4028999999999998</v>
      </c>
      <c r="J23" s="128">
        <v>9.6141317223406819</v>
      </c>
      <c r="K23" s="126">
        <v>56055</v>
      </c>
      <c r="L23" s="122"/>
      <c r="M23" s="104"/>
      <c r="N23" s="104"/>
      <c r="O23" s="104"/>
      <c r="P23" s="104"/>
      <c r="Q23" s="104"/>
      <c r="R23" s="104"/>
      <c r="S23" s="104"/>
      <c r="T23" s="104"/>
      <c r="U23" s="104"/>
      <c r="V23" s="104"/>
      <c r="W23" s="104"/>
      <c r="X23" s="104"/>
      <c r="Y23" s="104"/>
      <c r="Z23" s="104"/>
    </row>
    <row r="24" spans="1:26" ht="12" customHeight="1" x14ac:dyDescent="0.25">
      <c r="A24" s="103"/>
      <c r="B24" s="124" t="s">
        <v>891</v>
      </c>
      <c r="C24" s="129">
        <v>8.097525000000001</v>
      </c>
      <c r="D24" s="119">
        <v>7.5514927330745687</v>
      </c>
      <c r="E24" s="130">
        <v>64517</v>
      </c>
      <c r="F24" s="131">
        <v>64419</v>
      </c>
      <c r="G24" s="122"/>
      <c r="H24" s="123" t="s">
        <v>892</v>
      </c>
      <c r="I24" s="125">
        <v>8.0164000000000009</v>
      </c>
      <c r="J24" s="128">
        <v>8.2872928176795728</v>
      </c>
      <c r="K24" s="126">
        <v>62821</v>
      </c>
      <c r="L24" s="122"/>
      <c r="M24" s="104"/>
      <c r="N24" s="104"/>
      <c r="O24" s="104"/>
      <c r="P24" s="104"/>
      <c r="Q24" s="104"/>
      <c r="R24" s="104"/>
      <c r="S24" s="104"/>
      <c r="T24" s="104"/>
      <c r="U24" s="104"/>
      <c r="V24" s="104"/>
      <c r="W24" s="104"/>
      <c r="X24" s="104"/>
      <c r="Y24" s="104"/>
      <c r="Z24" s="104"/>
    </row>
    <row r="25" spans="1:26" ht="12" customHeight="1" x14ac:dyDescent="0.25">
      <c r="A25" s="103"/>
      <c r="B25" s="124" t="s">
        <v>893</v>
      </c>
      <c r="C25" s="129">
        <v>8.7857250000000011</v>
      </c>
      <c r="D25" s="119">
        <v>8.4988931803236181</v>
      </c>
      <c r="E25" s="130">
        <v>73845</v>
      </c>
      <c r="F25" s="131">
        <v>73950</v>
      </c>
      <c r="G25" s="122"/>
      <c r="H25" s="123" t="s">
        <v>894</v>
      </c>
      <c r="I25" s="125">
        <v>8.6219999999999999</v>
      </c>
      <c r="J25" s="128">
        <v>7.5545132478419115</v>
      </c>
      <c r="K25" s="126">
        <v>70499</v>
      </c>
      <c r="L25" s="122"/>
      <c r="M25" s="104"/>
      <c r="N25" s="104"/>
      <c r="O25" s="104"/>
      <c r="P25" s="104"/>
      <c r="Q25" s="104"/>
      <c r="R25" s="104"/>
      <c r="S25" s="104"/>
      <c r="T25" s="104"/>
      <c r="U25" s="104"/>
      <c r="V25" s="104"/>
      <c r="W25" s="104"/>
      <c r="X25" s="104"/>
      <c r="Y25" s="104"/>
      <c r="Z25" s="104"/>
    </row>
    <row r="26" spans="1:26" ht="12" customHeight="1" x14ac:dyDescent="0.25">
      <c r="A26" s="103"/>
      <c r="B26" s="124" t="s">
        <v>895</v>
      </c>
      <c r="C26" s="129">
        <v>9.5589250000000003</v>
      </c>
      <c r="D26" s="119">
        <v>8.8006396740166473</v>
      </c>
      <c r="E26" s="130">
        <v>82759</v>
      </c>
      <c r="F26" s="131">
        <v>82781</v>
      </c>
      <c r="G26" s="122"/>
      <c r="H26" s="123" t="s">
        <v>896</v>
      </c>
      <c r="I26" s="125">
        <v>9.3862000000000005</v>
      </c>
      <c r="J26" s="128">
        <v>8.8633727673393725</v>
      </c>
      <c r="K26" s="126">
        <v>81703</v>
      </c>
      <c r="L26" s="122"/>
      <c r="M26" s="104"/>
      <c r="N26" s="104"/>
      <c r="O26" s="104"/>
      <c r="P26" s="104"/>
      <c r="Q26" s="104"/>
      <c r="R26" s="104"/>
      <c r="S26" s="104"/>
      <c r="T26" s="104"/>
      <c r="U26" s="104"/>
      <c r="V26" s="104"/>
      <c r="W26" s="104"/>
      <c r="X26" s="104"/>
      <c r="Y26" s="104"/>
      <c r="Z26" s="104"/>
    </row>
    <row r="27" spans="1:26" ht="12" customHeight="1" x14ac:dyDescent="0.25">
      <c r="A27" s="103"/>
      <c r="B27" s="124" t="s">
        <v>897</v>
      </c>
      <c r="C27" s="129">
        <v>11.499874999999999</v>
      </c>
      <c r="D27" s="119">
        <v>20.305107530396974</v>
      </c>
      <c r="E27" s="130">
        <v>98107</v>
      </c>
      <c r="F27" s="131">
        <v>98277</v>
      </c>
      <c r="G27" s="122"/>
      <c r="H27" s="123" t="s">
        <v>898</v>
      </c>
      <c r="I27" s="125">
        <v>10.9039</v>
      </c>
      <c r="J27" s="128">
        <v>16.169482857812529</v>
      </c>
      <c r="K27" s="126">
        <v>92586</v>
      </c>
      <c r="L27" s="122"/>
      <c r="M27" s="104"/>
      <c r="N27" s="104"/>
      <c r="O27" s="104"/>
      <c r="P27" s="104"/>
      <c r="Q27" s="104"/>
      <c r="R27" s="104"/>
      <c r="S27" s="104"/>
      <c r="T27" s="104"/>
      <c r="U27" s="104"/>
      <c r="V27" s="104"/>
      <c r="W27" s="104"/>
      <c r="X27" s="104"/>
      <c r="Y27" s="104"/>
      <c r="Z27" s="104"/>
    </row>
    <row r="28" spans="1:26" ht="12" customHeight="1" x14ac:dyDescent="0.25">
      <c r="A28" s="103"/>
      <c r="B28" s="124" t="s">
        <v>899</v>
      </c>
      <c r="C28" s="129">
        <v>14.314875000000001</v>
      </c>
      <c r="D28" s="119">
        <v>24.478526940510235</v>
      </c>
      <c r="E28" s="130">
        <v>120739</v>
      </c>
      <c r="F28" s="131">
        <v>120631</v>
      </c>
      <c r="G28" s="122"/>
      <c r="H28" s="123" t="s">
        <v>900</v>
      </c>
      <c r="I28" s="125">
        <v>13.7537</v>
      </c>
      <c r="J28" s="128">
        <v>26.135602857693119</v>
      </c>
      <c r="K28" s="126">
        <v>115023</v>
      </c>
      <c r="L28" s="122"/>
      <c r="M28" s="104"/>
      <c r="N28" s="104"/>
      <c r="O28" s="104"/>
      <c r="P28" s="104"/>
      <c r="Q28" s="104"/>
      <c r="R28" s="104"/>
      <c r="S28" s="104"/>
      <c r="T28" s="104"/>
      <c r="U28" s="104"/>
      <c r="V28" s="104"/>
      <c r="W28" s="104"/>
      <c r="X28" s="104"/>
      <c r="Y28" s="104"/>
      <c r="Z28" s="104"/>
    </row>
    <row r="29" spans="1:26" ht="12" customHeight="1" x14ac:dyDescent="0.25">
      <c r="A29" s="103"/>
      <c r="B29" s="124" t="s">
        <v>901</v>
      </c>
      <c r="C29" s="129">
        <v>16.307425000000002</v>
      </c>
      <c r="D29" s="119">
        <v>13.919436949327194</v>
      </c>
      <c r="E29" s="130">
        <v>141816</v>
      </c>
      <c r="F29" s="131">
        <v>142319</v>
      </c>
      <c r="G29" s="122"/>
      <c r="H29" s="123" t="s">
        <v>902</v>
      </c>
      <c r="I29" s="125">
        <v>15.8805</v>
      </c>
      <c r="J29" s="128">
        <v>15.463475283014747</v>
      </c>
      <c r="K29" s="126">
        <v>136759</v>
      </c>
      <c r="L29" s="122"/>
      <c r="M29" s="104"/>
      <c r="N29" s="104"/>
      <c r="O29" s="104"/>
      <c r="P29" s="104"/>
      <c r="Q29" s="104"/>
      <c r="R29" s="104"/>
      <c r="S29" s="104"/>
      <c r="T29" s="104"/>
      <c r="U29" s="104"/>
      <c r="V29" s="104"/>
      <c r="W29" s="104"/>
      <c r="X29" s="104"/>
      <c r="Y29" s="104"/>
      <c r="Z29" s="104"/>
    </row>
    <row r="30" spans="1:26" ht="12" customHeight="1" x14ac:dyDescent="0.25">
      <c r="A30" s="103"/>
      <c r="B30" s="124" t="s">
        <v>903</v>
      </c>
      <c r="C30" s="129">
        <v>18.549975</v>
      </c>
      <c r="D30" s="119">
        <v>13.751711260361446</v>
      </c>
      <c r="E30" s="130">
        <v>165811</v>
      </c>
      <c r="F30" s="131">
        <v>165602</v>
      </c>
      <c r="G30" s="122"/>
      <c r="H30" s="123" t="s">
        <v>904</v>
      </c>
      <c r="I30" s="125">
        <v>18.081199999999999</v>
      </c>
      <c r="J30" s="128">
        <v>13.857876011460593</v>
      </c>
      <c r="K30" s="126">
        <v>159502</v>
      </c>
      <c r="L30" s="122"/>
      <c r="M30" s="104"/>
      <c r="N30" s="104"/>
      <c r="O30" s="104"/>
      <c r="P30" s="104"/>
      <c r="Q30" s="104"/>
      <c r="R30" s="104"/>
      <c r="S30" s="104"/>
      <c r="T30" s="104"/>
      <c r="U30" s="104"/>
      <c r="V30" s="104"/>
      <c r="W30" s="104"/>
      <c r="X30" s="104"/>
      <c r="Y30" s="104"/>
      <c r="Z30" s="104"/>
    </row>
    <row r="31" spans="1:26" ht="12" customHeight="1" x14ac:dyDescent="0.25">
      <c r="A31" s="103"/>
      <c r="B31" s="124" t="s">
        <v>905</v>
      </c>
      <c r="C31" s="129">
        <v>20.638849999999998</v>
      </c>
      <c r="D31" s="119">
        <v>11.260796847435094</v>
      </c>
      <c r="E31" s="130">
        <v>192055</v>
      </c>
      <c r="F31" s="131">
        <v>192168</v>
      </c>
      <c r="G31" s="122"/>
      <c r="H31" s="123" t="s">
        <v>906</v>
      </c>
      <c r="I31" s="125">
        <v>20.216200000000001</v>
      </c>
      <c r="J31" s="128">
        <v>11.807844612083278</v>
      </c>
      <c r="K31" s="126">
        <v>185857</v>
      </c>
      <c r="L31" s="122"/>
      <c r="M31" s="104"/>
      <c r="N31" s="104"/>
      <c r="O31" s="104"/>
      <c r="P31" s="104"/>
      <c r="Q31" s="104"/>
      <c r="R31" s="104"/>
      <c r="S31" s="104"/>
      <c r="T31" s="104"/>
      <c r="U31" s="104"/>
      <c r="V31" s="104"/>
      <c r="W31" s="104"/>
      <c r="X31" s="104"/>
      <c r="Y31" s="104"/>
      <c r="Z31" s="104"/>
    </row>
    <row r="32" spans="1:26" ht="12" customHeight="1" x14ac:dyDescent="0.25">
      <c r="A32" s="103"/>
      <c r="B32" s="124" t="s">
        <v>907</v>
      </c>
      <c r="C32" s="129">
        <v>24.11645</v>
      </c>
      <c r="D32" s="119">
        <v>16.849776029187684</v>
      </c>
      <c r="E32" s="130">
        <v>232269</v>
      </c>
      <c r="F32" s="131">
        <v>232302</v>
      </c>
      <c r="G32" s="122"/>
      <c r="H32" s="123" t="s">
        <v>908</v>
      </c>
      <c r="I32" s="125">
        <v>23.134799999999998</v>
      </c>
      <c r="J32" s="128">
        <v>14.43693671412035</v>
      </c>
      <c r="K32" s="126">
        <v>220658</v>
      </c>
      <c r="L32" s="122"/>
      <c r="M32" s="104"/>
      <c r="N32" s="104"/>
      <c r="O32" s="104"/>
      <c r="P32" s="104"/>
      <c r="Q32" s="104"/>
      <c r="R32" s="104"/>
      <c r="S32" s="104"/>
      <c r="T32" s="104"/>
      <c r="U32" s="104"/>
      <c r="V32" s="104"/>
      <c r="W32" s="104"/>
      <c r="X32" s="104"/>
      <c r="Y32" s="104"/>
      <c r="Z32" s="104"/>
    </row>
    <row r="33" spans="1:26" ht="12" customHeight="1" x14ac:dyDescent="0.25">
      <c r="A33" s="103"/>
      <c r="B33" s="124" t="s">
        <v>909</v>
      </c>
      <c r="C33" s="129">
        <v>28.729025</v>
      </c>
      <c r="D33" s="119">
        <v>19.126260291212013</v>
      </c>
      <c r="E33" s="130">
        <v>267153</v>
      </c>
      <c r="F33" s="131">
        <v>267446</v>
      </c>
      <c r="G33" s="122"/>
      <c r="H33" s="123" t="s">
        <v>910</v>
      </c>
      <c r="I33" s="125">
        <v>27.810099999999998</v>
      </c>
      <c r="J33" s="128">
        <v>20.208949288517733</v>
      </c>
      <c r="K33" s="126">
        <v>259654</v>
      </c>
      <c r="L33" s="122"/>
      <c r="M33" s="104"/>
      <c r="N33" s="104"/>
      <c r="O33" s="104"/>
      <c r="P33" s="104"/>
      <c r="Q33" s="104"/>
      <c r="R33" s="104"/>
      <c r="S33" s="104"/>
      <c r="T33" s="104"/>
      <c r="U33" s="104"/>
      <c r="V33" s="104"/>
      <c r="W33" s="104"/>
      <c r="X33" s="104"/>
      <c r="Y33" s="104"/>
      <c r="Z33" s="104"/>
    </row>
    <row r="34" spans="1:26" ht="12" customHeight="1" x14ac:dyDescent="0.25">
      <c r="A34" s="103"/>
      <c r="B34" s="124" t="s">
        <v>911</v>
      </c>
      <c r="C34" s="129">
        <v>31.754224999999998</v>
      </c>
      <c r="D34" s="119">
        <v>10.530117189845454</v>
      </c>
      <c r="E34" s="130">
        <v>297610</v>
      </c>
      <c r="F34" s="131">
        <v>297044</v>
      </c>
      <c r="G34" s="122"/>
      <c r="H34" s="123" t="s">
        <v>912</v>
      </c>
      <c r="I34" s="125">
        <v>31.238399999999999</v>
      </c>
      <c r="J34" s="128">
        <v>12.327535679483354</v>
      </c>
      <c r="K34" s="126">
        <v>289551</v>
      </c>
      <c r="L34" s="122"/>
      <c r="M34" s="104"/>
      <c r="N34" s="104"/>
      <c r="O34" s="104"/>
      <c r="P34" s="104"/>
      <c r="Q34" s="104"/>
      <c r="R34" s="104"/>
      <c r="S34" s="104"/>
      <c r="T34" s="104"/>
      <c r="U34" s="104"/>
      <c r="V34" s="104"/>
      <c r="W34" s="104"/>
      <c r="X34" s="104"/>
      <c r="Y34" s="104"/>
      <c r="Z34" s="104"/>
    </row>
    <row r="35" spans="1:26" ht="12" customHeight="1" x14ac:dyDescent="0.25">
      <c r="A35" s="103"/>
      <c r="B35" s="124" t="s">
        <v>913</v>
      </c>
      <c r="C35" s="129">
        <v>34.0916</v>
      </c>
      <c r="D35" s="119">
        <v>7.3608315113973077</v>
      </c>
      <c r="E35" s="130">
        <v>326887</v>
      </c>
      <c r="F35" s="131">
        <v>327136</v>
      </c>
      <c r="G35" s="122"/>
      <c r="H35" s="123" t="s">
        <v>914</v>
      </c>
      <c r="I35" s="125">
        <v>33.739600000000003</v>
      </c>
      <c r="J35" s="128">
        <v>8.0068121286621725</v>
      </c>
      <c r="K35" s="126">
        <v>318969</v>
      </c>
      <c r="L35" s="122"/>
      <c r="M35" s="104"/>
      <c r="N35" s="104"/>
      <c r="O35" s="104"/>
      <c r="P35" s="104"/>
      <c r="Q35" s="104"/>
      <c r="R35" s="104"/>
      <c r="S35" s="104"/>
      <c r="T35" s="104"/>
      <c r="U35" s="104"/>
      <c r="V35" s="104"/>
      <c r="W35" s="104"/>
      <c r="X35" s="104"/>
      <c r="Y35" s="104"/>
      <c r="Z35" s="104"/>
    </row>
    <row r="36" spans="1:26" ht="12" customHeight="1" x14ac:dyDescent="0.25">
      <c r="A36" s="103"/>
      <c r="B36" s="124" t="s">
        <v>915</v>
      </c>
      <c r="C36" s="129">
        <v>35.720075000000001</v>
      </c>
      <c r="D36" s="119">
        <v>4.7767631909326687</v>
      </c>
      <c r="E36" s="130">
        <v>357612</v>
      </c>
      <c r="F36" s="131">
        <v>356885</v>
      </c>
      <c r="G36" s="122"/>
      <c r="H36" s="123" t="s">
        <v>916</v>
      </c>
      <c r="I36" s="125">
        <v>35.61</v>
      </c>
      <c r="J36" s="128">
        <v>5.5436341865345069</v>
      </c>
      <c r="K36" s="126">
        <v>350868</v>
      </c>
      <c r="L36" s="122"/>
      <c r="M36" s="104"/>
      <c r="N36" s="104"/>
      <c r="O36" s="104"/>
      <c r="P36" s="104"/>
      <c r="Q36" s="104"/>
      <c r="R36" s="104"/>
      <c r="S36" s="104"/>
      <c r="T36" s="104"/>
      <c r="U36" s="104"/>
      <c r="V36" s="104"/>
      <c r="W36" s="104"/>
      <c r="X36" s="104"/>
      <c r="Y36" s="104"/>
      <c r="Z36" s="104"/>
    </row>
    <row r="37" spans="1:26" ht="12" customHeight="1" x14ac:dyDescent="0.25">
      <c r="A37" s="103"/>
      <c r="B37" s="124" t="s">
        <v>917</v>
      </c>
      <c r="C37" s="129">
        <v>37.751374999999996</v>
      </c>
      <c r="D37" s="119">
        <v>5.6867181829825233</v>
      </c>
      <c r="E37" s="130">
        <v>385624</v>
      </c>
      <c r="F37" s="131">
        <v>384846</v>
      </c>
      <c r="G37" s="122"/>
      <c r="H37" s="123" t="s">
        <v>918</v>
      </c>
      <c r="I37" s="125">
        <v>37.468499999999999</v>
      </c>
      <c r="J37" s="128">
        <v>5.2190395956192059</v>
      </c>
      <c r="K37" s="126">
        <v>377543</v>
      </c>
      <c r="L37" s="122"/>
      <c r="M37" s="104"/>
      <c r="N37" s="104"/>
      <c r="O37" s="104"/>
      <c r="P37" s="104"/>
      <c r="Q37" s="104"/>
      <c r="R37" s="104"/>
      <c r="S37" s="104"/>
      <c r="T37" s="104"/>
      <c r="U37" s="104"/>
      <c r="V37" s="104"/>
      <c r="W37" s="104"/>
      <c r="X37" s="104"/>
      <c r="Y37" s="104"/>
      <c r="Z37" s="104"/>
    </row>
    <row r="38" spans="1:26" ht="12" customHeight="1" x14ac:dyDescent="0.25">
      <c r="A38" s="103"/>
      <c r="B38" s="124" t="s">
        <v>919</v>
      </c>
      <c r="C38" s="129">
        <v>39.853549999999998</v>
      </c>
      <c r="D38" s="119">
        <v>5.5684726715252166</v>
      </c>
      <c r="E38" s="130">
        <v>423581</v>
      </c>
      <c r="F38" s="131">
        <v>424134</v>
      </c>
      <c r="G38" s="122"/>
      <c r="H38" s="123" t="s">
        <v>920</v>
      </c>
      <c r="I38" s="125">
        <v>39.4863</v>
      </c>
      <c r="J38" s="128">
        <v>5.385323671884386</v>
      </c>
      <c r="K38" s="126">
        <v>414414</v>
      </c>
      <c r="L38" s="122"/>
      <c r="M38" s="104"/>
      <c r="N38" s="104"/>
      <c r="O38" s="104"/>
      <c r="P38" s="104"/>
      <c r="Q38" s="104"/>
      <c r="R38" s="104"/>
      <c r="S38" s="104"/>
      <c r="T38" s="104"/>
      <c r="U38" s="104"/>
      <c r="V38" s="104"/>
      <c r="W38" s="104"/>
      <c r="X38" s="104"/>
      <c r="Y38" s="104"/>
      <c r="Z38" s="104"/>
    </row>
    <row r="39" spans="1:26" ht="12" customHeight="1" x14ac:dyDescent="0.25">
      <c r="A39" s="103"/>
      <c r="B39" s="124" t="s">
        <v>921</v>
      </c>
      <c r="C39" s="129">
        <v>41.505099999999999</v>
      </c>
      <c r="D39" s="119">
        <v>4.1440473935195241</v>
      </c>
      <c r="E39" s="130">
        <v>455385</v>
      </c>
      <c r="F39" s="131">
        <v>456084</v>
      </c>
      <c r="G39" s="122"/>
      <c r="H39" s="123" t="s">
        <v>922</v>
      </c>
      <c r="I39" s="125">
        <v>41.257199999999997</v>
      </c>
      <c r="J39" s="128">
        <v>4.4848466430128866</v>
      </c>
      <c r="K39" s="126">
        <v>446620</v>
      </c>
      <c r="L39" s="122"/>
      <c r="M39" s="104"/>
      <c r="N39" s="104"/>
      <c r="O39" s="104"/>
      <c r="P39" s="104"/>
      <c r="Q39" s="104"/>
      <c r="R39" s="104"/>
      <c r="S39" s="104"/>
      <c r="T39" s="104"/>
      <c r="U39" s="104"/>
      <c r="V39" s="104"/>
      <c r="W39" s="104"/>
      <c r="X39" s="104"/>
      <c r="Y39" s="104"/>
      <c r="Z39" s="104"/>
    </row>
    <row r="40" spans="1:26" ht="12" customHeight="1" x14ac:dyDescent="0.25">
      <c r="A40" s="103"/>
      <c r="B40" s="124" t="s">
        <v>923</v>
      </c>
      <c r="C40" s="129">
        <v>43.827725000000001</v>
      </c>
      <c r="D40" s="119">
        <v>5.5959990459003883</v>
      </c>
      <c r="E40" s="130">
        <v>510953</v>
      </c>
      <c r="F40" s="131">
        <v>511248</v>
      </c>
      <c r="G40" s="122"/>
      <c r="H40" s="123" t="s">
        <v>924</v>
      </c>
      <c r="I40" s="125">
        <v>43.4771</v>
      </c>
      <c r="J40" s="128">
        <v>5.380636591916085</v>
      </c>
      <c r="K40" s="126">
        <v>496124</v>
      </c>
      <c r="L40" s="122"/>
      <c r="M40" s="104"/>
      <c r="N40" s="104"/>
      <c r="O40" s="104"/>
      <c r="P40" s="104"/>
      <c r="Q40" s="104"/>
      <c r="R40" s="104"/>
      <c r="S40" s="104"/>
      <c r="T40" s="104"/>
      <c r="U40" s="104"/>
      <c r="V40" s="104"/>
      <c r="W40" s="104"/>
      <c r="X40" s="104"/>
      <c r="Y40" s="104"/>
      <c r="Z40" s="104"/>
    </row>
    <row r="41" spans="1:26" ht="12" customHeight="1" x14ac:dyDescent="0.25">
      <c r="A41" s="103"/>
      <c r="B41" s="124" t="s">
        <v>925</v>
      </c>
      <c r="C41" s="129">
        <v>46.690674999999992</v>
      </c>
      <c r="D41" s="119">
        <v>6.5322806511175076</v>
      </c>
      <c r="E41" s="130">
        <v>570118</v>
      </c>
      <c r="F41" s="131">
        <v>571046</v>
      </c>
      <c r="G41" s="122"/>
      <c r="H41" s="123" t="s">
        <v>926</v>
      </c>
      <c r="I41" s="125">
        <v>46.051600000000001</v>
      </c>
      <c r="J41" s="128">
        <v>5.9215081042663851</v>
      </c>
      <c r="K41" s="126">
        <v>555591</v>
      </c>
      <c r="L41" s="122"/>
      <c r="M41" s="104"/>
      <c r="N41" s="104"/>
      <c r="O41" s="104"/>
      <c r="P41" s="104"/>
      <c r="Q41" s="104"/>
      <c r="R41" s="104"/>
      <c r="S41" s="104"/>
      <c r="T41" s="104"/>
      <c r="U41" s="104"/>
      <c r="V41" s="104"/>
      <c r="W41" s="104"/>
      <c r="X41" s="104"/>
      <c r="Y41" s="104"/>
      <c r="Z41" s="104"/>
    </row>
    <row r="42" spans="1:26" ht="12" customHeight="1" x14ac:dyDescent="0.25">
      <c r="A42" s="103"/>
      <c r="B42" s="124" t="s">
        <v>927</v>
      </c>
      <c r="C42" s="129">
        <v>50.310275000000004</v>
      </c>
      <c r="D42" s="119">
        <v>7.7522974341236521</v>
      </c>
      <c r="E42" s="130">
        <v>628384</v>
      </c>
      <c r="F42" s="131">
        <v>628126</v>
      </c>
      <c r="G42" s="122"/>
      <c r="H42" s="123" t="s">
        <v>928</v>
      </c>
      <c r="I42" s="125">
        <v>49.6648</v>
      </c>
      <c r="J42" s="128">
        <v>7.845981464270511</v>
      </c>
      <c r="K42" s="126">
        <v>614508</v>
      </c>
      <c r="L42" s="122"/>
      <c r="M42" s="104"/>
      <c r="N42" s="104"/>
      <c r="O42" s="104"/>
      <c r="P42" s="104"/>
      <c r="Q42" s="104"/>
      <c r="R42" s="104"/>
      <c r="S42" s="104"/>
      <c r="T42" s="104"/>
      <c r="U42" s="104"/>
      <c r="V42" s="104"/>
      <c r="W42" s="104"/>
      <c r="X42" s="104"/>
      <c r="Y42" s="104"/>
      <c r="Z42" s="104"/>
    </row>
    <row r="43" spans="1:26" ht="12" customHeight="1" x14ac:dyDescent="0.25">
      <c r="A43" s="103"/>
      <c r="B43" s="124" t="s">
        <v>929</v>
      </c>
      <c r="C43" s="129">
        <v>54.447299999999998</v>
      </c>
      <c r="D43" s="119">
        <v>8.2230220367509297</v>
      </c>
      <c r="E43" s="130">
        <v>678505</v>
      </c>
      <c r="F43" s="131">
        <v>680041</v>
      </c>
      <c r="G43" s="122"/>
      <c r="H43" s="123" t="s">
        <v>930</v>
      </c>
      <c r="I43" s="125">
        <v>53.676600000000001</v>
      </c>
      <c r="J43" s="128">
        <v>8.0777532578405662</v>
      </c>
      <c r="K43" s="126">
        <v>668915</v>
      </c>
      <c r="L43" s="122"/>
      <c r="M43" s="104"/>
      <c r="N43" s="104"/>
      <c r="O43" s="104"/>
      <c r="P43" s="104"/>
      <c r="Q43" s="104"/>
      <c r="R43" s="104"/>
      <c r="S43" s="104"/>
      <c r="T43" s="104"/>
      <c r="U43" s="104"/>
      <c r="V43" s="104"/>
      <c r="W43" s="104"/>
      <c r="X43" s="104"/>
      <c r="Y43" s="104"/>
      <c r="Z43" s="104"/>
    </row>
    <row r="44" spans="1:26" ht="12" customHeight="1" x14ac:dyDescent="0.25">
      <c r="A44" s="103"/>
      <c r="B44" s="124" t="s">
        <v>931</v>
      </c>
      <c r="C44" s="129">
        <v>57.609624999999994</v>
      </c>
      <c r="D44" s="119">
        <v>5.8080474146559986</v>
      </c>
      <c r="E44" s="130">
        <v>714825</v>
      </c>
      <c r="F44" s="131">
        <v>713484</v>
      </c>
      <c r="G44" s="122"/>
      <c r="H44" s="123" t="s">
        <v>932</v>
      </c>
      <c r="I44" s="125">
        <v>57.234900000000003</v>
      </c>
      <c r="J44" s="128">
        <v>6.629145661237863</v>
      </c>
      <c r="K44" s="126">
        <v>705448</v>
      </c>
      <c r="L44" s="122"/>
      <c r="M44" s="104"/>
      <c r="N44" s="104"/>
      <c r="O44" s="104"/>
      <c r="P44" s="104"/>
      <c r="Q44" s="104"/>
      <c r="R44" s="104"/>
      <c r="S44" s="104"/>
      <c r="T44" s="104"/>
      <c r="U44" s="104"/>
      <c r="V44" s="104"/>
      <c r="W44" s="104"/>
      <c r="X44" s="104"/>
      <c r="Y44" s="104"/>
      <c r="Z44" s="104"/>
    </row>
    <row r="45" spans="1:26" ht="12" customHeight="1" x14ac:dyDescent="0.25">
      <c r="A45" s="103"/>
      <c r="B45" s="124" t="s">
        <v>933</v>
      </c>
      <c r="C45" s="129">
        <v>59.109949999999998</v>
      </c>
      <c r="D45" s="119">
        <v>2.6042957231539066</v>
      </c>
      <c r="E45" s="130">
        <v>737105</v>
      </c>
      <c r="F45" s="131">
        <v>738923</v>
      </c>
      <c r="G45" s="122"/>
      <c r="H45" s="123" t="s">
        <v>934</v>
      </c>
      <c r="I45" s="125">
        <v>59.034100000000002</v>
      </c>
      <c r="J45" s="128">
        <v>3.1435365485044944</v>
      </c>
      <c r="K45" s="126">
        <v>730561</v>
      </c>
      <c r="L45" s="122"/>
      <c r="M45" s="104"/>
      <c r="N45" s="104"/>
      <c r="O45" s="104"/>
      <c r="P45" s="104"/>
      <c r="Q45" s="104"/>
      <c r="R45" s="104"/>
      <c r="S45" s="104"/>
      <c r="T45" s="104"/>
      <c r="U45" s="104"/>
      <c r="V45" s="104"/>
      <c r="W45" s="104"/>
      <c r="X45" s="104"/>
      <c r="Y45" s="104"/>
      <c r="Z45" s="104"/>
    </row>
    <row r="46" spans="1:26" ht="12" customHeight="1" x14ac:dyDescent="0.25">
      <c r="A46" s="103"/>
      <c r="B46" s="124" t="s">
        <v>935</v>
      </c>
      <c r="C46" s="129">
        <v>60.56185</v>
      </c>
      <c r="D46" s="119">
        <v>2.4562700526730303</v>
      </c>
      <c r="E46" s="130">
        <v>780778</v>
      </c>
      <c r="F46" s="131">
        <v>778210</v>
      </c>
      <c r="G46" s="122"/>
      <c r="H46" s="123" t="s">
        <v>936</v>
      </c>
      <c r="I46" s="125">
        <v>60.640300000000003</v>
      </c>
      <c r="J46" s="128">
        <v>2.7208003509835859</v>
      </c>
      <c r="K46" s="126">
        <v>769143</v>
      </c>
      <c r="L46" s="122"/>
      <c r="M46" s="104"/>
      <c r="N46" s="104"/>
      <c r="O46" s="104"/>
      <c r="P46" s="104"/>
      <c r="Q46" s="104"/>
      <c r="R46" s="104"/>
      <c r="S46" s="104"/>
      <c r="T46" s="104"/>
      <c r="U46" s="104"/>
      <c r="V46" s="104"/>
      <c r="W46" s="104"/>
      <c r="X46" s="104"/>
      <c r="Y46" s="104"/>
      <c r="Z46" s="104"/>
    </row>
    <row r="47" spans="1:26" ht="12" customHeight="1" x14ac:dyDescent="0.25">
      <c r="A47" s="103"/>
      <c r="B47" s="124" t="s">
        <v>937</v>
      </c>
      <c r="C47" s="129">
        <v>61.355224999999997</v>
      </c>
      <c r="D47" s="119">
        <v>1.3100243800346216</v>
      </c>
      <c r="E47" s="130">
        <v>819004</v>
      </c>
      <c r="F47" s="131">
        <v>819125</v>
      </c>
      <c r="G47" s="122"/>
      <c r="H47" s="123" t="s">
        <v>938</v>
      </c>
      <c r="I47" s="125">
        <v>61.456000000000003</v>
      </c>
      <c r="J47" s="128">
        <v>1.3451450602981838</v>
      </c>
      <c r="K47" s="126">
        <v>809469</v>
      </c>
      <c r="L47" s="122"/>
      <c r="M47" s="104"/>
      <c r="N47" s="104"/>
      <c r="O47" s="104"/>
      <c r="P47" s="104"/>
      <c r="Q47" s="104"/>
      <c r="R47" s="104"/>
      <c r="S47" s="104"/>
      <c r="T47" s="104"/>
      <c r="U47" s="104"/>
      <c r="V47" s="104"/>
      <c r="W47" s="104"/>
      <c r="X47" s="104"/>
      <c r="Y47" s="104"/>
      <c r="Z47" s="104"/>
    </row>
    <row r="48" spans="1:26" ht="12" customHeight="1" x14ac:dyDescent="0.25">
      <c r="A48" s="103"/>
      <c r="B48" s="124" t="s">
        <v>939</v>
      </c>
      <c r="C48" s="129">
        <v>63.149175</v>
      </c>
      <c r="D48" s="119">
        <v>2.9238748615134287</v>
      </c>
      <c r="E48" s="130">
        <v>863504</v>
      </c>
      <c r="F48" s="131">
        <v>862307</v>
      </c>
      <c r="G48" s="122"/>
      <c r="H48" s="123" t="s">
        <v>940</v>
      </c>
      <c r="I48" s="125">
        <v>62.9514</v>
      </c>
      <c r="J48" s="128">
        <v>2.4332856027076222</v>
      </c>
      <c r="K48" s="126">
        <v>850162</v>
      </c>
      <c r="L48" s="122"/>
      <c r="M48" s="104"/>
      <c r="N48" s="104"/>
      <c r="O48" s="104"/>
      <c r="P48" s="104"/>
      <c r="Q48" s="104"/>
      <c r="R48" s="104"/>
      <c r="S48" s="104"/>
      <c r="T48" s="104"/>
      <c r="U48" s="104"/>
      <c r="V48" s="104"/>
      <c r="W48" s="104"/>
      <c r="X48" s="104"/>
      <c r="Y48" s="104"/>
      <c r="Z48" s="104"/>
    </row>
    <row r="49" spans="1:26" ht="12" customHeight="1" x14ac:dyDescent="0.25">
      <c r="A49" s="103"/>
      <c r="B49" s="124" t="s">
        <v>941</v>
      </c>
      <c r="C49" s="129">
        <v>65.650200000000012</v>
      </c>
      <c r="D49" s="119">
        <v>3.9605030469519402</v>
      </c>
      <c r="E49" s="130">
        <v>919295</v>
      </c>
      <c r="F49" s="131">
        <v>921184</v>
      </c>
      <c r="G49" s="122"/>
      <c r="H49" s="123" t="s">
        <v>942</v>
      </c>
      <c r="I49" s="125">
        <v>65.543000000000006</v>
      </c>
      <c r="J49" s="128">
        <v>4.1168266313378368</v>
      </c>
      <c r="K49" s="126">
        <v>907245</v>
      </c>
      <c r="L49" s="122"/>
      <c r="M49" s="104"/>
      <c r="N49" s="104"/>
      <c r="O49" s="104"/>
      <c r="P49" s="104"/>
      <c r="Q49" s="104"/>
      <c r="R49" s="104"/>
      <c r="S49" s="104"/>
      <c r="T49" s="104"/>
      <c r="U49" s="104"/>
      <c r="V49" s="104"/>
      <c r="W49" s="104"/>
      <c r="X49" s="104"/>
      <c r="Y49" s="104"/>
      <c r="Z49" s="104"/>
    </row>
    <row r="50" spans="1:26" ht="12" customHeight="1" x14ac:dyDescent="0.25">
      <c r="A50" s="103"/>
      <c r="B50" s="124" t="s">
        <v>943</v>
      </c>
      <c r="C50" s="129">
        <v>65.928124999999994</v>
      </c>
      <c r="D50" s="119">
        <v>0.42334219850051019</v>
      </c>
      <c r="E50" s="130">
        <v>963769</v>
      </c>
      <c r="F50" s="131">
        <v>961299</v>
      </c>
      <c r="G50" s="122"/>
      <c r="H50" s="123" t="s">
        <v>944</v>
      </c>
      <c r="I50" s="125">
        <v>66.249499999999998</v>
      </c>
      <c r="J50" s="128">
        <v>1.0779183131684407</v>
      </c>
      <c r="K50" s="126">
        <v>952285</v>
      </c>
      <c r="L50" s="122"/>
      <c r="M50" s="104"/>
      <c r="N50" s="104"/>
      <c r="O50" s="104"/>
      <c r="P50" s="104"/>
      <c r="Q50" s="104"/>
      <c r="R50" s="104"/>
      <c r="S50" s="104"/>
      <c r="T50" s="104"/>
      <c r="U50" s="104"/>
      <c r="V50" s="104"/>
      <c r="W50" s="104"/>
      <c r="X50" s="104"/>
      <c r="Y50" s="104"/>
      <c r="Z50" s="104"/>
    </row>
    <row r="51" spans="1:26" ht="12" customHeight="1" x14ac:dyDescent="0.25">
      <c r="A51" s="103"/>
      <c r="B51" s="124" t="s">
        <v>945</v>
      </c>
      <c r="C51" s="129">
        <v>66.954900000000009</v>
      </c>
      <c r="D51" s="119">
        <v>1.5574157463146645</v>
      </c>
      <c r="E51" s="130">
        <v>1008121</v>
      </c>
      <c r="F51" s="131">
        <v>1010831</v>
      </c>
      <c r="G51" s="122"/>
      <c r="H51" s="123" t="s">
        <v>946</v>
      </c>
      <c r="I51" s="125">
        <v>66.872299999999996</v>
      </c>
      <c r="J51" s="128">
        <v>0.94008256666087753</v>
      </c>
      <c r="K51" s="126">
        <v>996374</v>
      </c>
      <c r="L51" s="122"/>
      <c r="M51" s="104"/>
      <c r="N51" s="104"/>
      <c r="O51" s="104"/>
      <c r="P51" s="104"/>
      <c r="Q51" s="104"/>
      <c r="R51" s="104"/>
      <c r="S51" s="104"/>
      <c r="T51" s="104"/>
      <c r="U51" s="104"/>
      <c r="V51" s="104"/>
      <c r="W51" s="104"/>
      <c r="X51" s="104"/>
      <c r="Y51" s="104"/>
      <c r="Z51" s="104"/>
    </row>
    <row r="52" spans="1:26" ht="12" customHeight="1" x14ac:dyDescent="0.25">
      <c r="A52" s="103"/>
      <c r="B52" s="124" t="s">
        <v>947</v>
      </c>
      <c r="C52" s="129">
        <v>67.220100000000002</v>
      </c>
      <c r="D52" s="119">
        <v>0.39608751562617966</v>
      </c>
      <c r="E52" s="130">
        <v>1054782</v>
      </c>
      <c r="F52" s="131">
        <v>1052319</v>
      </c>
      <c r="G52" s="122"/>
      <c r="H52" s="123" t="s">
        <v>948</v>
      </c>
      <c r="I52" s="125">
        <v>67.4876</v>
      </c>
      <c r="J52" s="128">
        <v>0.92011191479881038</v>
      </c>
      <c r="K52" s="126">
        <v>1039891</v>
      </c>
      <c r="L52" s="122"/>
      <c r="M52" s="104"/>
      <c r="N52" s="104"/>
      <c r="O52" s="104"/>
      <c r="P52" s="104"/>
      <c r="Q52" s="104"/>
      <c r="R52" s="104"/>
      <c r="S52" s="104"/>
      <c r="T52" s="104"/>
      <c r="U52" s="104"/>
      <c r="V52" s="104"/>
      <c r="W52" s="104"/>
      <c r="X52" s="104"/>
      <c r="Y52" s="104"/>
      <c r="Z52" s="104"/>
    </row>
    <row r="53" spans="1:26" ht="12" customHeight="1" x14ac:dyDescent="0.25">
      <c r="A53" s="103"/>
      <c r="B53" s="124" t="s">
        <v>949</v>
      </c>
      <c r="C53" s="129">
        <v>68.529124999999993</v>
      </c>
      <c r="D53" s="119">
        <v>1.9473713963531609</v>
      </c>
      <c r="E53" s="130">
        <v>1107924</v>
      </c>
      <c r="F53" s="131">
        <v>1104616</v>
      </c>
      <c r="G53" s="122"/>
      <c r="H53" s="123" t="s">
        <v>950</v>
      </c>
      <c r="I53" s="125">
        <v>68.740300000000005</v>
      </c>
      <c r="J53" s="128">
        <v>1.8561928413516029</v>
      </c>
      <c r="K53" s="126">
        <v>1095651</v>
      </c>
      <c r="L53" s="122"/>
      <c r="M53" s="104"/>
      <c r="N53" s="104"/>
      <c r="O53" s="104"/>
      <c r="P53" s="104"/>
      <c r="Q53" s="104"/>
      <c r="R53" s="104"/>
      <c r="S53" s="104"/>
      <c r="T53" s="104"/>
      <c r="U53" s="104"/>
      <c r="V53" s="104"/>
      <c r="W53" s="104"/>
      <c r="X53" s="104"/>
      <c r="Y53" s="104"/>
      <c r="Z53" s="104"/>
    </row>
    <row r="54" spans="1:26" ht="12" customHeight="1" x14ac:dyDescent="0.25">
      <c r="A54" s="103"/>
      <c r="B54" s="124" t="s">
        <v>951</v>
      </c>
      <c r="C54" s="129">
        <v>69.383450000000011</v>
      </c>
      <c r="D54" s="119">
        <v>1.2466597231469352</v>
      </c>
      <c r="E54" s="130">
        <v>1147395</v>
      </c>
      <c r="F54" s="131">
        <v>1151712</v>
      </c>
      <c r="G54" s="122"/>
      <c r="H54" s="123" t="s">
        <v>952</v>
      </c>
      <c r="I54" s="125">
        <v>69.424300000000002</v>
      </c>
      <c r="J54" s="128">
        <v>0.99504948334528287</v>
      </c>
      <c r="K54" s="126">
        <v>1139479</v>
      </c>
      <c r="L54" s="122"/>
      <c r="M54" s="104"/>
      <c r="N54" s="104"/>
      <c r="O54" s="104"/>
      <c r="P54" s="104"/>
      <c r="Q54" s="104"/>
      <c r="R54" s="104"/>
      <c r="S54" s="104"/>
      <c r="T54" s="104"/>
      <c r="U54" s="104"/>
      <c r="V54" s="104"/>
      <c r="W54" s="104"/>
      <c r="X54" s="104"/>
      <c r="Y54" s="104"/>
      <c r="Z54" s="104"/>
    </row>
    <row r="55" spans="1:26" ht="12" customHeight="1" x14ac:dyDescent="0.25">
      <c r="A55" s="103"/>
      <c r="B55" s="124" t="s">
        <v>953</v>
      </c>
      <c r="C55" s="129">
        <v>70.994174999999998</v>
      </c>
      <c r="D55" s="119">
        <v>2.3214830049528925</v>
      </c>
      <c r="E55" s="130">
        <v>1211222</v>
      </c>
      <c r="F55" s="131">
        <v>1206957</v>
      </c>
      <c r="G55" s="122"/>
      <c r="H55" s="123" t="s">
        <v>954</v>
      </c>
      <c r="I55" s="125">
        <v>70.888900000000007</v>
      </c>
      <c r="J55" s="128">
        <v>2.1096359632002111</v>
      </c>
      <c r="K55" s="126">
        <v>1190601</v>
      </c>
      <c r="L55" s="122"/>
      <c r="M55" s="104"/>
      <c r="N55" s="104"/>
      <c r="O55" s="104"/>
      <c r="P55" s="104"/>
      <c r="Q55" s="104"/>
      <c r="R55" s="104"/>
      <c r="S55" s="104"/>
      <c r="T55" s="104"/>
      <c r="U55" s="104"/>
      <c r="V55" s="104"/>
      <c r="W55" s="104"/>
      <c r="X55" s="104"/>
      <c r="Y55" s="104"/>
      <c r="Z55" s="104"/>
    </row>
    <row r="56" spans="1:26" ht="15" customHeight="1" x14ac:dyDescent="0.25">
      <c r="A56" s="103"/>
      <c r="B56" s="124" t="s">
        <v>955</v>
      </c>
      <c r="C56" s="129">
        <v>72.421900000000008</v>
      </c>
      <c r="D56" s="119">
        <v>2.0110452723762329</v>
      </c>
      <c r="E56" s="130">
        <v>1272293</v>
      </c>
      <c r="F56" s="131">
        <v>1273436</v>
      </c>
      <c r="G56" s="122"/>
      <c r="H56" s="123" t="s">
        <v>956</v>
      </c>
      <c r="I56" s="125">
        <v>72.488299999999995</v>
      </c>
      <c r="J56" s="128">
        <v>2.2562065429143185</v>
      </c>
      <c r="K56" s="126">
        <v>1257474</v>
      </c>
      <c r="L56" s="122"/>
      <c r="M56" s="104"/>
      <c r="N56" s="104"/>
      <c r="O56" s="104"/>
      <c r="P56" s="104"/>
      <c r="Q56" s="104"/>
      <c r="R56" s="104"/>
      <c r="S56" s="104"/>
      <c r="T56" s="104"/>
      <c r="U56" s="104"/>
      <c r="V56" s="104"/>
      <c r="W56" s="104"/>
      <c r="X56" s="104"/>
      <c r="Y56" s="104"/>
      <c r="Z56" s="104"/>
    </row>
    <row r="57" spans="1:26" ht="15" customHeight="1" x14ac:dyDescent="0.25">
      <c r="A57" s="103"/>
      <c r="B57" s="124" t="s">
        <v>957</v>
      </c>
      <c r="C57" s="129">
        <v>74.471324999999993</v>
      </c>
      <c r="D57" s="119">
        <v>2.8298415258367773</v>
      </c>
      <c r="E57" s="130">
        <v>1336299</v>
      </c>
      <c r="F57" s="131">
        <v>1335027</v>
      </c>
      <c r="G57" s="122"/>
      <c r="H57" s="123" t="s">
        <v>958</v>
      </c>
      <c r="I57" s="125">
        <v>74.337699999999998</v>
      </c>
      <c r="J57" s="128">
        <v>2.5513082800948608</v>
      </c>
      <c r="K57" s="126">
        <v>1320128</v>
      </c>
      <c r="L57" s="122"/>
      <c r="M57" s="104"/>
      <c r="N57" s="104"/>
      <c r="O57" s="104"/>
      <c r="P57" s="104"/>
      <c r="Q57" s="104"/>
      <c r="R57" s="104"/>
      <c r="S57" s="104"/>
      <c r="T57" s="104"/>
      <c r="U57" s="104"/>
      <c r="V57" s="104"/>
      <c r="W57" s="104"/>
      <c r="X57" s="104"/>
      <c r="Y57" s="104"/>
      <c r="Z57" s="104"/>
    </row>
    <row r="58" spans="1:26" ht="15" customHeight="1" x14ac:dyDescent="0.25">
      <c r="A58" s="103"/>
      <c r="B58" s="124" t="s">
        <v>959</v>
      </c>
      <c r="C58" s="129">
        <v>76.286850000000001</v>
      </c>
      <c r="D58" s="119">
        <v>2.4378846488900368</v>
      </c>
      <c r="E58" s="130">
        <v>1420214</v>
      </c>
      <c r="F58" s="131">
        <v>1420135</v>
      </c>
      <c r="G58" s="122"/>
      <c r="H58" s="123" t="s">
        <v>960</v>
      </c>
      <c r="I58" s="125">
        <v>76.197900000000004</v>
      </c>
      <c r="J58" s="128">
        <v>2.5023642108916553</v>
      </c>
      <c r="K58" s="126">
        <v>1396274</v>
      </c>
      <c r="L58" s="122"/>
      <c r="M58" s="104"/>
      <c r="N58" s="104"/>
      <c r="O58" s="104"/>
      <c r="P58" s="104"/>
      <c r="Q58" s="104"/>
      <c r="R58" s="104"/>
      <c r="S58" s="104"/>
      <c r="T58" s="104"/>
      <c r="U58" s="104"/>
      <c r="V58" s="104"/>
      <c r="W58" s="104"/>
      <c r="X58" s="104"/>
      <c r="Y58" s="104"/>
      <c r="Z58" s="104"/>
    </row>
    <row r="59" spans="1:26" ht="15" customHeight="1" x14ac:dyDescent="0.25">
      <c r="A59" s="103"/>
      <c r="B59" s="124" t="s">
        <v>961</v>
      </c>
      <c r="C59" s="129">
        <v>78.453125</v>
      </c>
      <c r="D59" s="119">
        <v>2.8396440539883332</v>
      </c>
      <c r="E59" s="130">
        <v>1493214</v>
      </c>
      <c r="F59" s="131">
        <v>1492031</v>
      </c>
      <c r="G59" s="122"/>
      <c r="H59" s="123" t="s">
        <v>962</v>
      </c>
      <c r="I59" s="125">
        <v>78.311700000000002</v>
      </c>
      <c r="J59" s="128">
        <v>2.7740921993913186</v>
      </c>
      <c r="K59" s="126">
        <v>1474923</v>
      </c>
      <c r="L59" s="122"/>
      <c r="M59" s="104"/>
      <c r="N59" s="104"/>
      <c r="O59" s="104" t="s">
        <v>963</v>
      </c>
      <c r="P59" s="104"/>
      <c r="Q59" s="104"/>
      <c r="R59" s="104"/>
      <c r="S59" s="104"/>
      <c r="T59" s="104"/>
      <c r="U59" s="104"/>
      <c r="V59" s="104"/>
      <c r="W59" s="104"/>
      <c r="X59" s="104"/>
      <c r="Y59" s="104"/>
      <c r="Z59" s="104"/>
    </row>
    <row r="60" spans="1:26" ht="15" customHeight="1" x14ac:dyDescent="0.25">
      <c r="A60" s="103"/>
      <c r="B60" s="124" t="s">
        <v>964</v>
      </c>
      <c r="C60" s="129">
        <v>80.539674999999988</v>
      </c>
      <c r="D60" s="119">
        <v>2.659613622784291</v>
      </c>
      <c r="E60" s="130">
        <v>1569164</v>
      </c>
      <c r="F60" s="131">
        <v>1571317</v>
      </c>
      <c r="G60" s="122"/>
      <c r="H60" s="123" t="s">
        <v>965</v>
      </c>
      <c r="I60" s="125">
        <v>80.332899999999995</v>
      </c>
      <c r="J60" s="128">
        <v>2.5809681056598097</v>
      </c>
      <c r="K60" s="126">
        <v>1549821</v>
      </c>
      <c r="L60" s="122"/>
      <c r="M60" s="104"/>
      <c r="N60" s="104"/>
      <c r="O60" s="104"/>
      <c r="P60" s="104"/>
      <c r="Q60" s="104"/>
      <c r="R60" s="104"/>
      <c r="S60" s="104"/>
      <c r="T60" s="104"/>
      <c r="U60" s="104"/>
      <c r="V60" s="104"/>
      <c r="W60" s="104"/>
      <c r="X60" s="104"/>
      <c r="Y60" s="104"/>
      <c r="Z60" s="104"/>
    </row>
    <row r="61" spans="1:26" ht="15" customHeight="1" x14ac:dyDescent="0.25">
      <c r="A61" s="103"/>
      <c r="B61" s="124" t="s">
        <v>966</v>
      </c>
      <c r="C61" s="129">
        <v>82.594950000000011</v>
      </c>
      <c r="D61" s="119">
        <v>2.5518789342023336</v>
      </c>
      <c r="E61" s="130">
        <v>1573876</v>
      </c>
      <c r="F61" s="131">
        <v>1573372</v>
      </c>
      <c r="G61" s="122"/>
      <c r="H61" s="123" t="s">
        <v>967</v>
      </c>
      <c r="I61" s="125">
        <v>82.659800000000004</v>
      </c>
      <c r="J61" s="128">
        <v>2.8965716412578271</v>
      </c>
      <c r="K61" s="126">
        <v>1589931</v>
      </c>
      <c r="L61" s="122"/>
      <c r="M61" s="104"/>
      <c r="N61" s="104"/>
      <c r="O61" s="104"/>
      <c r="P61" s="104"/>
      <c r="Q61" s="104"/>
      <c r="R61" s="104"/>
      <c r="S61" s="104"/>
      <c r="T61" s="104"/>
      <c r="U61" s="104"/>
      <c r="V61" s="104"/>
      <c r="W61" s="104"/>
      <c r="X61" s="104"/>
      <c r="Y61" s="104"/>
      <c r="Z61" s="104"/>
    </row>
    <row r="62" spans="1:26" ht="15" customHeight="1" x14ac:dyDescent="0.25">
      <c r="A62" s="103"/>
      <c r="B62" s="124" t="s">
        <v>968</v>
      </c>
      <c r="C62" s="129">
        <v>83.956699999999998</v>
      </c>
      <c r="D62" s="119">
        <v>1.6487085469510985</v>
      </c>
      <c r="E62" s="130">
        <v>1557283</v>
      </c>
      <c r="F62" s="131">
        <v>1557542</v>
      </c>
      <c r="G62" s="122"/>
      <c r="H62" s="123" t="s">
        <v>969</v>
      </c>
      <c r="I62" s="125">
        <v>84.015500000000003</v>
      </c>
      <c r="J62" s="128">
        <v>1.6400959111926219</v>
      </c>
      <c r="K62" s="126">
        <v>1547563</v>
      </c>
      <c r="L62" s="104"/>
      <c r="M62" s="104"/>
      <c r="N62" s="104"/>
      <c r="O62" s="104"/>
      <c r="P62" s="104"/>
      <c r="Q62" s="104"/>
      <c r="R62" s="104"/>
      <c r="S62" s="104"/>
      <c r="T62" s="104"/>
      <c r="U62" s="104"/>
      <c r="V62" s="104"/>
      <c r="W62" s="104"/>
      <c r="X62" s="104"/>
      <c r="Y62" s="104"/>
      <c r="Z62" s="104"/>
    </row>
    <row r="63" spans="1:26" ht="15" customHeight="1" x14ac:dyDescent="0.25">
      <c r="A63" s="103"/>
      <c r="B63" s="124" t="s">
        <v>970</v>
      </c>
      <c r="C63" s="129">
        <v>85.394625000000005</v>
      </c>
      <c r="D63" s="119">
        <v>1.7126983314017903</v>
      </c>
      <c r="E63" s="130">
        <v>1622044</v>
      </c>
      <c r="F63" s="131">
        <v>1621521</v>
      </c>
      <c r="G63" s="122"/>
      <c r="H63" s="123" t="s">
        <v>971</v>
      </c>
      <c r="I63" s="125">
        <v>85.302700000000002</v>
      </c>
      <c r="J63" s="128">
        <v>1.5320982437764443</v>
      </c>
      <c r="K63" s="126">
        <v>1601927</v>
      </c>
      <c r="L63" s="104"/>
      <c r="M63" s="104"/>
      <c r="N63" s="104"/>
      <c r="O63" s="104"/>
      <c r="P63" s="104"/>
      <c r="Q63" s="104"/>
      <c r="R63" s="104"/>
      <c r="S63" s="104"/>
      <c r="T63" s="104"/>
      <c r="U63" s="104"/>
      <c r="V63" s="104"/>
      <c r="W63" s="104"/>
      <c r="X63" s="104"/>
      <c r="Y63" s="104"/>
      <c r="Z63" s="104"/>
    </row>
    <row r="64" spans="1:26" ht="15" customHeight="1" x14ac:dyDescent="0.25">
      <c r="A64" s="103"/>
      <c r="B64" s="124" t="s">
        <v>972</v>
      </c>
      <c r="C64" s="129">
        <v>86.697949999999992</v>
      </c>
      <c r="D64" s="119">
        <v>1.5262377462281576</v>
      </c>
      <c r="E64" s="130">
        <v>1668699</v>
      </c>
      <c r="F64" s="131">
        <v>1666988</v>
      </c>
      <c r="G64" s="122"/>
      <c r="H64" s="106">
        <v>2011</v>
      </c>
      <c r="I64" s="125">
        <v>87.043499999999995</v>
      </c>
      <c r="J64" s="128">
        <v>2.0407325911137546</v>
      </c>
      <c r="K64" s="126">
        <v>1659784</v>
      </c>
      <c r="L64" s="104"/>
      <c r="M64" s="104"/>
      <c r="N64" s="104"/>
      <c r="O64" s="104"/>
      <c r="P64" s="104"/>
      <c r="Q64" s="104"/>
      <c r="R64" s="104"/>
      <c r="S64" s="104"/>
      <c r="T64" s="104"/>
      <c r="U64" s="104"/>
      <c r="V64" s="104"/>
      <c r="W64" s="104"/>
      <c r="X64" s="104"/>
      <c r="Y64" s="104"/>
      <c r="Z64" s="104"/>
    </row>
    <row r="65" spans="1:26" ht="15" customHeight="1" x14ac:dyDescent="0.25">
      <c r="A65" s="103"/>
      <c r="B65" s="124" t="s">
        <v>973</v>
      </c>
      <c r="C65" s="129">
        <v>88.483649999999997</v>
      </c>
      <c r="D65" s="119">
        <v>2.0596796118016698</v>
      </c>
      <c r="E65" s="130">
        <v>1725624</v>
      </c>
      <c r="F65" s="131">
        <v>1728156</v>
      </c>
      <c r="G65" s="122"/>
      <c r="H65" s="106">
        <v>2012</v>
      </c>
      <c r="I65" s="125">
        <v>88.486999999999995</v>
      </c>
      <c r="J65" s="128">
        <v>1.6583662191892563</v>
      </c>
      <c r="K65" s="126">
        <v>1712321</v>
      </c>
      <c r="L65" s="104"/>
      <c r="M65" s="104"/>
      <c r="N65" s="104"/>
      <c r="O65" s="104"/>
      <c r="P65" s="104"/>
      <c r="Q65" s="104"/>
      <c r="R65" s="104"/>
      <c r="S65" s="104"/>
      <c r="T65" s="104"/>
      <c r="U65" s="104"/>
      <c r="V65" s="104"/>
      <c r="W65" s="104"/>
      <c r="X65" s="104"/>
      <c r="Y65" s="104"/>
      <c r="Z65" s="104"/>
    </row>
    <row r="66" spans="1:26" ht="15" customHeight="1" x14ac:dyDescent="0.25">
      <c r="A66" s="103"/>
      <c r="B66" s="124" t="s">
        <v>974</v>
      </c>
      <c r="C66" s="129">
        <v>90.190849999999998</v>
      </c>
      <c r="D66" s="119">
        <v>1.9293959957574085</v>
      </c>
      <c r="E66" s="130">
        <v>1806329</v>
      </c>
      <c r="F66" s="131">
        <v>1803916</v>
      </c>
      <c r="G66" s="122"/>
      <c r="H66" s="106">
        <v>2013</v>
      </c>
      <c r="I66" s="125">
        <v>90.162999999999997</v>
      </c>
      <c r="J66" s="128">
        <v>1.8940635347565202</v>
      </c>
      <c r="K66" s="126">
        <v>1782109</v>
      </c>
      <c r="L66" s="104"/>
      <c r="M66" s="104"/>
      <c r="N66" s="104"/>
      <c r="O66" s="104"/>
      <c r="P66" s="104"/>
      <c r="Q66" s="104"/>
      <c r="R66" s="104"/>
      <c r="S66" s="104"/>
      <c r="T66" s="104"/>
      <c r="U66" s="104"/>
      <c r="V66" s="104"/>
      <c r="W66" s="104"/>
      <c r="X66" s="104"/>
      <c r="Y66" s="104"/>
      <c r="Z66" s="104"/>
    </row>
    <row r="67" spans="1:26" ht="15" customHeight="1" x14ac:dyDescent="0.25">
      <c r="A67" s="103"/>
      <c r="B67" s="124" t="s">
        <v>975</v>
      </c>
      <c r="C67" s="129">
        <v>91.450299999999999</v>
      </c>
      <c r="D67" s="119">
        <v>1.3964276864005618</v>
      </c>
      <c r="E67" s="130">
        <v>1871789</v>
      </c>
      <c r="F67" s="131">
        <v>1875048</v>
      </c>
      <c r="G67" s="122"/>
      <c r="H67" s="106">
        <v>2014</v>
      </c>
      <c r="I67" s="125">
        <v>91.812799999999996</v>
      </c>
      <c r="J67" s="128">
        <v>1.8297971451704125</v>
      </c>
      <c r="K67" s="126">
        <v>1861964</v>
      </c>
      <c r="L67" s="104"/>
      <c r="M67" s="104"/>
      <c r="N67" s="104"/>
      <c r="O67" s="104"/>
      <c r="P67" s="104"/>
      <c r="Q67" s="104"/>
      <c r="R67" s="104"/>
      <c r="S67" s="104"/>
      <c r="T67" s="104"/>
      <c r="U67" s="104"/>
      <c r="V67" s="104"/>
      <c r="W67" s="104"/>
      <c r="X67" s="104"/>
      <c r="Y67" s="104"/>
      <c r="Z67" s="104"/>
    </row>
    <row r="68" spans="1:26" ht="15" customHeight="1" x14ac:dyDescent="0.25">
      <c r="A68" s="103"/>
      <c r="B68" s="124" t="s">
        <v>976</v>
      </c>
      <c r="C68" s="129">
        <v>92.237899999999996</v>
      </c>
      <c r="D68" s="119">
        <v>0.86123282263699252</v>
      </c>
      <c r="E68" s="130">
        <v>1934600</v>
      </c>
      <c r="F68" s="131">
        <v>1934489</v>
      </c>
      <c r="G68" s="104"/>
      <c r="H68" s="106">
        <v>2015</v>
      </c>
      <c r="I68" s="125">
        <v>92.346599999999995</v>
      </c>
      <c r="J68" s="128">
        <v>0.58140041475698312</v>
      </c>
      <c r="K68" s="126">
        <v>1916896</v>
      </c>
      <c r="L68" s="104"/>
      <c r="M68" s="104"/>
      <c r="N68" s="104"/>
      <c r="O68" s="104"/>
      <c r="P68" s="104"/>
      <c r="Q68" s="104"/>
      <c r="R68" s="104"/>
      <c r="S68" s="104"/>
      <c r="T68" s="104"/>
      <c r="U68" s="104"/>
      <c r="V68" s="104"/>
      <c r="W68" s="104"/>
      <c r="X68" s="104"/>
      <c r="Y68" s="104"/>
      <c r="Z68" s="104"/>
    </row>
    <row r="69" spans="1:26" ht="15" customHeight="1" x14ac:dyDescent="0.25">
      <c r="A69" s="103"/>
      <c r="B69" s="124" t="s">
        <v>977</v>
      </c>
      <c r="C69" s="129">
        <v>94.421774999999997</v>
      </c>
      <c r="D69" s="128">
        <v>2.3676547276119693</v>
      </c>
      <c r="E69" s="130">
        <v>2019484</v>
      </c>
      <c r="F69" s="131">
        <v>2019115</v>
      </c>
      <c r="G69" s="104"/>
      <c r="H69" s="106">
        <v>2016</v>
      </c>
      <c r="I69" s="125">
        <v>94.320599999999999</v>
      </c>
      <c r="J69" s="128">
        <v>2.1375990020206523</v>
      </c>
      <c r="K69" s="126">
        <v>1995479</v>
      </c>
      <c r="L69" s="104"/>
      <c r="M69" s="104"/>
      <c r="N69" s="104"/>
      <c r="O69" s="104"/>
      <c r="P69" s="104"/>
      <c r="Q69" s="104"/>
      <c r="R69" s="104"/>
      <c r="S69" s="104"/>
      <c r="T69" s="104"/>
      <c r="U69" s="104"/>
      <c r="V69" s="104"/>
      <c r="W69" s="104"/>
      <c r="X69" s="104"/>
      <c r="Y69" s="104"/>
      <c r="Z69" s="104"/>
    </row>
    <row r="70" spans="1:26" ht="15" customHeight="1" x14ac:dyDescent="0.25">
      <c r="A70" s="103"/>
      <c r="B70" s="124" t="s">
        <v>978</v>
      </c>
      <c r="C70" s="129">
        <v>96.053049999999999</v>
      </c>
      <c r="D70" s="128">
        <v>1.7276470390436978</v>
      </c>
      <c r="E70" s="130">
        <v>2085654</v>
      </c>
      <c r="F70" s="131">
        <v>2086798</v>
      </c>
      <c r="G70" s="104"/>
      <c r="H70" s="106">
        <v>2017</v>
      </c>
      <c r="I70" s="125">
        <v>96.105699999999999</v>
      </c>
      <c r="J70" s="128">
        <v>1.8925876213679724</v>
      </c>
      <c r="K70" s="126">
        <v>2071667</v>
      </c>
      <c r="L70" s="104"/>
      <c r="M70" s="104"/>
      <c r="N70" s="104"/>
      <c r="O70" s="104"/>
      <c r="P70" s="104"/>
      <c r="Q70" s="104"/>
      <c r="R70" s="104"/>
      <c r="S70" s="104"/>
      <c r="T70" s="104"/>
      <c r="U70" s="104"/>
      <c r="V70" s="104"/>
      <c r="W70" s="104"/>
      <c r="X70" s="104"/>
      <c r="Y70" s="104"/>
      <c r="Z70" s="104"/>
    </row>
    <row r="71" spans="1:26" ht="15" customHeight="1" x14ac:dyDescent="0.25">
      <c r="A71" s="103"/>
      <c r="B71" s="124" t="s">
        <v>979</v>
      </c>
      <c r="C71" s="129">
        <v>98.101549999999989</v>
      </c>
      <c r="D71" s="128">
        <v>2.1326756412211689</v>
      </c>
      <c r="E71" s="130">
        <v>2166842</v>
      </c>
      <c r="F71" s="131">
        <v>2164929</v>
      </c>
      <c r="G71" s="104"/>
      <c r="H71" s="106">
        <v>2018</v>
      </c>
      <c r="I71" s="125">
        <v>98.158500000000004</v>
      </c>
      <c r="J71" s="128">
        <v>2.1359815286710413</v>
      </c>
      <c r="K71" s="126">
        <v>2144304</v>
      </c>
      <c r="L71" s="104"/>
      <c r="M71" s="104"/>
      <c r="N71" s="104"/>
      <c r="O71" s="104"/>
      <c r="P71" s="104"/>
      <c r="Q71" s="104"/>
      <c r="R71" s="104"/>
      <c r="S71" s="104"/>
      <c r="T71" s="104"/>
      <c r="U71" s="104"/>
      <c r="V71" s="104"/>
      <c r="W71" s="104"/>
      <c r="X71" s="104"/>
      <c r="Y71" s="104"/>
      <c r="Z71" s="104"/>
    </row>
    <row r="72" spans="1:26" ht="15" customHeight="1" x14ac:dyDescent="0.25">
      <c r="A72" s="103"/>
      <c r="B72" s="124" t="s">
        <v>980</v>
      </c>
      <c r="C72" s="129">
        <v>100.00002499999999</v>
      </c>
      <c r="D72" s="128">
        <v>1.9352140715411785</v>
      </c>
      <c r="E72" s="130">
        <v>2216479</v>
      </c>
      <c r="F72" s="131">
        <v>2218211</v>
      </c>
      <c r="G72" s="104"/>
      <c r="H72" s="106">
        <v>2019</v>
      </c>
      <c r="I72" s="125">
        <v>100</v>
      </c>
      <c r="J72" s="128">
        <v>1.8760474131124625</v>
      </c>
      <c r="K72" s="126">
        <v>2216451</v>
      </c>
      <c r="L72" s="104"/>
      <c r="M72" s="104"/>
      <c r="N72" s="104"/>
      <c r="O72" s="104"/>
      <c r="P72" s="104"/>
      <c r="Q72" s="104"/>
      <c r="R72" s="104"/>
      <c r="S72" s="104"/>
      <c r="T72" s="104"/>
      <c r="U72" s="104"/>
      <c r="V72" s="104"/>
      <c r="W72" s="104"/>
      <c r="X72" s="104"/>
      <c r="Y72" s="104"/>
      <c r="Z72" s="104"/>
    </row>
    <row r="73" spans="1:26" ht="15" customHeight="1" x14ac:dyDescent="0.25">
      <c r="A73" s="103"/>
      <c r="B73" s="124" t="s">
        <v>981</v>
      </c>
      <c r="C73" s="125">
        <f>C72*(1+(D73/100))</f>
        <v>101.97012872268208</v>
      </c>
      <c r="D73" s="128">
        <v>1.9701032301562691</v>
      </c>
      <c r="E73" s="130">
        <v>2304464</v>
      </c>
      <c r="F73" s="131">
        <v>2304392</v>
      </c>
      <c r="G73" s="104"/>
      <c r="H73" s="106" t="s">
        <v>982</v>
      </c>
      <c r="I73" s="125" t="s">
        <v>128</v>
      </c>
      <c r="J73" s="128">
        <v>2.0491464622641757</v>
      </c>
      <c r="K73" s="126">
        <v>2284094</v>
      </c>
      <c r="L73" s="104"/>
      <c r="M73" s="104"/>
      <c r="N73" s="104"/>
      <c r="O73" s="104"/>
      <c r="P73" s="104"/>
      <c r="Q73" s="104"/>
      <c r="R73" s="104"/>
      <c r="S73" s="104"/>
      <c r="T73" s="104"/>
      <c r="U73" s="104"/>
      <c r="V73" s="104"/>
      <c r="W73" s="104"/>
      <c r="X73" s="104"/>
      <c r="Y73" s="104"/>
      <c r="Z73" s="104"/>
    </row>
    <row r="74" spans="1:26" ht="15" customHeight="1" x14ac:dyDescent="0.25">
      <c r="A74" s="103"/>
      <c r="B74" s="124" t="s">
        <v>983</v>
      </c>
      <c r="C74" s="125">
        <f t="shared" ref="C74:C95" si="0">C73*(1+(D74/100))</f>
        <v>104.12680487653988</v>
      </c>
      <c r="D74" s="128">
        <v>2.1150077781338297</v>
      </c>
      <c r="E74" s="130">
        <v>2393868</v>
      </c>
      <c r="F74" s="131">
        <v>2393331</v>
      </c>
      <c r="G74" s="104"/>
      <c r="H74" s="106" t="s">
        <v>984</v>
      </c>
      <c r="I74" s="125" t="s">
        <v>128</v>
      </c>
      <c r="J74" s="128">
        <v>2.008528858555124</v>
      </c>
      <c r="K74" s="126">
        <v>2371006</v>
      </c>
      <c r="L74" s="104"/>
      <c r="M74" s="104"/>
      <c r="N74" s="104"/>
      <c r="O74" s="104"/>
      <c r="P74" s="104"/>
      <c r="Q74" s="104"/>
      <c r="R74" s="104"/>
      <c r="S74" s="104"/>
      <c r="T74" s="104"/>
      <c r="U74" s="104"/>
      <c r="V74" s="104"/>
      <c r="W74" s="104"/>
      <c r="X74" s="104"/>
      <c r="Y74" s="104"/>
      <c r="Z74" s="104"/>
    </row>
    <row r="75" spans="1:26" ht="15" customHeight="1" x14ac:dyDescent="0.25">
      <c r="A75" s="103"/>
      <c r="B75" s="124" t="s">
        <v>985</v>
      </c>
      <c r="C75" s="125">
        <f t="shared" si="0"/>
        <v>106.33171335497242</v>
      </c>
      <c r="D75" s="128">
        <v>2.1175224583591472</v>
      </c>
      <c r="E75" s="130">
        <v>2478094</v>
      </c>
      <c r="F75" s="131">
        <v>2478280</v>
      </c>
      <c r="G75" s="104"/>
      <c r="H75" s="106" t="s">
        <v>986</v>
      </c>
      <c r="I75" s="125" t="s">
        <v>128</v>
      </c>
      <c r="J75" s="128">
        <v>2.1567423639307748</v>
      </c>
      <c r="K75" s="126">
        <v>2457739</v>
      </c>
      <c r="L75" s="104"/>
      <c r="M75" s="104"/>
      <c r="N75" s="104"/>
      <c r="O75" s="104"/>
      <c r="P75" s="104"/>
      <c r="Q75" s="104"/>
      <c r="R75" s="104"/>
      <c r="S75" s="104"/>
      <c r="T75" s="104"/>
      <c r="U75" s="104"/>
      <c r="V75" s="104"/>
      <c r="W75" s="104"/>
      <c r="X75" s="104"/>
      <c r="Y75" s="104"/>
      <c r="Z75" s="104"/>
    </row>
    <row r="76" spans="1:26" ht="15" customHeight="1" x14ac:dyDescent="0.25">
      <c r="A76" s="103"/>
      <c r="B76" s="124" t="s">
        <v>987</v>
      </c>
      <c r="C76" s="125">
        <f t="shared" si="0"/>
        <v>108.5371914972928</v>
      </c>
      <c r="D76" s="128">
        <v>2.0741489746880291</v>
      </c>
      <c r="E76" s="130">
        <v>2561641</v>
      </c>
      <c r="F76" s="131">
        <v>2561492</v>
      </c>
      <c r="G76" s="104"/>
      <c r="H76" s="106" t="s">
        <v>988</v>
      </c>
      <c r="I76" s="125" t="s">
        <v>128</v>
      </c>
      <c r="J76" s="128">
        <v>2.0678094530023117</v>
      </c>
      <c r="K76" s="126">
        <v>2540162</v>
      </c>
      <c r="L76" s="104"/>
      <c r="M76" s="104"/>
      <c r="N76" s="104"/>
      <c r="O76" s="104"/>
      <c r="P76" s="104"/>
      <c r="Q76" s="104"/>
      <c r="R76" s="104"/>
      <c r="S76" s="104"/>
      <c r="T76" s="104"/>
      <c r="U76" s="104"/>
      <c r="V76" s="104"/>
      <c r="W76" s="104"/>
      <c r="X76" s="104"/>
      <c r="Y76" s="104"/>
      <c r="Z76" s="104"/>
    </row>
    <row r="77" spans="1:26" ht="15" customHeight="1" x14ac:dyDescent="0.25">
      <c r="A77" s="103"/>
      <c r="B77" s="124" t="s">
        <v>989</v>
      </c>
      <c r="C77" s="125">
        <f t="shared" si="0"/>
        <v>110.82942935587376</v>
      </c>
      <c r="D77" s="128">
        <v>2.1119376933925338</v>
      </c>
      <c r="E77" s="132">
        <v>2654177</v>
      </c>
      <c r="F77" s="133">
        <v>2653987</v>
      </c>
      <c r="G77" s="104"/>
      <c r="H77" s="134" t="s">
        <v>990</v>
      </c>
      <c r="I77" s="135" t="s">
        <v>128</v>
      </c>
      <c r="J77" s="136">
        <v>2.1049669874452235</v>
      </c>
      <c r="K77" s="137">
        <v>2629694</v>
      </c>
      <c r="L77" s="104"/>
      <c r="M77" s="104"/>
      <c r="N77" s="104"/>
      <c r="O77" s="104"/>
      <c r="P77" s="104"/>
      <c r="Q77" s="104"/>
      <c r="R77" s="104"/>
      <c r="S77" s="104"/>
      <c r="T77" s="104"/>
      <c r="U77" s="104"/>
      <c r="V77" s="104"/>
      <c r="W77" s="104"/>
      <c r="X77" s="104"/>
      <c r="Y77" s="104"/>
      <c r="Z77" s="104"/>
    </row>
    <row r="78" spans="1:26" ht="15" customHeight="1" x14ac:dyDescent="0.25">
      <c r="A78" s="103"/>
      <c r="B78" s="124" t="s">
        <v>991</v>
      </c>
      <c r="C78" s="125">
        <f t="shared" si="0"/>
        <v>113.1700778498123</v>
      </c>
      <c r="D78" s="128">
        <v>2.1119376933925338</v>
      </c>
      <c r="E78" s="138"/>
      <c r="F78" s="138"/>
      <c r="G78" s="104"/>
      <c r="H78" s="94"/>
      <c r="I78" s="125"/>
      <c r="J78" s="139"/>
      <c r="K78" s="140"/>
      <c r="L78" s="104"/>
      <c r="M78" s="104"/>
      <c r="N78" s="104"/>
      <c r="O78" s="104"/>
      <c r="P78" s="104"/>
      <c r="Q78" s="104"/>
      <c r="R78" s="104"/>
      <c r="S78" s="104"/>
      <c r="T78" s="104"/>
      <c r="U78" s="104"/>
      <c r="V78" s="104"/>
      <c r="W78" s="104"/>
      <c r="X78" s="104"/>
      <c r="Y78" s="104"/>
      <c r="Z78" s="104"/>
    </row>
    <row r="79" spans="1:26" ht="15" customHeight="1" x14ac:dyDescent="0.25">
      <c r="A79" s="103"/>
      <c r="B79" s="124" t="s">
        <v>992</v>
      </c>
      <c r="C79" s="125">
        <f t="shared" si="0"/>
        <v>115.56015938156416</v>
      </c>
      <c r="D79" s="128">
        <v>2.1119376933925338</v>
      </c>
      <c r="E79" s="138"/>
      <c r="F79" s="138"/>
      <c r="G79" s="104"/>
      <c r="H79" s="94"/>
      <c r="I79" s="125"/>
      <c r="J79" s="139"/>
      <c r="K79" s="140"/>
      <c r="L79" s="104"/>
      <c r="M79" s="104"/>
      <c r="N79" s="104"/>
      <c r="O79" s="104"/>
      <c r="P79" s="104"/>
      <c r="Q79" s="104"/>
      <c r="R79" s="104"/>
      <c r="S79" s="104"/>
      <c r="T79" s="104"/>
      <c r="U79" s="104"/>
      <c r="V79" s="104"/>
      <c r="W79" s="104"/>
      <c r="X79" s="104"/>
      <c r="Y79" s="104"/>
      <c r="Z79" s="104"/>
    </row>
    <row r="80" spans="1:26" ht="15" customHeight="1" x14ac:dyDescent="0.25">
      <c r="A80" s="103"/>
      <c r="B80" s="124" t="s">
        <v>993</v>
      </c>
      <c r="C80" s="125">
        <f t="shared" si="0"/>
        <v>118.0007179460879</v>
      </c>
      <c r="D80" s="128">
        <v>2.1119376933925338</v>
      </c>
      <c r="E80" s="138"/>
      <c r="F80" s="138"/>
      <c r="G80" s="104"/>
      <c r="H80" s="94"/>
      <c r="I80" s="125"/>
      <c r="J80" s="139"/>
      <c r="K80" s="140"/>
      <c r="L80" s="104"/>
      <c r="M80" s="104"/>
      <c r="N80" s="104"/>
      <c r="O80" s="104"/>
      <c r="P80" s="104"/>
      <c r="Q80" s="104"/>
      <c r="R80" s="104"/>
      <c r="S80" s="104"/>
      <c r="T80" s="104"/>
      <c r="U80" s="104"/>
      <c r="V80" s="104"/>
      <c r="W80" s="104"/>
      <c r="X80" s="104"/>
      <c r="Y80" s="104"/>
      <c r="Z80" s="104"/>
    </row>
    <row r="81" spans="1:26" ht="15" customHeight="1" x14ac:dyDescent="0.25">
      <c r="A81" s="103"/>
      <c r="B81" s="124" t="s">
        <v>994</v>
      </c>
      <c r="C81" s="125">
        <f t="shared" si="0"/>
        <v>120.49281958686514</v>
      </c>
      <c r="D81" s="128">
        <v>2.1119376933925338</v>
      </c>
      <c r="E81" s="138"/>
      <c r="F81" s="138"/>
      <c r="G81" s="104"/>
      <c r="H81" s="94"/>
      <c r="I81" s="125"/>
      <c r="J81" s="139"/>
      <c r="K81" s="140"/>
      <c r="L81" s="104"/>
      <c r="M81" s="104"/>
      <c r="N81" s="104"/>
      <c r="O81" s="104"/>
      <c r="P81" s="104"/>
      <c r="Q81" s="104"/>
      <c r="R81" s="104"/>
      <c r="S81" s="104"/>
      <c r="T81" s="104"/>
      <c r="U81" s="104"/>
      <c r="V81" s="104"/>
      <c r="W81" s="104"/>
      <c r="X81" s="104"/>
      <c r="Y81" s="104"/>
      <c r="Z81" s="104"/>
    </row>
    <row r="82" spans="1:26" ht="15" customHeight="1" x14ac:dyDescent="0.25">
      <c r="A82" s="103"/>
      <c r="B82" s="103" t="s">
        <v>995</v>
      </c>
      <c r="C82" s="125">
        <f t="shared" si="0"/>
        <v>123.0375528615516</v>
      </c>
      <c r="D82" s="128">
        <v>2.1119376933925338</v>
      </c>
      <c r="E82" s="138"/>
      <c r="F82" s="138"/>
      <c r="G82" s="104"/>
      <c r="H82" s="94"/>
      <c r="I82" s="125"/>
      <c r="J82" s="139"/>
      <c r="K82" s="140"/>
      <c r="L82" s="104"/>
      <c r="M82" s="104"/>
      <c r="N82" s="104"/>
      <c r="O82" s="104"/>
      <c r="P82" s="104"/>
      <c r="Q82" s="104"/>
      <c r="R82" s="104"/>
      <c r="S82" s="104"/>
      <c r="T82" s="104"/>
      <c r="U82" s="104"/>
      <c r="V82" s="104"/>
      <c r="W82" s="104"/>
      <c r="X82" s="104"/>
      <c r="Y82" s="104"/>
      <c r="Z82" s="104"/>
    </row>
    <row r="83" spans="1:26" ht="15" customHeight="1" x14ac:dyDescent="0.25">
      <c r="A83" s="103"/>
      <c r="B83" s="103" t="s">
        <v>996</v>
      </c>
      <c r="C83" s="125">
        <f t="shared" si="0"/>
        <v>125.63602931746247</v>
      </c>
      <c r="D83" s="128">
        <v>2.1119376933925338</v>
      </c>
      <c r="E83" s="138"/>
      <c r="F83" s="138"/>
      <c r="G83" s="104"/>
      <c r="H83" s="94"/>
      <c r="I83" s="125"/>
      <c r="J83" s="139"/>
      <c r="K83" s="140"/>
      <c r="L83" s="104"/>
      <c r="M83" s="104"/>
      <c r="N83" s="104"/>
      <c r="O83" s="104"/>
      <c r="P83" s="104"/>
      <c r="Q83" s="104"/>
      <c r="R83" s="104"/>
      <c r="S83" s="104"/>
      <c r="T83" s="104"/>
      <c r="U83" s="104"/>
      <c r="V83" s="104"/>
      <c r="W83" s="104"/>
      <c r="X83" s="104"/>
      <c r="Y83" s="104"/>
      <c r="Z83" s="104"/>
    </row>
    <row r="84" spans="1:26" ht="15" customHeight="1" x14ac:dyDescent="0.25">
      <c r="A84" s="103"/>
      <c r="B84" s="103" t="s">
        <v>997</v>
      </c>
      <c r="C84" s="125">
        <f t="shared" si="0"/>
        <v>128.28938397709965</v>
      </c>
      <c r="D84" s="128">
        <v>2.1119376933925338</v>
      </c>
      <c r="E84" s="138"/>
      <c r="F84" s="138"/>
      <c r="G84" s="104"/>
      <c r="H84" s="94"/>
      <c r="I84" s="125"/>
      <c r="J84" s="139"/>
      <c r="K84" s="140"/>
      <c r="L84" s="104"/>
      <c r="M84" s="104"/>
      <c r="N84" s="104"/>
      <c r="O84" s="104"/>
      <c r="P84" s="104"/>
      <c r="Q84" s="104"/>
      <c r="R84" s="104"/>
      <c r="S84" s="104"/>
      <c r="T84" s="104"/>
      <c r="U84" s="104"/>
      <c r="V84" s="104"/>
      <c r="W84" s="104"/>
      <c r="X84" s="104"/>
      <c r="Y84" s="104"/>
      <c r="Z84" s="104"/>
    </row>
    <row r="85" spans="1:26" ht="15" customHeight="1" x14ac:dyDescent="0.25">
      <c r="A85" s="103"/>
      <c r="B85" s="103" t="s">
        <v>998</v>
      </c>
      <c r="C85" s="125">
        <f t="shared" si="0"/>
        <v>130.99877583393308</v>
      </c>
      <c r="D85" s="128">
        <v>2.1119376933925338</v>
      </c>
      <c r="E85" s="138"/>
      <c r="F85" s="138"/>
      <c r="G85" s="104"/>
      <c r="H85" s="94"/>
      <c r="I85" s="125"/>
      <c r="J85" s="139"/>
      <c r="K85" s="140"/>
      <c r="L85" s="104"/>
      <c r="M85" s="104"/>
      <c r="N85" s="104"/>
      <c r="O85" s="104"/>
      <c r="P85" s="104"/>
      <c r="Q85" s="104"/>
      <c r="R85" s="104"/>
      <c r="S85" s="104"/>
      <c r="T85" s="104"/>
      <c r="U85" s="104"/>
      <c r="V85" s="104"/>
      <c r="W85" s="104"/>
      <c r="X85" s="104"/>
      <c r="Y85" s="104"/>
      <c r="Z85" s="104"/>
    </row>
    <row r="86" spans="1:26" ht="15" customHeight="1" x14ac:dyDescent="0.25">
      <c r="A86" s="103"/>
      <c r="B86" s="103" t="s">
        <v>999</v>
      </c>
      <c r="C86" s="125">
        <f t="shared" si="0"/>
        <v>133.7653883586527</v>
      </c>
      <c r="D86" s="128">
        <v>2.1119376933925338</v>
      </c>
      <c r="E86" s="138"/>
      <c r="F86" s="138"/>
      <c r="G86" s="104"/>
      <c r="H86" s="94"/>
      <c r="I86" s="125"/>
      <c r="J86" s="139"/>
      <c r="K86" s="140"/>
      <c r="L86" s="104"/>
      <c r="M86" s="104"/>
      <c r="N86" s="104"/>
      <c r="O86" s="104"/>
      <c r="P86" s="104"/>
      <c r="Q86" s="104"/>
      <c r="R86" s="104"/>
      <c r="S86" s="104"/>
      <c r="T86" s="104"/>
      <c r="U86" s="104"/>
      <c r="V86" s="104"/>
      <c r="W86" s="104"/>
      <c r="X86" s="104"/>
      <c r="Y86" s="104"/>
      <c r="Z86" s="104"/>
    </row>
    <row r="87" spans="1:26" ht="15" customHeight="1" x14ac:dyDescent="0.25">
      <c r="A87" s="103"/>
      <c r="B87" s="103" t="s">
        <v>1000</v>
      </c>
      <c r="C87" s="125">
        <f t="shared" si="0"/>
        <v>136.59043001611198</v>
      </c>
      <c r="D87" s="128">
        <v>2.1119376933925338</v>
      </c>
      <c r="E87" s="138"/>
      <c r="F87" s="138"/>
      <c r="G87" s="104"/>
      <c r="H87" s="94"/>
      <c r="I87" s="125"/>
      <c r="J87" s="139"/>
      <c r="K87" s="140"/>
      <c r="L87" s="104"/>
      <c r="M87" s="104"/>
      <c r="N87" s="104"/>
      <c r="O87" s="104"/>
      <c r="P87" s="104"/>
      <c r="Q87" s="104"/>
      <c r="R87" s="104"/>
      <c r="S87" s="104"/>
      <c r="T87" s="104"/>
      <c r="U87" s="104"/>
      <c r="V87" s="104"/>
      <c r="W87" s="104"/>
      <c r="X87" s="104"/>
      <c r="Y87" s="104"/>
      <c r="Z87" s="104"/>
    </row>
    <row r="88" spans="1:26" ht="15" customHeight="1" x14ac:dyDescent="0.25">
      <c r="A88" s="103"/>
      <c r="B88" s="103" t="s">
        <v>1001</v>
      </c>
      <c r="C88" s="125">
        <f t="shared" si="0"/>
        <v>139.4751347931892</v>
      </c>
      <c r="D88" s="128">
        <v>2.1119376933925338</v>
      </c>
      <c r="E88" s="138"/>
      <c r="F88" s="138"/>
      <c r="G88" s="104"/>
      <c r="H88" s="94"/>
      <c r="I88" s="125"/>
      <c r="J88" s="139"/>
      <c r="K88" s="140"/>
      <c r="L88" s="104"/>
      <c r="M88" s="104"/>
      <c r="N88" s="104"/>
      <c r="O88" s="104"/>
      <c r="P88" s="104"/>
      <c r="Q88" s="104"/>
      <c r="R88" s="104"/>
      <c r="S88" s="104"/>
      <c r="T88" s="104"/>
      <c r="U88" s="104"/>
      <c r="V88" s="104"/>
      <c r="W88" s="104"/>
      <c r="X88" s="104"/>
      <c r="Y88" s="104"/>
      <c r="Z88" s="104"/>
    </row>
    <row r="89" spans="1:26" ht="15" customHeight="1" x14ac:dyDescent="0.25">
      <c r="A89" s="103"/>
      <c r="B89" s="103" t="s">
        <v>1002</v>
      </c>
      <c r="C89" s="125">
        <f t="shared" si="0"/>
        <v>142.42076273779659</v>
      </c>
      <c r="D89" s="128">
        <v>2.1119376933925338</v>
      </c>
      <c r="E89" s="138"/>
      <c r="F89" s="138"/>
      <c r="G89" s="104"/>
      <c r="H89" s="94"/>
      <c r="I89" s="125"/>
      <c r="J89" s="139"/>
      <c r="K89" s="140"/>
      <c r="L89" s="104"/>
      <c r="M89" s="104"/>
      <c r="N89" s="104"/>
      <c r="O89" s="104"/>
      <c r="P89" s="104"/>
      <c r="Q89" s="104"/>
      <c r="R89" s="104"/>
      <c r="S89" s="104"/>
      <c r="T89" s="104"/>
      <c r="U89" s="104"/>
      <c r="V89" s="104"/>
      <c r="W89" s="104"/>
      <c r="X89" s="104"/>
      <c r="Y89" s="104"/>
      <c r="Z89" s="104"/>
    </row>
    <row r="90" spans="1:26" ht="15" customHeight="1" x14ac:dyDescent="0.25">
      <c r="A90" s="103"/>
      <c r="B90" s="103" t="s">
        <v>1003</v>
      </c>
      <c r="C90" s="125">
        <f t="shared" si="0"/>
        <v>145.42860050927325</v>
      </c>
      <c r="D90" s="128">
        <v>2.1119376933925338</v>
      </c>
      <c r="E90" s="138"/>
      <c r="F90" s="138"/>
      <c r="G90" s="104"/>
      <c r="H90" s="94"/>
      <c r="I90" s="125"/>
      <c r="J90" s="139"/>
      <c r="K90" s="140"/>
      <c r="L90" s="104"/>
      <c r="M90" s="104"/>
      <c r="N90" s="104"/>
      <c r="O90" s="104"/>
      <c r="P90" s="104"/>
      <c r="Q90" s="104"/>
      <c r="R90" s="104"/>
      <c r="S90" s="104"/>
      <c r="T90" s="104"/>
      <c r="U90" s="104"/>
      <c r="V90" s="104"/>
      <c r="W90" s="104"/>
      <c r="X90" s="104"/>
      <c r="Y90" s="104"/>
      <c r="Z90" s="104"/>
    </row>
    <row r="91" spans="1:26" ht="15" customHeight="1" x14ac:dyDescent="0.25">
      <c r="A91" s="103"/>
      <c r="B91" s="103" t="s">
        <v>1004</v>
      </c>
      <c r="C91" s="125">
        <f t="shared" si="0"/>
        <v>148.49996194040185</v>
      </c>
      <c r="D91" s="128">
        <v>2.1119376933925338</v>
      </c>
      <c r="E91" s="138"/>
      <c r="F91" s="138"/>
      <c r="G91" s="104"/>
      <c r="H91" s="94"/>
      <c r="I91" s="125"/>
      <c r="J91" s="139"/>
      <c r="K91" s="140"/>
      <c r="L91" s="104"/>
      <c r="M91" s="104"/>
      <c r="N91" s="104"/>
      <c r="O91" s="104"/>
      <c r="P91" s="104"/>
      <c r="Q91" s="104"/>
      <c r="R91" s="104"/>
      <c r="S91" s="104"/>
      <c r="T91" s="104"/>
      <c r="U91" s="104"/>
      <c r="V91" s="104"/>
      <c r="W91" s="104"/>
      <c r="X91" s="104"/>
      <c r="Y91" s="104"/>
      <c r="Z91" s="104"/>
    </row>
    <row r="92" spans="1:26" ht="15" customHeight="1" x14ac:dyDescent="0.25">
      <c r="A92" s="103"/>
      <c r="B92" s="103" t="s">
        <v>1005</v>
      </c>
      <c r="C92" s="125">
        <f t="shared" si="0"/>
        <v>151.63618861129476</v>
      </c>
      <c r="D92" s="128">
        <v>2.1119376933925338</v>
      </c>
      <c r="E92" s="138"/>
      <c r="F92" s="138"/>
      <c r="G92" s="104"/>
      <c r="H92" s="94"/>
      <c r="I92" s="125"/>
      <c r="J92" s="139"/>
      <c r="K92" s="140"/>
      <c r="L92" s="104"/>
      <c r="M92" s="104"/>
      <c r="N92" s="104"/>
      <c r="O92" s="104"/>
      <c r="P92" s="104"/>
      <c r="Q92" s="104"/>
      <c r="R92" s="104"/>
      <c r="S92" s="104"/>
      <c r="T92" s="104"/>
      <c r="U92" s="104"/>
      <c r="V92" s="104"/>
      <c r="W92" s="104"/>
      <c r="X92" s="104"/>
      <c r="Y92" s="104"/>
      <c r="Z92" s="104"/>
    </row>
    <row r="93" spans="1:26" ht="15" customHeight="1" x14ac:dyDescent="0.25">
      <c r="A93" s="103"/>
      <c r="B93" s="103" t="s">
        <v>1006</v>
      </c>
      <c r="C93" s="125">
        <f t="shared" si="0"/>
        <v>154.83865043540047</v>
      </c>
      <c r="D93" s="128">
        <v>2.1119376933925338</v>
      </c>
      <c r="E93" s="138"/>
      <c r="F93" s="138"/>
      <c r="G93" s="104"/>
      <c r="H93" s="94"/>
      <c r="I93" s="125"/>
      <c r="J93" s="139"/>
      <c r="K93" s="140"/>
      <c r="L93" s="104"/>
      <c r="M93" s="104"/>
      <c r="N93" s="104"/>
      <c r="O93" s="104"/>
      <c r="P93" s="104"/>
      <c r="Q93" s="104"/>
      <c r="R93" s="104"/>
      <c r="S93" s="104"/>
      <c r="T93" s="104"/>
      <c r="U93" s="104"/>
      <c r="V93" s="104"/>
      <c r="W93" s="104"/>
      <c r="X93" s="104"/>
      <c r="Y93" s="104"/>
      <c r="Z93" s="104"/>
    </row>
    <row r="94" spans="1:26" ht="15" customHeight="1" x14ac:dyDescent="0.25">
      <c r="A94" s="103"/>
      <c r="B94" s="103" t="s">
        <v>1007</v>
      </c>
      <c r="C94" s="125">
        <f t="shared" si="0"/>
        <v>158.108746257886</v>
      </c>
      <c r="D94" s="128">
        <v>2.1119376933925338</v>
      </c>
      <c r="E94" s="138"/>
      <c r="F94" s="138"/>
      <c r="G94" s="104"/>
      <c r="H94" s="94"/>
      <c r="I94" s="125"/>
      <c r="J94" s="139"/>
      <c r="K94" s="140"/>
      <c r="L94" s="104"/>
      <c r="M94" s="104"/>
      <c r="N94" s="104"/>
      <c r="O94" s="104"/>
      <c r="P94" s="104"/>
      <c r="Q94" s="104"/>
      <c r="R94" s="104"/>
      <c r="S94" s="104"/>
      <c r="T94" s="104"/>
      <c r="U94" s="104"/>
      <c r="V94" s="104"/>
      <c r="W94" s="104"/>
      <c r="X94" s="104"/>
      <c r="Y94" s="104"/>
      <c r="Z94" s="104"/>
    </row>
    <row r="95" spans="1:26" ht="15" customHeight="1" x14ac:dyDescent="0.25">
      <c r="A95" s="103"/>
      <c r="B95" s="103" t="s">
        <v>1008</v>
      </c>
      <c r="C95" s="125">
        <f t="shared" si="0"/>
        <v>161.44790446665664</v>
      </c>
      <c r="D95" s="128">
        <v>2.1119376933925338</v>
      </c>
      <c r="E95" s="138"/>
      <c r="F95" s="138"/>
      <c r="G95" s="104"/>
      <c r="H95" s="94"/>
      <c r="I95" s="125"/>
      <c r="J95" s="139"/>
      <c r="K95" s="140"/>
      <c r="L95" s="104"/>
      <c r="M95" s="104"/>
      <c r="N95" s="104"/>
      <c r="O95" s="104"/>
      <c r="P95" s="104"/>
      <c r="Q95" s="104"/>
      <c r="R95" s="104"/>
      <c r="S95" s="104"/>
      <c r="T95" s="104"/>
      <c r="U95" s="104"/>
      <c r="V95" s="104"/>
      <c r="W95" s="104"/>
      <c r="X95" s="104"/>
      <c r="Y95" s="104"/>
      <c r="Z95" s="104"/>
    </row>
    <row r="96" spans="1:26" ht="15" customHeight="1" x14ac:dyDescent="0.25">
      <c r="A96" s="103"/>
      <c r="B96" s="103"/>
      <c r="C96" s="125"/>
      <c r="D96" s="139"/>
      <c r="E96" s="138"/>
      <c r="F96" s="138"/>
      <c r="G96" s="104"/>
      <c r="H96" s="94"/>
      <c r="I96" s="125"/>
      <c r="J96" s="139"/>
      <c r="K96" s="140"/>
      <c r="L96" s="104"/>
      <c r="M96" s="104"/>
      <c r="N96" s="104"/>
      <c r="O96" s="104"/>
      <c r="P96" s="104"/>
      <c r="Q96" s="104"/>
      <c r="R96" s="104"/>
      <c r="S96" s="104"/>
      <c r="T96" s="104"/>
      <c r="U96" s="104"/>
      <c r="V96" s="104"/>
      <c r="W96" s="104"/>
      <c r="X96" s="104"/>
      <c r="Y96" s="104"/>
      <c r="Z96" s="104"/>
    </row>
    <row r="97" spans="1:26" ht="15" customHeight="1" x14ac:dyDescent="0.25">
      <c r="A97" s="103"/>
      <c r="B97" s="103"/>
      <c r="C97" s="125"/>
      <c r="D97" s="139"/>
      <c r="E97" s="138"/>
      <c r="F97" s="138"/>
      <c r="G97" s="104"/>
      <c r="H97" s="94"/>
      <c r="I97" s="125"/>
      <c r="J97" s="139"/>
      <c r="K97" s="140"/>
      <c r="L97" s="104"/>
      <c r="M97" s="104"/>
      <c r="N97" s="104"/>
      <c r="O97" s="104"/>
      <c r="P97" s="104"/>
      <c r="Q97" s="104"/>
      <c r="R97" s="104"/>
      <c r="S97" s="104"/>
      <c r="T97" s="104"/>
      <c r="U97" s="104"/>
      <c r="V97" s="104"/>
      <c r="W97" s="104"/>
      <c r="X97" s="104"/>
      <c r="Y97" s="104"/>
      <c r="Z97" s="104"/>
    </row>
    <row r="98" spans="1:26" ht="12" customHeight="1" x14ac:dyDescent="0.25">
      <c r="A98" s="103"/>
      <c r="B98" s="141" t="s">
        <v>1009</v>
      </c>
      <c r="C98" s="129"/>
      <c r="D98" s="142"/>
      <c r="E98" s="138"/>
      <c r="F98" s="138"/>
      <c r="G98" s="103"/>
      <c r="H98" s="99"/>
      <c r="I98" s="100"/>
      <c r="J98" s="101"/>
      <c r="K98" s="102"/>
      <c r="L98" s="104"/>
      <c r="M98" s="104"/>
      <c r="N98" s="104"/>
      <c r="O98" s="104"/>
      <c r="P98" s="104"/>
      <c r="Q98" s="104"/>
      <c r="R98" s="104"/>
      <c r="S98" s="104"/>
      <c r="T98" s="104"/>
      <c r="U98" s="104"/>
      <c r="V98" s="104"/>
      <c r="W98" s="104"/>
      <c r="X98" s="104"/>
      <c r="Y98" s="104"/>
      <c r="Z98" s="104"/>
    </row>
    <row r="99" spans="1:26" ht="12.75" customHeight="1" x14ac:dyDescent="0.25">
      <c r="A99" s="103"/>
      <c r="B99" s="143" t="s">
        <v>1010</v>
      </c>
      <c r="C99" s="443" t="s">
        <v>1011</v>
      </c>
      <c r="D99" s="436"/>
      <c r="E99" s="436"/>
      <c r="F99" s="436"/>
      <c r="G99" s="436"/>
      <c r="H99" s="436"/>
      <c r="I99" s="436"/>
      <c r="J99" s="436"/>
      <c r="K99" s="436"/>
      <c r="L99" s="104"/>
      <c r="M99" s="104"/>
      <c r="N99" s="104"/>
      <c r="O99" s="104"/>
      <c r="P99" s="104"/>
      <c r="Q99" s="104"/>
      <c r="R99" s="104"/>
      <c r="S99" s="104"/>
      <c r="T99" s="104"/>
      <c r="U99" s="104"/>
      <c r="V99" s="104"/>
      <c r="W99" s="104"/>
      <c r="X99" s="104"/>
      <c r="Y99" s="104"/>
      <c r="Z99" s="104"/>
    </row>
    <row r="100" spans="1:26" ht="25.5" customHeight="1" x14ac:dyDescent="0.25">
      <c r="A100" s="103"/>
      <c r="B100" s="143"/>
      <c r="C100" s="442" t="s">
        <v>1012</v>
      </c>
      <c r="D100" s="436"/>
      <c r="E100" s="436"/>
      <c r="F100" s="436"/>
      <c r="G100" s="436"/>
      <c r="H100" s="436"/>
      <c r="I100" s="436"/>
      <c r="J100" s="436"/>
      <c r="K100" s="436"/>
      <c r="L100" s="104"/>
      <c r="M100" s="104"/>
      <c r="N100" s="104"/>
      <c r="O100" s="104"/>
      <c r="P100" s="104"/>
      <c r="Q100" s="104"/>
      <c r="R100" s="104"/>
      <c r="S100" s="104"/>
      <c r="T100" s="104"/>
      <c r="U100" s="104"/>
      <c r="V100" s="104"/>
      <c r="W100" s="104"/>
      <c r="X100" s="104"/>
      <c r="Y100" s="104"/>
      <c r="Z100" s="104"/>
    </row>
    <row r="101" spans="1:26" ht="12.75" customHeight="1" x14ac:dyDescent="0.25">
      <c r="A101" s="103"/>
      <c r="B101" s="143"/>
      <c r="C101" s="443" t="s">
        <v>1013</v>
      </c>
      <c r="D101" s="436"/>
      <c r="E101" s="436"/>
      <c r="F101" s="436"/>
      <c r="G101" s="436"/>
      <c r="H101" s="436"/>
      <c r="I101" s="436"/>
      <c r="J101" s="436"/>
      <c r="K101" s="436"/>
      <c r="L101" s="104"/>
      <c r="M101" s="104"/>
      <c r="N101" s="104"/>
      <c r="O101" s="104"/>
      <c r="P101" s="104"/>
      <c r="Q101" s="104"/>
      <c r="R101" s="104"/>
      <c r="S101" s="104"/>
      <c r="T101" s="104"/>
      <c r="U101" s="104"/>
      <c r="V101" s="104"/>
      <c r="W101" s="104"/>
      <c r="X101" s="104"/>
      <c r="Y101" s="104"/>
      <c r="Z101" s="104"/>
    </row>
    <row r="102" spans="1:26" ht="25.5" customHeight="1" x14ac:dyDescent="0.25">
      <c r="A102" s="103"/>
      <c r="B102" s="143"/>
      <c r="C102" s="442" t="s">
        <v>1012</v>
      </c>
      <c r="D102" s="436"/>
      <c r="E102" s="436"/>
      <c r="F102" s="436"/>
      <c r="G102" s="436"/>
      <c r="H102" s="436"/>
      <c r="I102" s="436"/>
      <c r="J102" s="436"/>
      <c r="K102" s="436"/>
      <c r="L102" s="104"/>
      <c r="M102" s="104"/>
      <c r="N102" s="104"/>
      <c r="O102" s="104"/>
      <c r="P102" s="104"/>
      <c r="Q102" s="104"/>
      <c r="R102" s="104"/>
      <c r="S102" s="104"/>
      <c r="T102" s="104"/>
      <c r="U102" s="104"/>
      <c r="V102" s="104"/>
      <c r="W102" s="104"/>
      <c r="X102" s="104"/>
      <c r="Y102" s="104"/>
      <c r="Z102" s="104"/>
    </row>
    <row r="103" spans="1:26" ht="25.5" customHeight="1" x14ac:dyDescent="0.25">
      <c r="A103" s="103"/>
      <c r="B103" s="143"/>
      <c r="C103" s="444" t="s">
        <v>1014</v>
      </c>
      <c r="D103" s="436"/>
      <c r="E103" s="436"/>
      <c r="F103" s="436"/>
      <c r="G103" s="436"/>
      <c r="H103" s="436"/>
      <c r="I103" s="436"/>
      <c r="J103" s="436"/>
      <c r="K103" s="436"/>
      <c r="L103" s="104"/>
      <c r="M103" s="104"/>
      <c r="N103" s="104"/>
      <c r="O103" s="104"/>
      <c r="P103" s="104"/>
      <c r="Q103" s="104"/>
      <c r="R103" s="104"/>
      <c r="S103" s="104"/>
      <c r="T103" s="104"/>
      <c r="U103" s="104"/>
      <c r="V103" s="104"/>
      <c r="W103" s="104"/>
      <c r="X103" s="104"/>
      <c r="Y103" s="104"/>
      <c r="Z103" s="104"/>
    </row>
    <row r="104" spans="1:26" ht="12.75" customHeight="1" x14ac:dyDescent="0.25">
      <c r="A104" s="103"/>
      <c r="B104" s="143"/>
      <c r="C104" s="442" t="s">
        <v>1015</v>
      </c>
      <c r="D104" s="436"/>
      <c r="E104" s="436"/>
      <c r="F104" s="436"/>
      <c r="G104" s="436"/>
      <c r="H104" s="436"/>
      <c r="I104" s="436"/>
      <c r="J104" s="436"/>
      <c r="K104" s="436"/>
      <c r="L104" s="104"/>
      <c r="M104" s="104"/>
      <c r="N104" s="104"/>
      <c r="O104" s="104"/>
      <c r="P104" s="104"/>
      <c r="Q104" s="104"/>
      <c r="R104" s="104"/>
      <c r="S104" s="104"/>
      <c r="T104" s="104"/>
      <c r="U104" s="104"/>
      <c r="V104" s="104"/>
      <c r="W104" s="104"/>
      <c r="X104" s="104"/>
      <c r="Y104" s="104"/>
      <c r="Z104" s="104"/>
    </row>
    <row r="105" spans="1:26" ht="24.75" customHeight="1" x14ac:dyDescent="0.25">
      <c r="A105" s="103"/>
      <c r="B105" s="143" t="s">
        <v>1016</v>
      </c>
      <c r="C105" s="443" t="s">
        <v>1017</v>
      </c>
      <c r="D105" s="436"/>
      <c r="E105" s="436"/>
      <c r="F105" s="436"/>
      <c r="G105" s="436"/>
      <c r="H105" s="436"/>
      <c r="I105" s="436"/>
      <c r="J105" s="436"/>
      <c r="K105" s="436"/>
      <c r="L105" s="104"/>
      <c r="M105" s="144"/>
      <c r="N105" s="144"/>
      <c r="O105" s="104"/>
      <c r="P105" s="144"/>
      <c r="Q105" s="104"/>
      <c r="R105" s="104"/>
      <c r="S105" s="104"/>
      <c r="T105" s="104"/>
      <c r="U105" s="104"/>
      <c r="V105" s="104"/>
      <c r="W105" s="104"/>
      <c r="X105" s="104"/>
      <c r="Y105" s="104"/>
      <c r="Z105" s="104"/>
    </row>
    <row r="106" spans="1:26" ht="25.5" customHeight="1" x14ac:dyDescent="0.25">
      <c r="A106" s="103"/>
      <c r="B106" s="143"/>
      <c r="C106" s="442" t="s">
        <v>1012</v>
      </c>
      <c r="D106" s="436"/>
      <c r="E106" s="436"/>
      <c r="F106" s="436"/>
      <c r="G106" s="436"/>
      <c r="H106" s="436"/>
      <c r="I106" s="436"/>
      <c r="J106" s="436"/>
      <c r="K106" s="436"/>
      <c r="L106" s="104"/>
      <c r="M106" s="104"/>
      <c r="N106" s="104"/>
      <c r="O106" s="104"/>
      <c r="P106" s="104"/>
      <c r="Q106" s="104"/>
      <c r="R106" s="104"/>
      <c r="S106" s="104"/>
      <c r="T106" s="104"/>
      <c r="U106" s="104"/>
      <c r="V106" s="104"/>
      <c r="W106" s="104"/>
      <c r="X106" s="104"/>
      <c r="Y106" s="104"/>
      <c r="Z106" s="104"/>
    </row>
    <row r="107" spans="1:26" ht="12.75" customHeight="1" x14ac:dyDescent="0.25">
      <c r="A107" s="103"/>
      <c r="B107" s="143"/>
      <c r="C107" s="443" t="s">
        <v>1018</v>
      </c>
      <c r="D107" s="436"/>
      <c r="E107" s="436"/>
      <c r="F107" s="436"/>
      <c r="G107" s="436"/>
      <c r="H107" s="436"/>
      <c r="I107" s="436"/>
      <c r="J107" s="436"/>
      <c r="K107" s="436"/>
      <c r="L107" s="104"/>
      <c r="M107" s="144"/>
      <c r="N107" s="144"/>
      <c r="O107" s="104"/>
      <c r="P107" s="144"/>
      <c r="Q107" s="104"/>
      <c r="R107" s="104"/>
      <c r="S107" s="104"/>
      <c r="T107" s="104"/>
      <c r="U107" s="104"/>
      <c r="V107" s="104"/>
      <c r="W107" s="104"/>
      <c r="X107" s="104"/>
      <c r="Y107" s="104"/>
      <c r="Z107" s="104"/>
    </row>
    <row r="108" spans="1:26" ht="25.5" customHeight="1" x14ac:dyDescent="0.25">
      <c r="A108" s="103"/>
      <c r="B108" s="143"/>
      <c r="C108" s="442" t="s">
        <v>1012</v>
      </c>
      <c r="D108" s="436"/>
      <c r="E108" s="436"/>
      <c r="F108" s="436"/>
      <c r="G108" s="436"/>
      <c r="H108" s="436"/>
      <c r="I108" s="436"/>
      <c r="J108" s="436"/>
      <c r="K108" s="436"/>
      <c r="L108" s="104"/>
      <c r="M108" s="104"/>
      <c r="N108" s="104"/>
      <c r="O108" s="104"/>
      <c r="P108" s="104"/>
      <c r="Q108" s="104"/>
      <c r="R108" s="104"/>
      <c r="S108" s="104"/>
      <c r="T108" s="104"/>
      <c r="U108" s="104"/>
      <c r="V108" s="104"/>
      <c r="W108" s="104"/>
      <c r="X108" s="104"/>
      <c r="Y108" s="104"/>
      <c r="Z108" s="104"/>
    </row>
    <row r="109" spans="1:26" ht="25.5" customHeight="1" x14ac:dyDescent="0.25">
      <c r="A109" s="103"/>
      <c r="B109" s="143"/>
      <c r="C109" s="444" t="s">
        <v>1019</v>
      </c>
      <c r="D109" s="436"/>
      <c r="E109" s="436"/>
      <c r="F109" s="436"/>
      <c r="G109" s="436"/>
      <c r="H109" s="436"/>
      <c r="I109" s="436"/>
      <c r="J109" s="436"/>
      <c r="K109" s="436"/>
      <c r="L109" s="104"/>
      <c r="M109" s="104"/>
      <c r="N109" s="104"/>
      <c r="O109" s="104"/>
      <c r="P109" s="104"/>
      <c r="Q109" s="104"/>
      <c r="R109" s="104"/>
      <c r="S109" s="104"/>
      <c r="T109" s="104"/>
      <c r="U109" s="104"/>
      <c r="V109" s="104"/>
      <c r="W109" s="104"/>
      <c r="X109" s="104"/>
      <c r="Y109" s="104"/>
      <c r="Z109" s="104"/>
    </row>
    <row r="110" spans="1:26" ht="12.75" customHeight="1" x14ac:dyDescent="0.25">
      <c r="A110" s="103"/>
      <c r="B110" s="143"/>
      <c r="C110" s="442" t="s">
        <v>1015</v>
      </c>
      <c r="D110" s="436"/>
      <c r="E110" s="436"/>
      <c r="F110" s="436"/>
      <c r="G110" s="436"/>
      <c r="H110" s="436"/>
      <c r="I110" s="436"/>
      <c r="J110" s="436"/>
      <c r="K110" s="436"/>
      <c r="L110" s="104"/>
      <c r="M110" s="104"/>
      <c r="N110" s="104"/>
      <c r="O110" s="104"/>
      <c r="P110" s="104"/>
      <c r="Q110" s="104"/>
      <c r="R110" s="104"/>
      <c r="S110" s="104"/>
      <c r="T110" s="104"/>
      <c r="U110" s="104"/>
      <c r="V110" s="104"/>
      <c r="W110" s="104"/>
      <c r="X110" s="104"/>
      <c r="Y110" s="104"/>
      <c r="Z110" s="104"/>
    </row>
    <row r="111" spans="1:26" ht="12" customHeight="1" x14ac:dyDescent="0.25">
      <c r="A111" s="103"/>
      <c r="B111" s="143" t="s">
        <v>1020</v>
      </c>
      <c r="C111" s="145"/>
      <c r="D111" s="146"/>
      <c r="E111" s="147"/>
      <c r="F111" s="147"/>
      <c r="G111" s="116"/>
      <c r="H111" s="148"/>
      <c r="I111" s="145"/>
      <c r="J111" s="149"/>
      <c r="K111" s="147"/>
      <c r="L111" s="104"/>
      <c r="M111" s="104"/>
      <c r="N111" s="104"/>
      <c r="O111" s="104"/>
      <c r="P111" s="104"/>
      <c r="Q111" s="104"/>
      <c r="R111" s="104"/>
      <c r="S111" s="104"/>
      <c r="T111" s="104"/>
      <c r="U111" s="104"/>
      <c r="V111" s="104"/>
      <c r="W111" s="104"/>
      <c r="X111" s="104"/>
      <c r="Y111" s="104"/>
      <c r="Z111" s="104"/>
    </row>
    <row r="112" spans="1:26" ht="27.75" customHeight="1" x14ac:dyDescent="0.25">
      <c r="A112" s="104"/>
      <c r="B112" s="150" t="s">
        <v>1021</v>
      </c>
      <c r="C112" s="445" t="s">
        <v>1022</v>
      </c>
      <c r="D112" s="436"/>
      <c r="E112" s="436"/>
      <c r="F112" s="436"/>
      <c r="G112" s="436"/>
      <c r="H112" s="436"/>
      <c r="I112" s="436"/>
      <c r="J112" s="436"/>
      <c r="K112" s="436"/>
      <c r="L112" s="104"/>
      <c r="M112" s="144"/>
      <c r="N112" s="144"/>
      <c r="O112" s="104"/>
      <c r="P112" s="144"/>
      <c r="Q112" s="104"/>
      <c r="R112" s="104"/>
      <c r="S112" s="104"/>
      <c r="T112" s="104"/>
      <c r="U112" s="104"/>
      <c r="V112" s="104"/>
      <c r="W112" s="104"/>
      <c r="X112" s="104"/>
      <c r="Y112" s="104"/>
      <c r="Z112" s="104"/>
    </row>
    <row r="113" spans="1:26" ht="12" customHeight="1" x14ac:dyDescent="0.25">
      <c r="A113" s="104"/>
      <c r="B113" s="150" t="s">
        <v>1023</v>
      </c>
      <c r="C113" s="443" t="s">
        <v>1024</v>
      </c>
      <c r="D113" s="436"/>
      <c r="E113" s="436"/>
      <c r="F113" s="436"/>
      <c r="G113" s="436"/>
      <c r="H113" s="436"/>
      <c r="I113" s="436"/>
      <c r="J113" s="436"/>
      <c r="K113" s="436"/>
      <c r="L113" s="104"/>
      <c r="M113" s="144"/>
      <c r="N113" s="144"/>
      <c r="O113" s="104"/>
      <c r="P113" s="144"/>
      <c r="Q113" s="104"/>
      <c r="R113" s="104"/>
      <c r="S113" s="104"/>
      <c r="T113" s="104"/>
      <c r="U113" s="104"/>
      <c r="V113" s="104"/>
      <c r="W113" s="104"/>
      <c r="X113" s="104"/>
      <c r="Y113" s="104"/>
      <c r="Z113" s="104"/>
    </row>
    <row r="114" spans="1:26" ht="27.75" customHeight="1" x14ac:dyDescent="0.25">
      <c r="A114" s="104"/>
      <c r="B114" s="150" t="s">
        <v>1025</v>
      </c>
      <c r="C114" s="443" t="s">
        <v>1026</v>
      </c>
      <c r="D114" s="436"/>
      <c r="E114" s="436"/>
      <c r="F114" s="436"/>
      <c r="G114" s="436"/>
      <c r="H114" s="436"/>
      <c r="I114" s="436"/>
      <c r="J114" s="436"/>
      <c r="K114" s="436"/>
      <c r="L114" s="104"/>
      <c r="M114" s="144"/>
      <c r="N114" s="144"/>
      <c r="O114" s="104"/>
      <c r="P114" s="144"/>
      <c r="Q114" s="104"/>
      <c r="R114" s="104"/>
      <c r="S114" s="104"/>
      <c r="T114" s="104"/>
      <c r="U114" s="104"/>
      <c r="V114" s="104"/>
      <c r="W114" s="104"/>
      <c r="X114" s="104"/>
      <c r="Y114" s="104"/>
      <c r="Z114" s="104"/>
    </row>
    <row r="115" spans="1:26" ht="27.75" customHeight="1" x14ac:dyDescent="0.25">
      <c r="A115" s="104"/>
      <c r="B115" s="150" t="s">
        <v>1027</v>
      </c>
      <c r="C115" s="443" t="s">
        <v>1028</v>
      </c>
      <c r="D115" s="436"/>
      <c r="E115" s="436"/>
      <c r="F115" s="436"/>
      <c r="G115" s="436"/>
      <c r="H115" s="436"/>
      <c r="I115" s="436"/>
      <c r="J115" s="436"/>
      <c r="K115" s="436"/>
      <c r="L115" s="104"/>
      <c r="M115" s="144"/>
      <c r="N115" s="144"/>
      <c r="O115" s="104"/>
      <c r="P115" s="144"/>
      <c r="Q115" s="104"/>
      <c r="R115" s="104"/>
      <c r="S115" s="104"/>
      <c r="T115" s="104"/>
      <c r="U115" s="104"/>
      <c r="V115" s="104"/>
      <c r="W115" s="104"/>
      <c r="X115" s="104"/>
      <c r="Y115" s="104"/>
      <c r="Z115" s="104"/>
    </row>
    <row r="116" spans="1:26" ht="12.75" customHeight="1" x14ac:dyDescent="0.25">
      <c r="A116" s="104"/>
      <c r="B116" s="150" t="s">
        <v>1029</v>
      </c>
      <c r="C116" s="443" t="s">
        <v>1030</v>
      </c>
      <c r="D116" s="436"/>
      <c r="E116" s="436"/>
      <c r="F116" s="436"/>
      <c r="G116" s="436"/>
      <c r="H116" s="436"/>
      <c r="I116" s="436"/>
      <c r="J116" s="436"/>
      <c r="K116" s="436"/>
      <c r="L116" s="104"/>
      <c r="M116" s="144"/>
      <c r="N116" s="144"/>
      <c r="O116" s="104"/>
      <c r="P116" s="144"/>
      <c r="Q116" s="104"/>
      <c r="R116" s="104"/>
      <c r="S116" s="104"/>
      <c r="T116" s="104"/>
      <c r="U116" s="104"/>
      <c r="V116" s="104"/>
      <c r="W116" s="104"/>
      <c r="X116" s="104"/>
      <c r="Y116" s="104"/>
      <c r="Z116" s="104"/>
    </row>
    <row r="117" spans="1:26" ht="15" customHeight="1" x14ac:dyDescent="0.25">
      <c r="A117" s="103"/>
      <c r="B117" s="143"/>
      <c r="C117" s="442" t="s">
        <v>1031</v>
      </c>
      <c r="D117" s="436"/>
      <c r="E117" s="436"/>
      <c r="F117" s="436"/>
      <c r="G117" s="436"/>
      <c r="H117" s="436"/>
      <c r="I117" s="436"/>
      <c r="J117" s="436"/>
      <c r="K117" s="436"/>
      <c r="L117" s="104"/>
      <c r="M117" s="144"/>
      <c r="N117" s="144"/>
      <c r="O117" s="104"/>
      <c r="P117" s="144"/>
      <c r="Q117" s="104"/>
      <c r="R117" s="104"/>
      <c r="S117" s="104"/>
      <c r="T117" s="104"/>
      <c r="U117" s="104"/>
      <c r="V117" s="104"/>
      <c r="W117" s="104"/>
      <c r="X117" s="104"/>
      <c r="Y117" s="104"/>
      <c r="Z117" s="104"/>
    </row>
    <row r="118" spans="1:26" ht="12" customHeight="1" x14ac:dyDescent="0.25">
      <c r="A118" s="104"/>
      <c r="B118" s="150" t="s">
        <v>1032</v>
      </c>
      <c r="C118" s="443" t="s">
        <v>1033</v>
      </c>
      <c r="D118" s="436"/>
      <c r="E118" s="436"/>
      <c r="F118" s="436"/>
      <c r="G118" s="436"/>
      <c r="H118" s="436"/>
      <c r="I118" s="436"/>
      <c r="J118" s="436"/>
      <c r="K118" s="436"/>
      <c r="L118" s="104"/>
      <c r="M118" s="144"/>
      <c r="N118" s="144"/>
      <c r="O118" s="104"/>
      <c r="P118" s="144"/>
      <c r="Q118" s="104"/>
      <c r="R118" s="104"/>
      <c r="S118" s="104"/>
      <c r="T118" s="104"/>
      <c r="U118" s="104"/>
      <c r="V118" s="104"/>
      <c r="W118" s="104"/>
      <c r="X118" s="104"/>
      <c r="Y118" s="104"/>
      <c r="Z118" s="104"/>
    </row>
    <row r="119" spans="1:26" ht="15" customHeight="1" x14ac:dyDescent="0.25">
      <c r="A119" s="103"/>
      <c r="B119" s="143"/>
      <c r="C119" s="442" t="s">
        <v>1034</v>
      </c>
      <c r="D119" s="436"/>
      <c r="E119" s="436"/>
      <c r="F119" s="436"/>
      <c r="G119" s="436"/>
      <c r="H119" s="436"/>
      <c r="I119" s="436"/>
      <c r="J119" s="436"/>
      <c r="K119" s="436"/>
      <c r="L119" s="104"/>
      <c r="M119" s="144"/>
      <c r="N119" s="144"/>
      <c r="O119" s="104"/>
      <c r="P119" s="144"/>
      <c r="Q119" s="104"/>
      <c r="R119" s="104"/>
      <c r="S119" s="104"/>
      <c r="T119" s="104"/>
      <c r="U119" s="104"/>
      <c r="V119" s="104"/>
      <c r="W119" s="104"/>
      <c r="X119" s="104"/>
      <c r="Y119" s="104"/>
      <c r="Z119" s="104"/>
    </row>
    <row r="120" spans="1:26" ht="12" customHeight="1" x14ac:dyDescent="0.25">
      <c r="A120" s="104"/>
      <c r="B120" s="104"/>
      <c r="C120" s="151"/>
      <c r="D120" s="152"/>
      <c r="E120" s="153"/>
      <c r="F120" s="153"/>
      <c r="G120" s="104"/>
      <c r="H120" s="99"/>
      <c r="I120" s="100"/>
      <c r="J120" s="101"/>
      <c r="K120" s="102"/>
      <c r="L120" s="104"/>
      <c r="M120" s="104"/>
      <c r="N120" s="104"/>
      <c r="O120" s="104"/>
      <c r="P120" s="104"/>
      <c r="Q120" s="104"/>
      <c r="R120" s="104"/>
      <c r="S120" s="104"/>
      <c r="T120" s="104"/>
      <c r="U120" s="104"/>
      <c r="V120" s="104"/>
      <c r="W120" s="104"/>
      <c r="X120" s="104"/>
      <c r="Y120" s="104"/>
      <c r="Z120" s="104"/>
    </row>
    <row r="121" spans="1:26" ht="12" customHeight="1" x14ac:dyDescent="0.25">
      <c r="A121" s="103"/>
      <c r="B121" s="104"/>
      <c r="C121" s="151"/>
      <c r="D121" s="152"/>
      <c r="E121" s="153"/>
      <c r="F121" s="153"/>
      <c r="G121" s="104"/>
      <c r="H121" s="99"/>
      <c r="I121" s="100"/>
      <c r="J121" s="101"/>
      <c r="K121" s="102"/>
      <c r="L121" s="104"/>
      <c r="M121" s="104"/>
      <c r="N121" s="104"/>
      <c r="O121" s="104"/>
      <c r="P121" s="104"/>
      <c r="Q121" s="104"/>
      <c r="R121" s="104"/>
      <c r="S121" s="104"/>
      <c r="T121" s="104"/>
      <c r="U121" s="104"/>
      <c r="V121" s="104"/>
      <c r="W121" s="104"/>
      <c r="X121" s="104"/>
      <c r="Y121" s="104"/>
      <c r="Z121" s="104"/>
    </row>
    <row r="122" spans="1:26" ht="12" customHeight="1" x14ac:dyDescent="0.25">
      <c r="A122" s="104"/>
      <c r="B122" s="104"/>
      <c r="C122" s="151"/>
      <c r="D122" s="152"/>
      <c r="E122" s="153"/>
      <c r="F122" s="153"/>
      <c r="G122" s="104"/>
      <c r="H122" s="99"/>
      <c r="I122" s="100"/>
      <c r="J122" s="101"/>
      <c r="K122" s="102"/>
      <c r="L122" s="104"/>
      <c r="M122" s="104"/>
      <c r="N122" s="104"/>
      <c r="O122" s="104"/>
      <c r="P122" s="104"/>
      <c r="Q122" s="104"/>
      <c r="R122" s="104"/>
      <c r="S122" s="104"/>
      <c r="T122" s="104"/>
      <c r="U122" s="104"/>
      <c r="V122" s="104"/>
      <c r="W122" s="104"/>
      <c r="X122" s="104"/>
      <c r="Y122" s="104"/>
      <c r="Z122" s="104"/>
    </row>
    <row r="123" spans="1:26" ht="12" customHeight="1" x14ac:dyDescent="0.25">
      <c r="A123" s="104"/>
      <c r="B123" s="104"/>
      <c r="C123" s="151"/>
      <c r="D123" s="152"/>
      <c r="E123" s="153"/>
      <c r="F123" s="153"/>
      <c r="G123" s="104"/>
      <c r="H123" s="99"/>
      <c r="I123" s="100"/>
      <c r="J123" s="101"/>
      <c r="K123" s="102"/>
      <c r="L123" s="104"/>
      <c r="M123" s="104"/>
      <c r="N123" s="104"/>
      <c r="O123" s="104"/>
      <c r="P123" s="104"/>
      <c r="Q123" s="104"/>
      <c r="R123" s="104"/>
      <c r="S123" s="104"/>
      <c r="T123" s="104"/>
      <c r="U123" s="104"/>
      <c r="V123" s="104"/>
      <c r="W123" s="104"/>
      <c r="X123" s="104"/>
      <c r="Y123" s="104"/>
      <c r="Z123" s="104"/>
    </row>
    <row r="124" spans="1:26" ht="12" customHeight="1" x14ac:dyDescent="0.25">
      <c r="A124" s="104"/>
      <c r="B124" s="104"/>
      <c r="C124" s="151"/>
      <c r="D124" s="152"/>
      <c r="E124" s="153"/>
      <c r="F124" s="153"/>
      <c r="G124" s="104"/>
      <c r="H124" s="99"/>
      <c r="I124" s="100"/>
      <c r="J124" s="101"/>
      <c r="K124" s="102"/>
      <c r="L124" s="104"/>
      <c r="M124" s="104"/>
      <c r="N124" s="104"/>
      <c r="O124" s="104"/>
      <c r="P124" s="104"/>
      <c r="Q124" s="104"/>
      <c r="R124" s="104"/>
      <c r="S124" s="104"/>
      <c r="T124" s="104"/>
      <c r="U124" s="104"/>
      <c r="V124" s="104"/>
      <c r="W124" s="104"/>
      <c r="X124" s="104"/>
      <c r="Y124" s="104"/>
      <c r="Z124" s="104"/>
    </row>
    <row r="125" spans="1:26" ht="12" customHeight="1" x14ac:dyDescent="0.25">
      <c r="A125" s="104"/>
      <c r="B125" s="104"/>
      <c r="C125" s="151"/>
      <c r="D125" s="152"/>
      <c r="E125" s="153"/>
      <c r="F125" s="153"/>
      <c r="G125" s="104"/>
      <c r="H125" s="99"/>
      <c r="I125" s="100"/>
      <c r="J125" s="101"/>
      <c r="K125" s="102"/>
      <c r="L125" s="104"/>
      <c r="M125" s="104"/>
      <c r="N125" s="104"/>
      <c r="O125" s="104"/>
      <c r="P125" s="104"/>
      <c r="Q125" s="104"/>
      <c r="R125" s="104"/>
      <c r="S125" s="104"/>
      <c r="T125" s="104"/>
      <c r="U125" s="104"/>
      <c r="V125" s="104"/>
      <c r="W125" s="104"/>
      <c r="X125" s="104"/>
      <c r="Y125" s="104"/>
      <c r="Z125" s="104"/>
    </row>
    <row r="126" spans="1:26" ht="12" customHeight="1" x14ac:dyDescent="0.25">
      <c r="A126" s="104"/>
      <c r="B126" s="104"/>
      <c r="C126" s="151"/>
      <c r="D126" s="152"/>
      <c r="E126" s="153"/>
      <c r="F126" s="153"/>
      <c r="G126" s="104"/>
      <c r="H126" s="99"/>
      <c r="I126" s="100"/>
      <c r="J126" s="101"/>
      <c r="K126" s="102"/>
      <c r="L126" s="104"/>
      <c r="M126" s="104"/>
      <c r="N126" s="104"/>
      <c r="O126" s="104"/>
      <c r="P126" s="104"/>
      <c r="Q126" s="104"/>
      <c r="R126" s="104"/>
      <c r="S126" s="104"/>
      <c r="T126" s="104"/>
      <c r="U126" s="104"/>
      <c r="V126" s="104"/>
      <c r="W126" s="104"/>
      <c r="X126" s="104"/>
      <c r="Y126" s="104"/>
      <c r="Z126" s="104"/>
    </row>
    <row r="127" spans="1:26" ht="12" customHeight="1" x14ac:dyDescent="0.25">
      <c r="A127" s="104"/>
      <c r="B127" s="104"/>
      <c r="C127" s="151"/>
      <c r="D127" s="152"/>
      <c r="E127" s="153"/>
      <c r="F127" s="153"/>
      <c r="G127" s="104"/>
      <c r="H127" s="99"/>
      <c r="I127" s="100"/>
      <c r="J127" s="101"/>
      <c r="K127" s="102"/>
      <c r="L127" s="104"/>
      <c r="M127" s="104"/>
      <c r="N127" s="104"/>
      <c r="O127" s="104"/>
      <c r="P127" s="104"/>
      <c r="Q127" s="104"/>
      <c r="R127" s="104"/>
      <c r="S127" s="104"/>
      <c r="T127" s="104"/>
      <c r="U127" s="104"/>
      <c r="V127" s="104"/>
      <c r="W127" s="104"/>
      <c r="X127" s="104"/>
      <c r="Y127" s="104"/>
      <c r="Z127" s="104"/>
    </row>
    <row r="128" spans="1:26" ht="12" customHeight="1" x14ac:dyDescent="0.25">
      <c r="A128" s="104"/>
      <c r="B128" s="104"/>
      <c r="C128" s="151"/>
      <c r="D128" s="152"/>
      <c r="E128" s="153"/>
      <c r="F128" s="153"/>
      <c r="G128" s="104"/>
      <c r="H128" s="99"/>
      <c r="I128" s="100"/>
      <c r="J128" s="101"/>
      <c r="K128" s="102"/>
      <c r="L128" s="104"/>
      <c r="M128" s="104"/>
      <c r="N128" s="104"/>
      <c r="O128" s="104"/>
      <c r="P128" s="104"/>
      <c r="Q128" s="104"/>
      <c r="R128" s="104"/>
      <c r="S128" s="104"/>
      <c r="T128" s="104"/>
      <c r="U128" s="104"/>
      <c r="V128" s="104"/>
      <c r="W128" s="104"/>
      <c r="X128" s="104"/>
      <c r="Y128" s="104"/>
      <c r="Z128" s="104"/>
    </row>
    <row r="129" spans="1:26" ht="12" customHeight="1" x14ac:dyDescent="0.25">
      <c r="A129" s="104"/>
      <c r="B129" s="104"/>
      <c r="C129" s="151"/>
      <c r="D129" s="152"/>
      <c r="E129" s="153"/>
      <c r="F129" s="153"/>
      <c r="G129" s="104"/>
      <c r="H129" s="99"/>
      <c r="I129" s="100"/>
      <c r="J129" s="101"/>
      <c r="K129" s="102"/>
      <c r="L129" s="104"/>
      <c r="M129" s="104"/>
      <c r="N129" s="104"/>
      <c r="O129" s="104"/>
      <c r="P129" s="104"/>
      <c r="Q129" s="104"/>
      <c r="R129" s="104"/>
      <c r="S129" s="104"/>
      <c r="T129" s="104"/>
      <c r="U129" s="104"/>
      <c r="V129" s="104"/>
      <c r="W129" s="104"/>
      <c r="X129" s="104"/>
      <c r="Y129" s="104"/>
      <c r="Z129" s="104"/>
    </row>
    <row r="130" spans="1:26" ht="12" customHeight="1" x14ac:dyDescent="0.25">
      <c r="A130" s="104"/>
      <c r="B130" s="104"/>
      <c r="C130" s="151"/>
      <c r="D130" s="152"/>
      <c r="E130" s="153"/>
      <c r="F130" s="153"/>
      <c r="G130" s="104"/>
      <c r="H130" s="99"/>
      <c r="I130" s="100"/>
      <c r="J130" s="101"/>
      <c r="K130" s="102"/>
      <c r="L130" s="104"/>
      <c r="M130" s="104"/>
      <c r="N130" s="104"/>
      <c r="O130" s="104"/>
      <c r="P130" s="104"/>
      <c r="Q130" s="104"/>
      <c r="R130" s="104"/>
      <c r="S130" s="104"/>
      <c r="T130" s="104"/>
      <c r="U130" s="104"/>
      <c r="V130" s="104"/>
      <c r="W130" s="104"/>
      <c r="X130" s="104"/>
      <c r="Y130" s="104"/>
      <c r="Z130" s="104"/>
    </row>
    <row r="131" spans="1:26" ht="12" customHeight="1" x14ac:dyDescent="0.25">
      <c r="A131" s="104"/>
      <c r="B131" s="104"/>
      <c r="C131" s="151"/>
      <c r="D131" s="152"/>
      <c r="E131" s="153"/>
      <c r="F131" s="153"/>
      <c r="G131" s="104"/>
      <c r="H131" s="99"/>
      <c r="I131" s="100"/>
      <c r="J131" s="101"/>
      <c r="K131" s="102"/>
      <c r="L131" s="104"/>
      <c r="M131" s="104"/>
      <c r="N131" s="104"/>
      <c r="O131" s="104"/>
      <c r="P131" s="104"/>
      <c r="Q131" s="104"/>
      <c r="R131" s="104"/>
      <c r="S131" s="104"/>
      <c r="T131" s="104"/>
      <c r="U131" s="104"/>
      <c r="V131" s="104"/>
      <c r="W131" s="104"/>
      <c r="X131" s="104"/>
      <c r="Y131" s="104"/>
      <c r="Z131" s="104"/>
    </row>
    <row r="132" spans="1:26" ht="12" customHeight="1" x14ac:dyDescent="0.25">
      <c r="A132" s="104"/>
      <c r="B132" s="104"/>
      <c r="C132" s="151"/>
      <c r="D132" s="152"/>
      <c r="E132" s="153"/>
      <c r="F132" s="153"/>
      <c r="G132" s="104"/>
      <c r="H132" s="99"/>
      <c r="I132" s="100"/>
      <c r="J132" s="101"/>
      <c r="K132" s="102"/>
      <c r="L132" s="104"/>
      <c r="M132" s="104"/>
      <c r="N132" s="104"/>
      <c r="O132" s="104"/>
      <c r="P132" s="104"/>
      <c r="Q132" s="104"/>
      <c r="R132" s="104"/>
      <c r="S132" s="104"/>
      <c r="T132" s="104"/>
      <c r="U132" s="104"/>
      <c r="V132" s="104"/>
      <c r="W132" s="104"/>
      <c r="X132" s="104"/>
      <c r="Y132" s="104"/>
      <c r="Z132" s="104"/>
    </row>
    <row r="133" spans="1:26" ht="12" customHeight="1" x14ac:dyDescent="0.25">
      <c r="A133" s="104"/>
      <c r="B133" s="104"/>
      <c r="C133" s="151"/>
      <c r="D133" s="152"/>
      <c r="E133" s="153"/>
      <c r="F133" s="153"/>
      <c r="G133" s="104"/>
      <c r="H133" s="99"/>
      <c r="I133" s="100"/>
      <c r="J133" s="101"/>
      <c r="K133" s="102"/>
      <c r="L133" s="104"/>
      <c r="M133" s="104"/>
      <c r="N133" s="104"/>
      <c r="O133" s="104"/>
      <c r="P133" s="104"/>
      <c r="Q133" s="104"/>
      <c r="R133" s="104"/>
      <c r="S133" s="104"/>
      <c r="T133" s="104"/>
      <c r="U133" s="104"/>
      <c r="V133" s="104"/>
      <c r="W133" s="104"/>
      <c r="X133" s="104"/>
      <c r="Y133" s="104"/>
      <c r="Z133" s="104"/>
    </row>
    <row r="134" spans="1:26" ht="12" customHeight="1" x14ac:dyDescent="0.25">
      <c r="A134" s="104"/>
      <c r="B134" s="104"/>
      <c r="C134" s="151"/>
      <c r="D134" s="152"/>
      <c r="E134" s="153"/>
      <c r="F134" s="153"/>
      <c r="G134" s="104"/>
      <c r="H134" s="99"/>
      <c r="I134" s="100"/>
      <c r="J134" s="101"/>
      <c r="K134" s="102"/>
      <c r="L134" s="104"/>
      <c r="M134" s="104"/>
      <c r="N134" s="104"/>
      <c r="O134" s="104"/>
      <c r="P134" s="104"/>
      <c r="Q134" s="104"/>
      <c r="R134" s="104"/>
      <c r="S134" s="104"/>
      <c r="T134" s="104"/>
      <c r="U134" s="104"/>
      <c r="V134" s="104"/>
      <c r="W134" s="104"/>
      <c r="X134" s="104"/>
      <c r="Y134" s="104"/>
      <c r="Z134" s="104"/>
    </row>
    <row r="135" spans="1:26" ht="12" customHeight="1" x14ac:dyDescent="0.25">
      <c r="A135" s="104"/>
      <c r="B135" s="104"/>
      <c r="C135" s="151"/>
      <c r="D135" s="152"/>
      <c r="E135" s="153"/>
      <c r="F135" s="153"/>
      <c r="G135" s="104"/>
      <c r="H135" s="99"/>
      <c r="I135" s="100"/>
      <c r="J135" s="101"/>
      <c r="K135" s="102"/>
      <c r="L135" s="104"/>
      <c r="M135" s="104"/>
      <c r="N135" s="104"/>
      <c r="O135" s="104"/>
      <c r="P135" s="104"/>
      <c r="Q135" s="104"/>
      <c r="R135" s="104"/>
      <c r="S135" s="104"/>
      <c r="T135" s="104"/>
      <c r="U135" s="104"/>
      <c r="V135" s="104"/>
      <c r="W135" s="104"/>
      <c r="X135" s="104"/>
      <c r="Y135" s="104"/>
      <c r="Z135" s="104"/>
    </row>
    <row r="136" spans="1:26" ht="12" customHeight="1" x14ac:dyDescent="0.25">
      <c r="A136" s="104"/>
      <c r="B136" s="104"/>
      <c r="C136" s="151"/>
      <c r="D136" s="152"/>
      <c r="E136" s="153"/>
      <c r="F136" s="153"/>
      <c r="G136" s="104"/>
      <c r="H136" s="99"/>
      <c r="I136" s="100"/>
      <c r="J136" s="101"/>
      <c r="K136" s="102"/>
      <c r="L136" s="104"/>
      <c r="M136" s="104"/>
      <c r="N136" s="104"/>
      <c r="O136" s="104"/>
      <c r="P136" s="104"/>
      <c r="Q136" s="104"/>
      <c r="R136" s="104"/>
      <c r="S136" s="104"/>
      <c r="T136" s="104"/>
      <c r="U136" s="104"/>
      <c r="V136" s="104"/>
      <c r="W136" s="104"/>
      <c r="X136" s="104"/>
      <c r="Y136" s="104"/>
      <c r="Z136" s="104"/>
    </row>
    <row r="137" spans="1:26" ht="12" customHeight="1" x14ac:dyDescent="0.25">
      <c r="A137" s="104"/>
      <c r="B137" s="104"/>
      <c r="C137" s="151"/>
      <c r="D137" s="152"/>
      <c r="E137" s="153"/>
      <c r="F137" s="153"/>
      <c r="G137" s="104"/>
      <c r="H137" s="99"/>
      <c r="I137" s="100"/>
      <c r="J137" s="101"/>
      <c r="K137" s="102"/>
      <c r="L137" s="104"/>
      <c r="M137" s="104"/>
      <c r="N137" s="104"/>
      <c r="O137" s="104"/>
      <c r="P137" s="104"/>
      <c r="Q137" s="104"/>
      <c r="R137" s="104"/>
      <c r="S137" s="104"/>
      <c r="T137" s="104"/>
      <c r="U137" s="104"/>
      <c r="V137" s="104"/>
      <c r="W137" s="104"/>
      <c r="X137" s="104"/>
      <c r="Y137" s="104"/>
      <c r="Z137" s="104"/>
    </row>
    <row r="138" spans="1:26" ht="12" customHeight="1" x14ac:dyDescent="0.25">
      <c r="A138" s="104"/>
      <c r="B138" s="104"/>
      <c r="C138" s="151"/>
      <c r="D138" s="152"/>
      <c r="E138" s="153"/>
      <c r="F138" s="153"/>
      <c r="G138" s="104"/>
      <c r="H138" s="99"/>
      <c r="I138" s="100"/>
      <c r="J138" s="101"/>
      <c r="K138" s="102"/>
      <c r="L138" s="104"/>
      <c r="M138" s="104"/>
      <c r="N138" s="104"/>
      <c r="O138" s="104"/>
      <c r="P138" s="104"/>
      <c r="Q138" s="104"/>
      <c r="R138" s="104"/>
      <c r="S138" s="104"/>
      <c r="T138" s="104"/>
      <c r="U138" s="104"/>
      <c r="V138" s="104"/>
      <c r="W138" s="104"/>
      <c r="X138" s="104"/>
      <c r="Y138" s="104"/>
      <c r="Z138" s="104"/>
    </row>
    <row r="139" spans="1:26" ht="12" customHeight="1" x14ac:dyDescent="0.25">
      <c r="A139" s="104"/>
      <c r="B139" s="104"/>
      <c r="C139" s="151"/>
      <c r="D139" s="152"/>
      <c r="E139" s="153"/>
      <c r="F139" s="153"/>
      <c r="G139" s="104"/>
      <c r="H139" s="99"/>
      <c r="I139" s="100"/>
      <c r="J139" s="101"/>
      <c r="K139" s="102"/>
      <c r="L139" s="104"/>
      <c r="M139" s="104"/>
      <c r="N139" s="104"/>
      <c r="O139" s="104"/>
      <c r="P139" s="104"/>
      <c r="Q139" s="104"/>
      <c r="R139" s="104"/>
      <c r="S139" s="104"/>
      <c r="T139" s="104"/>
      <c r="U139" s="104"/>
      <c r="V139" s="104"/>
      <c r="W139" s="104"/>
      <c r="X139" s="104"/>
      <c r="Y139" s="104"/>
      <c r="Z139" s="104"/>
    </row>
    <row r="140" spans="1:26" ht="12" customHeight="1" x14ac:dyDescent="0.25">
      <c r="A140" s="104"/>
      <c r="B140" s="104"/>
      <c r="C140" s="151"/>
      <c r="D140" s="152"/>
      <c r="E140" s="153"/>
      <c r="F140" s="153"/>
      <c r="G140" s="104"/>
      <c r="H140" s="99"/>
      <c r="I140" s="100"/>
      <c r="J140" s="101"/>
      <c r="K140" s="102"/>
      <c r="L140" s="104"/>
      <c r="M140" s="104"/>
      <c r="N140" s="104"/>
      <c r="O140" s="104"/>
      <c r="P140" s="104"/>
      <c r="Q140" s="104"/>
      <c r="R140" s="104"/>
      <c r="S140" s="104"/>
      <c r="T140" s="104"/>
      <c r="U140" s="104"/>
      <c r="V140" s="104"/>
      <c r="W140" s="104"/>
      <c r="X140" s="104"/>
      <c r="Y140" s="104"/>
      <c r="Z140" s="104"/>
    </row>
    <row r="141" spans="1:26" ht="12" customHeight="1" x14ac:dyDescent="0.25">
      <c r="A141" s="104"/>
      <c r="B141" s="104"/>
      <c r="C141" s="151"/>
      <c r="D141" s="152"/>
      <c r="E141" s="153"/>
      <c r="F141" s="153"/>
      <c r="G141" s="104"/>
      <c r="H141" s="99"/>
      <c r="I141" s="100"/>
      <c r="J141" s="101"/>
      <c r="K141" s="102"/>
      <c r="L141" s="104"/>
      <c r="M141" s="104"/>
      <c r="N141" s="104"/>
      <c r="O141" s="104"/>
      <c r="P141" s="104"/>
      <c r="Q141" s="104"/>
      <c r="R141" s="104"/>
      <c r="S141" s="104"/>
      <c r="T141" s="104"/>
      <c r="U141" s="104"/>
      <c r="V141" s="104"/>
      <c r="W141" s="104"/>
      <c r="X141" s="104"/>
      <c r="Y141" s="104"/>
      <c r="Z141" s="104"/>
    </row>
    <row r="142" spans="1:26" ht="12" customHeight="1" x14ac:dyDescent="0.25">
      <c r="A142" s="104"/>
      <c r="B142" s="104"/>
      <c r="C142" s="151"/>
      <c r="D142" s="152"/>
      <c r="E142" s="153"/>
      <c r="F142" s="153"/>
      <c r="G142" s="104"/>
      <c r="H142" s="99"/>
      <c r="I142" s="100"/>
      <c r="J142" s="101"/>
      <c r="K142" s="102"/>
      <c r="L142" s="104"/>
      <c r="M142" s="104"/>
      <c r="N142" s="104"/>
      <c r="O142" s="104"/>
      <c r="P142" s="104"/>
      <c r="Q142" s="104"/>
      <c r="R142" s="104"/>
      <c r="S142" s="104"/>
      <c r="T142" s="104"/>
      <c r="U142" s="104"/>
      <c r="V142" s="104"/>
      <c r="W142" s="104"/>
      <c r="X142" s="104"/>
      <c r="Y142" s="104"/>
      <c r="Z142" s="104"/>
    </row>
    <row r="143" spans="1:26" ht="12" customHeight="1" x14ac:dyDescent="0.25">
      <c r="A143" s="104"/>
      <c r="B143" s="104"/>
      <c r="C143" s="151"/>
      <c r="D143" s="152"/>
      <c r="E143" s="153"/>
      <c r="F143" s="153"/>
      <c r="G143" s="104"/>
      <c r="H143" s="99"/>
      <c r="I143" s="100"/>
      <c r="J143" s="101"/>
      <c r="K143" s="102"/>
      <c r="L143" s="104"/>
      <c r="M143" s="104"/>
      <c r="N143" s="104"/>
      <c r="O143" s="104"/>
      <c r="P143" s="104"/>
      <c r="Q143" s="104"/>
      <c r="R143" s="104"/>
      <c r="S143" s="104"/>
      <c r="T143" s="104"/>
      <c r="U143" s="104"/>
      <c r="V143" s="104"/>
      <c r="W143" s="104"/>
      <c r="X143" s="104"/>
      <c r="Y143" s="104"/>
      <c r="Z143" s="104"/>
    </row>
    <row r="144" spans="1:26" ht="12" customHeight="1" x14ac:dyDescent="0.25">
      <c r="A144" s="104"/>
      <c r="B144" s="104"/>
      <c r="C144" s="151"/>
      <c r="D144" s="152"/>
      <c r="E144" s="153"/>
      <c r="F144" s="153"/>
      <c r="G144" s="104"/>
      <c r="H144" s="99"/>
      <c r="I144" s="100"/>
      <c r="J144" s="101"/>
      <c r="K144" s="102"/>
      <c r="L144" s="104"/>
      <c r="M144" s="104"/>
      <c r="N144" s="104"/>
      <c r="O144" s="104"/>
      <c r="P144" s="104"/>
      <c r="Q144" s="104"/>
      <c r="R144" s="104"/>
      <c r="S144" s="104"/>
      <c r="T144" s="104"/>
      <c r="U144" s="104"/>
      <c r="V144" s="104"/>
      <c r="W144" s="104"/>
      <c r="X144" s="104"/>
      <c r="Y144" s="104"/>
      <c r="Z144" s="104"/>
    </row>
    <row r="145" spans="1:26" ht="12" customHeight="1" x14ac:dyDescent="0.25">
      <c r="A145" s="104"/>
      <c r="B145" s="104"/>
      <c r="C145" s="151"/>
      <c r="D145" s="152"/>
      <c r="E145" s="153"/>
      <c r="F145" s="153"/>
      <c r="G145" s="104"/>
      <c r="H145" s="99"/>
      <c r="I145" s="100"/>
      <c r="J145" s="101"/>
      <c r="K145" s="102"/>
      <c r="L145" s="104"/>
      <c r="M145" s="104"/>
      <c r="N145" s="104"/>
      <c r="O145" s="104"/>
      <c r="P145" s="104"/>
      <c r="Q145" s="104"/>
      <c r="R145" s="104"/>
      <c r="S145" s="104"/>
      <c r="T145" s="104"/>
      <c r="U145" s="104"/>
      <c r="V145" s="104"/>
      <c r="W145" s="104"/>
      <c r="X145" s="104"/>
      <c r="Y145" s="104"/>
      <c r="Z145" s="104"/>
    </row>
    <row r="146" spans="1:26" ht="12" customHeight="1" x14ac:dyDescent="0.25">
      <c r="A146" s="104"/>
      <c r="B146" s="104"/>
      <c r="C146" s="151"/>
      <c r="D146" s="152"/>
      <c r="E146" s="153"/>
      <c r="F146" s="153"/>
      <c r="G146" s="104"/>
      <c r="H146" s="99"/>
      <c r="I146" s="100"/>
      <c r="J146" s="101"/>
      <c r="K146" s="102"/>
      <c r="L146" s="104"/>
      <c r="M146" s="104"/>
      <c r="N146" s="104"/>
      <c r="O146" s="104"/>
      <c r="P146" s="104"/>
      <c r="Q146" s="104"/>
      <c r="R146" s="104"/>
      <c r="S146" s="104"/>
      <c r="T146" s="104"/>
      <c r="U146" s="104"/>
      <c r="V146" s="104"/>
      <c r="W146" s="104"/>
      <c r="X146" s="104"/>
      <c r="Y146" s="104"/>
      <c r="Z146" s="104"/>
    </row>
    <row r="147" spans="1:26" ht="12" customHeight="1" x14ac:dyDescent="0.25">
      <c r="A147" s="104"/>
      <c r="B147" s="104"/>
      <c r="C147" s="151"/>
      <c r="D147" s="152"/>
      <c r="E147" s="153"/>
      <c r="F147" s="153"/>
      <c r="G147" s="104"/>
      <c r="H147" s="99"/>
      <c r="I147" s="100"/>
      <c r="J147" s="101"/>
      <c r="K147" s="102"/>
      <c r="L147" s="104"/>
      <c r="M147" s="104"/>
      <c r="N147" s="104"/>
      <c r="O147" s="104"/>
      <c r="P147" s="104"/>
      <c r="Q147" s="104"/>
      <c r="R147" s="104"/>
      <c r="S147" s="104"/>
      <c r="T147" s="104"/>
      <c r="U147" s="104"/>
      <c r="V147" s="104"/>
      <c r="W147" s="104"/>
      <c r="X147" s="104"/>
      <c r="Y147" s="104"/>
      <c r="Z147" s="104"/>
    </row>
    <row r="148" spans="1:26" ht="12" customHeight="1" x14ac:dyDescent="0.25">
      <c r="A148" s="104"/>
      <c r="B148" s="104"/>
      <c r="C148" s="151"/>
      <c r="D148" s="152"/>
      <c r="E148" s="153"/>
      <c r="F148" s="153"/>
      <c r="G148" s="104"/>
      <c r="H148" s="99"/>
      <c r="I148" s="100"/>
      <c r="J148" s="101"/>
      <c r="K148" s="102"/>
      <c r="L148" s="104"/>
      <c r="M148" s="104"/>
      <c r="N148" s="104"/>
      <c r="O148" s="104"/>
      <c r="P148" s="104"/>
      <c r="Q148" s="104"/>
      <c r="R148" s="104"/>
      <c r="S148" s="104"/>
      <c r="T148" s="104"/>
      <c r="U148" s="104"/>
      <c r="V148" s="104"/>
      <c r="W148" s="104"/>
      <c r="X148" s="104"/>
      <c r="Y148" s="104"/>
      <c r="Z148" s="104"/>
    </row>
    <row r="149" spans="1:26" ht="12" customHeight="1" x14ac:dyDescent="0.25">
      <c r="A149" s="104"/>
      <c r="B149" s="104"/>
      <c r="C149" s="151"/>
      <c r="D149" s="152"/>
      <c r="E149" s="153"/>
      <c r="F149" s="153"/>
      <c r="G149" s="104"/>
      <c r="H149" s="99"/>
      <c r="I149" s="100"/>
      <c r="J149" s="101"/>
      <c r="K149" s="102"/>
      <c r="L149" s="104"/>
      <c r="M149" s="104"/>
      <c r="N149" s="104"/>
      <c r="O149" s="104"/>
      <c r="P149" s="104"/>
      <c r="Q149" s="104"/>
      <c r="R149" s="104"/>
      <c r="S149" s="104"/>
      <c r="T149" s="104"/>
      <c r="U149" s="104"/>
      <c r="V149" s="104"/>
      <c r="W149" s="104"/>
      <c r="X149" s="104"/>
      <c r="Y149" s="104"/>
      <c r="Z149" s="104"/>
    </row>
    <row r="150" spans="1:26" ht="12" customHeight="1" x14ac:dyDescent="0.25">
      <c r="A150" s="104"/>
      <c r="B150" s="104"/>
      <c r="C150" s="151"/>
      <c r="D150" s="152"/>
      <c r="E150" s="153"/>
      <c r="F150" s="153"/>
      <c r="G150" s="104"/>
      <c r="H150" s="99"/>
      <c r="I150" s="100"/>
      <c r="J150" s="101"/>
      <c r="K150" s="102"/>
      <c r="L150" s="104"/>
      <c r="M150" s="104"/>
      <c r="N150" s="104"/>
      <c r="O150" s="104"/>
      <c r="P150" s="104"/>
      <c r="Q150" s="104"/>
      <c r="R150" s="104"/>
      <c r="S150" s="104"/>
      <c r="T150" s="104"/>
      <c r="U150" s="104"/>
      <c r="V150" s="104"/>
      <c r="W150" s="104"/>
      <c r="X150" s="104"/>
      <c r="Y150" s="104"/>
      <c r="Z150" s="104"/>
    </row>
    <row r="151" spans="1:26" ht="12" customHeight="1" x14ac:dyDescent="0.25">
      <c r="A151" s="104"/>
      <c r="B151" s="104"/>
      <c r="C151" s="151"/>
      <c r="D151" s="152"/>
      <c r="E151" s="153"/>
      <c r="F151" s="153"/>
      <c r="G151" s="104"/>
      <c r="H151" s="99"/>
      <c r="I151" s="100"/>
      <c r="J151" s="101"/>
      <c r="K151" s="102"/>
      <c r="L151" s="104"/>
      <c r="M151" s="104"/>
      <c r="N151" s="104"/>
      <c r="O151" s="104"/>
      <c r="P151" s="104"/>
      <c r="Q151" s="104"/>
      <c r="R151" s="104"/>
      <c r="S151" s="104"/>
      <c r="T151" s="104"/>
      <c r="U151" s="104"/>
      <c r="V151" s="104"/>
      <c r="W151" s="104"/>
      <c r="X151" s="104"/>
      <c r="Y151" s="104"/>
      <c r="Z151" s="104"/>
    </row>
    <row r="152" spans="1:26" ht="12" customHeight="1" x14ac:dyDescent="0.25">
      <c r="A152" s="104"/>
      <c r="B152" s="104"/>
      <c r="C152" s="151"/>
      <c r="D152" s="152"/>
      <c r="E152" s="153"/>
      <c r="F152" s="153"/>
      <c r="G152" s="104"/>
      <c r="H152" s="99"/>
      <c r="I152" s="100"/>
      <c r="J152" s="101"/>
      <c r="K152" s="102"/>
      <c r="L152" s="104"/>
      <c r="M152" s="104"/>
      <c r="N152" s="104"/>
      <c r="O152" s="104"/>
      <c r="P152" s="104"/>
      <c r="Q152" s="104"/>
      <c r="R152" s="104"/>
      <c r="S152" s="104"/>
      <c r="T152" s="104"/>
      <c r="U152" s="104"/>
      <c r="V152" s="104"/>
      <c r="W152" s="104"/>
      <c r="X152" s="104"/>
      <c r="Y152" s="104"/>
      <c r="Z152" s="104"/>
    </row>
    <row r="153" spans="1:26" ht="12" customHeight="1" x14ac:dyDescent="0.25">
      <c r="A153" s="104"/>
      <c r="B153" s="104"/>
      <c r="C153" s="151"/>
      <c r="D153" s="152"/>
      <c r="E153" s="153"/>
      <c r="F153" s="153"/>
      <c r="G153" s="104"/>
      <c r="H153" s="99"/>
      <c r="I153" s="100"/>
      <c r="J153" s="101"/>
      <c r="K153" s="102"/>
      <c r="L153" s="104"/>
      <c r="M153" s="104"/>
      <c r="N153" s="104"/>
      <c r="O153" s="104"/>
      <c r="P153" s="104"/>
      <c r="Q153" s="104"/>
      <c r="R153" s="104"/>
      <c r="S153" s="104"/>
      <c r="T153" s="104"/>
      <c r="U153" s="104"/>
      <c r="V153" s="104"/>
      <c r="W153" s="104"/>
      <c r="X153" s="104"/>
      <c r="Y153" s="104"/>
      <c r="Z153" s="104"/>
    </row>
    <row r="154" spans="1:26" ht="12" customHeight="1" x14ac:dyDescent="0.25">
      <c r="A154" s="104"/>
      <c r="B154" s="104"/>
      <c r="C154" s="151"/>
      <c r="D154" s="152"/>
      <c r="E154" s="153"/>
      <c r="F154" s="153"/>
      <c r="G154" s="104"/>
      <c r="H154" s="99"/>
      <c r="I154" s="100"/>
      <c r="J154" s="101"/>
      <c r="K154" s="102"/>
      <c r="L154" s="104"/>
      <c r="M154" s="104"/>
      <c r="N154" s="104"/>
      <c r="O154" s="104"/>
      <c r="P154" s="104"/>
      <c r="Q154" s="104"/>
      <c r="R154" s="104"/>
      <c r="S154" s="104"/>
      <c r="T154" s="104"/>
      <c r="U154" s="104"/>
      <c r="V154" s="104"/>
      <c r="W154" s="104"/>
      <c r="X154" s="104"/>
      <c r="Y154" s="104"/>
      <c r="Z154" s="104"/>
    </row>
    <row r="155" spans="1:26" ht="12" customHeight="1" x14ac:dyDescent="0.25">
      <c r="A155" s="104"/>
      <c r="B155" s="104"/>
      <c r="C155" s="151"/>
      <c r="D155" s="152"/>
      <c r="E155" s="153"/>
      <c r="F155" s="153"/>
      <c r="G155" s="104"/>
      <c r="H155" s="99"/>
      <c r="I155" s="100"/>
      <c r="J155" s="101"/>
      <c r="K155" s="102"/>
      <c r="L155" s="104"/>
      <c r="M155" s="104"/>
      <c r="N155" s="104"/>
      <c r="O155" s="104"/>
      <c r="P155" s="104"/>
      <c r="Q155" s="104"/>
      <c r="R155" s="104"/>
      <c r="S155" s="104"/>
      <c r="T155" s="104"/>
      <c r="U155" s="104"/>
      <c r="V155" s="104"/>
      <c r="W155" s="104"/>
      <c r="X155" s="104"/>
      <c r="Y155" s="104"/>
      <c r="Z155" s="104"/>
    </row>
    <row r="156" spans="1:26" ht="12" customHeight="1" x14ac:dyDescent="0.25">
      <c r="A156" s="104"/>
      <c r="B156" s="104"/>
      <c r="C156" s="151"/>
      <c r="D156" s="152"/>
      <c r="E156" s="153"/>
      <c r="F156" s="153"/>
      <c r="G156" s="104"/>
      <c r="H156" s="99"/>
      <c r="I156" s="100"/>
      <c r="J156" s="101"/>
      <c r="K156" s="102"/>
      <c r="L156" s="104"/>
      <c r="M156" s="104"/>
      <c r="N156" s="104"/>
      <c r="O156" s="104"/>
      <c r="P156" s="104"/>
      <c r="Q156" s="104"/>
      <c r="R156" s="104"/>
      <c r="S156" s="104"/>
      <c r="T156" s="104"/>
      <c r="U156" s="104"/>
      <c r="V156" s="104"/>
      <c r="W156" s="104"/>
      <c r="X156" s="104"/>
      <c r="Y156" s="104"/>
      <c r="Z156" s="104"/>
    </row>
    <row r="157" spans="1:26" ht="12" customHeight="1" x14ac:dyDescent="0.25">
      <c r="A157" s="104"/>
      <c r="B157" s="104"/>
      <c r="C157" s="151"/>
      <c r="D157" s="152"/>
      <c r="E157" s="153"/>
      <c r="F157" s="153"/>
      <c r="G157" s="104"/>
      <c r="H157" s="99"/>
      <c r="I157" s="100"/>
      <c r="J157" s="101"/>
      <c r="K157" s="102"/>
      <c r="L157" s="104"/>
      <c r="M157" s="104"/>
      <c r="N157" s="104"/>
      <c r="O157" s="104"/>
      <c r="P157" s="104"/>
      <c r="Q157" s="104"/>
      <c r="R157" s="104"/>
      <c r="S157" s="104"/>
      <c r="T157" s="104"/>
      <c r="U157" s="104"/>
      <c r="V157" s="104"/>
      <c r="W157" s="104"/>
      <c r="X157" s="104"/>
      <c r="Y157" s="104"/>
      <c r="Z157" s="104"/>
    </row>
    <row r="158" spans="1:26" ht="12" customHeight="1" x14ac:dyDescent="0.25">
      <c r="A158" s="104"/>
      <c r="B158" s="104"/>
      <c r="C158" s="151"/>
      <c r="D158" s="152"/>
      <c r="E158" s="153"/>
      <c r="F158" s="153"/>
      <c r="G158" s="104"/>
      <c r="H158" s="99"/>
      <c r="I158" s="100"/>
      <c r="J158" s="101"/>
      <c r="K158" s="102"/>
      <c r="L158" s="104"/>
      <c r="M158" s="104"/>
      <c r="N158" s="104"/>
      <c r="O158" s="104"/>
      <c r="P158" s="104"/>
      <c r="Q158" s="104"/>
      <c r="R158" s="104"/>
      <c r="S158" s="104"/>
      <c r="T158" s="104"/>
      <c r="U158" s="104"/>
      <c r="V158" s="104"/>
      <c r="W158" s="104"/>
      <c r="X158" s="104"/>
      <c r="Y158" s="104"/>
      <c r="Z158" s="104"/>
    </row>
    <row r="159" spans="1:26" ht="12" customHeight="1" x14ac:dyDescent="0.25">
      <c r="A159" s="104"/>
      <c r="B159" s="104"/>
      <c r="C159" s="151"/>
      <c r="D159" s="152"/>
      <c r="E159" s="153"/>
      <c r="F159" s="153"/>
      <c r="G159" s="104"/>
      <c r="H159" s="99"/>
      <c r="I159" s="100"/>
      <c r="J159" s="101"/>
      <c r="K159" s="102"/>
      <c r="L159" s="104"/>
      <c r="M159" s="104"/>
      <c r="N159" s="104"/>
      <c r="O159" s="104"/>
      <c r="P159" s="104"/>
      <c r="Q159" s="104"/>
      <c r="R159" s="104"/>
      <c r="S159" s="104"/>
      <c r="T159" s="104"/>
      <c r="U159" s="104"/>
      <c r="V159" s="104"/>
      <c r="W159" s="104"/>
      <c r="X159" s="104"/>
      <c r="Y159" s="104"/>
      <c r="Z159" s="104"/>
    </row>
    <row r="160" spans="1:26" ht="12" customHeight="1" x14ac:dyDescent="0.25">
      <c r="A160" s="104"/>
      <c r="B160" s="104"/>
      <c r="C160" s="151"/>
      <c r="D160" s="152"/>
      <c r="E160" s="153"/>
      <c r="F160" s="153"/>
      <c r="G160" s="104"/>
      <c r="H160" s="99"/>
      <c r="I160" s="100"/>
      <c r="J160" s="101"/>
      <c r="K160" s="102"/>
      <c r="L160" s="104"/>
      <c r="M160" s="104"/>
      <c r="N160" s="104"/>
      <c r="O160" s="104"/>
      <c r="P160" s="104"/>
      <c r="Q160" s="104"/>
      <c r="R160" s="104"/>
      <c r="S160" s="104"/>
      <c r="T160" s="104"/>
      <c r="U160" s="104"/>
      <c r="V160" s="104"/>
      <c r="W160" s="104"/>
      <c r="X160" s="104"/>
      <c r="Y160" s="104"/>
      <c r="Z160" s="104"/>
    </row>
    <row r="161" spans="1:26" ht="12" customHeight="1" x14ac:dyDescent="0.25">
      <c r="A161" s="104"/>
      <c r="B161" s="104"/>
      <c r="C161" s="151"/>
      <c r="D161" s="152"/>
      <c r="E161" s="153"/>
      <c r="F161" s="153"/>
      <c r="G161" s="104"/>
      <c r="H161" s="99"/>
      <c r="I161" s="100"/>
      <c r="J161" s="101"/>
      <c r="K161" s="102"/>
      <c r="L161" s="104"/>
      <c r="M161" s="104"/>
      <c r="N161" s="104"/>
      <c r="O161" s="104"/>
      <c r="P161" s="104"/>
      <c r="Q161" s="104"/>
      <c r="R161" s="104"/>
      <c r="S161" s="104"/>
      <c r="T161" s="104"/>
      <c r="U161" s="104"/>
      <c r="V161" s="104"/>
      <c r="W161" s="104"/>
      <c r="X161" s="104"/>
      <c r="Y161" s="104"/>
      <c r="Z161" s="104"/>
    </row>
    <row r="162" spans="1:26" ht="12" customHeight="1" x14ac:dyDescent="0.25">
      <c r="A162" s="104"/>
      <c r="B162" s="104"/>
      <c r="C162" s="151"/>
      <c r="D162" s="152"/>
      <c r="E162" s="153"/>
      <c r="F162" s="153"/>
      <c r="G162" s="104"/>
      <c r="H162" s="99"/>
      <c r="I162" s="100"/>
      <c r="J162" s="101"/>
      <c r="K162" s="102"/>
      <c r="L162" s="104"/>
      <c r="M162" s="104"/>
      <c r="N162" s="104"/>
      <c r="O162" s="104"/>
      <c r="P162" s="104"/>
      <c r="Q162" s="104"/>
      <c r="R162" s="104"/>
      <c r="S162" s="104"/>
      <c r="T162" s="104"/>
      <c r="U162" s="104"/>
      <c r="V162" s="104"/>
      <c r="W162" s="104"/>
      <c r="X162" s="104"/>
      <c r="Y162" s="104"/>
      <c r="Z162" s="104"/>
    </row>
    <row r="163" spans="1:26" ht="12" customHeight="1" x14ac:dyDescent="0.25">
      <c r="A163" s="104"/>
      <c r="B163" s="104"/>
      <c r="C163" s="151"/>
      <c r="D163" s="152"/>
      <c r="E163" s="153"/>
      <c r="F163" s="153"/>
      <c r="G163" s="104"/>
      <c r="H163" s="99"/>
      <c r="I163" s="100"/>
      <c r="J163" s="101"/>
      <c r="K163" s="102"/>
      <c r="L163" s="104"/>
      <c r="M163" s="104"/>
      <c r="N163" s="104"/>
      <c r="O163" s="104"/>
      <c r="P163" s="104"/>
      <c r="Q163" s="104"/>
      <c r="R163" s="104"/>
      <c r="S163" s="104"/>
      <c r="T163" s="104"/>
      <c r="U163" s="104"/>
      <c r="V163" s="104"/>
      <c r="W163" s="104"/>
      <c r="X163" s="104"/>
      <c r="Y163" s="104"/>
      <c r="Z163" s="104"/>
    </row>
    <row r="164" spans="1:26" ht="12" customHeight="1" x14ac:dyDescent="0.25">
      <c r="A164" s="104"/>
      <c r="B164" s="104"/>
      <c r="C164" s="151"/>
      <c r="D164" s="152"/>
      <c r="E164" s="153"/>
      <c r="F164" s="153"/>
      <c r="G164" s="104"/>
      <c r="H164" s="99"/>
      <c r="I164" s="100"/>
      <c r="J164" s="101"/>
      <c r="K164" s="102"/>
      <c r="L164" s="104"/>
      <c r="M164" s="104"/>
      <c r="N164" s="104"/>
      <c r="O164" s="104"/>
      <c r="P164" s="104"/>
      <c r="Q164" s="104"/>
      <c r="R164" s="104"/>
      <c r="S164" s="104"/>
      <c r="T164" s="104"/>
      <c r="U164" s="104"/>
      <c r="V164" s="104"/>
      <c r="W164" s="104"/>
      <c r="X164" s="104"/>
      <c r="Y164" s="104"/>
      <c r="Z164" s="104"/>
    </row>
    <row r="165" spans="1:26" ht="12" customHeight="1" x14ac:dyDescent="0.25">
      <c r="A165" s="104"/>
      <c r="B165" s="104"/>
      <c r="C165" s="151"/>
      <c r="D165" s="152"/>
      <c r="E165" s="153"/>
      <c r="F165" s="153"/>
      <c r="G165" s="104"/>
      <c r="H165" s="99"/>
      <c r="I165" s="100"/>
      <c r="J165" s="101"/>
      <c r="K165" s="102"/>
      <c r="L165" s="104"/>
      <c r="M165" s="104"/>
      <c r="N165" s="104"/>
      <c r="O165" s="104"/>
      <c r="P165" s="104"/>
      <c r="Q165" s="104"/>
      <c r="R165" s="104"/>
      <c r="S165" s="104"/>
      <c r="T165" s="104"/>
      <c r="U165" s="104"/>
      <c r="V165" s="104"/>
      <c r="W165" s="104"/>
      <c r="X165" s="104"/>
      <c r="Y165" s="104"/>
      <c r="Z165" s="104"/>
    </row>
    <row r="166" spans="1:26" ht="12" customHeight="1" x14ac:dyDescent="0.25">
      <c r="A166" s="104"/>
      <c r="B166" s="104"/>
      <c r="C166" s="151"/>
      <c r="D166" s="152"/>
      <c r="E166" s="153"/>
      <c r="F166" s="153"/>
      <c r="G166" s="104"/>
      <c r="H166" s="99"/>
      <c r="I166" s="100"/>
      <c r="J166" s="101"/>
      <c r="K166" s="102"/>
      <c r="L166" s="104"/>
      <c r="M166" s="104"/>
      <c r="N166" s="104"/>
      <c r="O166" s="104"/>
      <c r="P166" s="104"/>
      <c r="Q166" s="104"/>
      <c r="R166" s="104"/>
      <c r="S166" s="104"/>
      <c r="T166" s="104"/>
      <c r="U166" s="104"/>
      <c r="V166" s="104"/>
      <c r="W166" s="104"/>
      <c r="X166" s="104"/>
      <c r="Y166" s="104"/>
      <c r="Z166" s="104"/>
    </row>
    <row r="167" spans="1:26" ht="12" customHeight="1" x14ac:dyDescent="0.25">
      <c r="A167" s="104"/>
      <c r="B167" s="104"/>
      <c r="C167" s="151"/>
      <c r="D167" s="152"/>
      <c r="E167" s="153"/>
      <c r="F167" s="153"/>
      <c r="G167" s="104"/>
      <c r="H167" s="99"/>
      <c r="I167" s="100"/>
      <c r="J167" s="101"/>
      <c r="K167" s="102"/>
      <c r="L167" s="104"/>
      <c r="M167" s="104"/>
      <c r="N167" s="104"/>
      <c r="O167" s="104"/>
      <c r="P167" s="104"/>
      <c r="Q167" s="104"/>
      <c r="R167" s="104"/>
      <c r="S167" s="104"/>
      <c r="T167" s="104"/>
      <c r="U167" s="104"/>
      <c r="V167" s="104"/>
      <c r="W167" s="104"/>
      <c r="X167" s="104"/>
      <c r="Y167" s="104"/>
      <c r="Z167" s="104"/>
    </row>
    <row r="168" spans="1:26" ht="12" customHeight="1" x14ac:dyDescent="0.25">
      <c r="A168" s="104"/>
      <c r="B168" s="104"/>
      <c r="C168" s="151"/>
      <c r="D168" s="152"/>
      <c r="E168" s="153"/>
      <c r="F168" s="153"/>
      <c r="G168" s="104"/>
      <c r="H168" s="99"/>
      <c r="I168" s="100"/>
      <c r="J168" s="101"/>
      <c r="K168" s="102"/>
      <c r="L168" s="104"/>
      <c r="M168" s="104"/>
      <c r="N168" s="104"/>
      <c r="O168" s="104"/>
      <c r="P168" s="104"/>
      <c r="Q168" s="104"/>
      <c r="R168" s="104"/>
      <c r="S168" s="104"/>
      <c r="T168" s="104"/>
      <c r="U168" s="104"/>
      <c r="V168" s="104"/>
      <c r="W168" s="104"/>
      <c r="X168" s="104"/>
      <c r="Y168" s="104"/>
      <c r="Z168" s="104"/>
    </row>
    <row r="169" spans="1:26" ht="12" customHeight="1" x14ac:dyDescent="0.25">
      <c r="A169" s="104"/>
      <c r="B169" s="104"/>
      <c r="C169" s="151"/>
      <c r="D169" s="152"/>
      <c r="E169" s="153"/>
      <c r="F169" s="153"/>
      <c r="G169" s="104"/>
      <c r="H169" s="99"/>
      <c r="I169" s="100"/>
      <c r="J169" s="101"/>
      <c r="K169" s="102"/>
      <c r="L169" s="104"/>
      <c r="M169" s="104"/>
      <c r="N169" s="104"/>
      <c r="O169" s="104"/>
      <c r="P169" s="104"/>
      <c r="Q169" s="104"/>
      <c r="R169" s="104"/>
      <c r="S169" s="104"/>
      <c r="T169" s="104"/>
      <c r="U169" s="104"/>
      <c r="V169" s="104"/>
      <c r="W169" s="104"/>
      <c r="X169" s="104"/>
      <c r="Y169" s="104"/>
      <c r="Z169" s="104"/>
    </row>
    <row r="170" spans="1:26" ht="12" customHeight="1" x14ac:dyDescent="0.25">
      <c r="A170" s="104"/>
      <c r="B170" s="104"/>
      <c r="C170" s="151"/>
      <c r="D170" s="152"/>
      <c r="E170" s="153"/>
      <c r="F170" s="153"/>
      <c r="G170" s="104"/>
      <c r="H170" s="99"/>
      <c r="I170" s="100"/>
      <c r="J170" s="101"/>
      <c r="K170" s="102"/>
      <c r="L170" s="104"/>
      <c r="M170" s="104"/>
      <c r="N170" s="104"/>
      <c r="O170" s="104"/>
      <c r="P170" s="104"/>
      <c r="Q170" s="104"/>
      <c r="R170" s="104"/>
      <c r="S170" s="104"/>
      <c r="T170" s="104"/>
      <c r="U170" s="104"/>
      <c r="V170" s="104"/>
      <c r="W170" s="104"/>
      <c r="X170" s="104"/>
      <c r="Y170" s="104"/>
      <c r="Z170" s="104"/>
    </row>
    <row r="171" spans="1:26" ht="12" customHeight="1" x14ac:dyDescent="0.25">
      <c r="A171" s="104"/>
      <c r="B171" s="104"/>
      <c r="C171" s="151"/>
      <c r="D171" s="152"/>
      <c r="E171" s="153"/>
      <c r="F171" s="153"/>
      <c r="G171" s="104"/>
      <c r="H171" s="99"/>
      <c r="I171" s="100"/>
      <c r="J171" s="101"/>
      <c r="K171" s="102"/>
      <c r="L171" s="104"/>
      <c r="M171" s="104"/>
      <c r="N171" s="104"/>
      <c r="O171" s="104"/>
      <c r="P171" s="104"/>
      <c r="Q171" s="104"/>
      <c r="R171" s="104"/>
      <c r="S171" s="104"/>
      <c r="T171" s="104"/>
      <c r="U171" s="104"/>
      <c r="V171" s="104"/>
      <c r="W171" s="104"/>
      <c r="X171" s="104"/>
      <c r="Y171" s="104"/>
      <c r="Z171" s="104"/>
    </row>
    <row r="172" spans="1:26" ht="12" customHeight="1" x14ac:dyDescent="0.25">
      <c r="A172" s="104"/>
      <c r="B172" s="104"/>
      <c r="C172" s="151"/>
      <c r="D172" s="152"/>
      <c r="E172" s="153"/>
      <c r="F172" s="153"/>
      <c r="G172" s="104"/>
      <c r="H172" s="99"/>
      <c r="I172" s="100"/>
      <c r="J172" s="101"/>
      <c r="K172" s="102"/>
      <c r="L172" s="104"/>
      <c r="M172" s="104"/>
      <c r="N172" s="104"/>
      <c r="O172" s="104"/>
      <c r="P172" s="104"/>
      <c r="Q172" s="104"/>
      <c r="R172" s="104"/>
      <c r="S172" s="104"/>
      <c r="T172" s="104"/>
      <c r="U172" s="104"/>
      <c r="V172" s="104"/>
      <c r="W172" s="104"/>
      <c r="X172" s="104"/>
      <c r="Y172" s="104"/>
      <c r="Z172" s="104"/>
    </row>
    <row r="173" spans="1:26" ht="12" customHeight="1" x14ac:dyDescent="0.25">
      <c r="A173" s="104"/>
      <c r="B173" s="104"/>
      <c r="C173" s="151"/>
      <c r="D173" s="152"/>
      <c r="E173" s="153"/>
      <c r="F173" s="153"/>
      <c r="G173" s="104"/>
      <c r="H173" s="99"/>
      <c r="I173" s="100"/>
      <c r="J173" s="101"/>
      <c r="K173" s="102"/>
      <c r="L173" s="104"/>
      <c r="M173" s="104"/>
      <c r="N173" s="104"/>
      <c r="O173" s="104"/>
      <c r="P173" s="104"/>
      <c r="Q173" s="104"/>
      <c r="R173" s="104"/>
      <c r="S173" s="104"/>
      <c r="T173" s="104"/>
      <c r="U173" s="104"/>
      <c r="V173" s="104"/>
      <c r="W173" s="104"/>
      <c r="X173" s="104"/>
      <c r="Y173" s="104"/>
      <c r="Z173" s="104"/>
    </row>
    <row r="174" spans="1:26" ht="12" customHeight="1" x14ac:dyDescent="0.25">
      <c r="A174" s="104"/>
      <c r="B174" s="104"/>
      <c r="C174" s="151"/>
      <c r="D174" s="152"/>
      <c r="E174" s="153"/>
      <c r="F174" s="153"/>
      <c r="G174" s="104"/>
      <c r="H174" s="99"/>
      <c r="I174" s="100"/>
      <c r="J174" s="101"/>
      <c r="K174" s="102"/>
      <c r="L174" s="104"/>
      <c r="M174" s="104"/>
      <c r="N174" s="104"/>
      <c r="O174" s="104"/>
      <c r="P174" s="104"/>
      <c r="Q174" s="104"/>
      <c r="R174" s="104"/>
      <c r="S174" s="104"/>
      <c r="T174" s="104"/>
      <c r="U174" s="104"/>
      <c r="V174" s="104"/>
      <c r="W174" s="104"/>
      <c r="X174" s="104"/>
      <c r="Y174" s="104"/>
      <c r="Z174" s="104"/>
    </row>
    <row r="175" spans="1:26" ht="12" customHeight="1" x14ac:dyDescent="0.25">
      <c r="A175" s="104"/>
      <c r="B175" s="104"/>
      <c r="C175" s="151"/>
      <c r="D175" s="152"/>
      <c r="E175" s="153"/>
      <c r="F175" s="153"/>
      <c r="G175" s="104"/>
      <c r="H175" s="99"/>
      <c r="I175" s="100"/>
      <c r="J175" s="101"/>
      <c r="K175" s="102"/>
      <c r="L175" s="104"/>
      <c r="M175" s="104"/>
      <c r="N175" s="104"/>
      <c r="O175" s="104"/>
      <c r="P175" s="104"/>
      <c r="Q175" s="104"/>
      <c r="R175" s="104"/>
      <c r="S175" s="104"/>
      <c r="T175" s="104"/>
      <c r="U175" s="104"/>
      <c r="V175" s="104"/>
      <c r="W175" s="104"/>
      <c r="X175" s="104"/>
      <c r="Y175" s="104"/>
      <c r="Z175" s="104"/>
    </row>
    <row r="176" spans="1:26" ht="12" customHeight="1" x14ac:dyDescent="0.25">
      <c r="A176" s="104"/>
      <c r="B176" s="104"/>
      <c r="C176" s="151"/>
      <c r="D176" s="152"/>
      <c r="E176" s="153"/>
      <c r="F176" s="153"/>
      <c r="G176" s="104"/>
      <c r="H176" s="99"/>
      <c r="I176" s="100"/>
      <c r="J176" s="101"/>
      <c r="K176" s="102"/>
      <c r="L176" s="104"/>
      <c r="M176" s="104"/>
      <c r="N176" s="104"/>
      <c r="O176" s="104"/>
      <c r="P176" s="104"/>
      <c r="Q176" s="104"/>
      <c r="R176" s="104"/>
      <c r="S176" s="104"/>
      <c r="T176" s="104"/>
      <c r="U176" s="104"/>
      <c r="V176" s="104"/>
      <c r="W176" s="104"/>
      <c r="X176" s="104"/>
      <c r="Y176" s="104"/>
      <c r="Z176" s="104"/>
    </row>
    <row r="177" spans="1:26" ht="12" customHeight="1" x14ac:dyDescent="0.25">
      <c r="A177" s="104"/>
      <c r="B177" s="104"/>
      <c r="C177" s="151"/>
      <c r="D177" s="152"/>
      <c r="E177" s="153"/>
      <c r="F177" s="153"/>
      <c r="G177" s="104"/>
      <c r="H177" s="99"/>
      <c r="I177" s="100"/>
      <c r="J177" s="101"/>
      <c r="K177" s="102"/>
      <c r="L177" s="104"/>
      <c r="M177" s="104"/>
      <c r="N177" s="104"/>
      <c r="O177" s="104"/>
      <c r="P177" s="104"/>
      <c r="Q177" s="104"/>
      <c r="R177" s="104"/>
      <c r="S177" s="104"/>
      <c r="T177" s="104"/>
      <c r="U177" s="104"/>
      <c r="V177" s="104"/>
      <c r="W177" s="104"/>
      <c r="X177" s="104"/>
      <c r="Y177" s="104"/>
      <c r="Z177" s="104"/>
    </row>
    <row r="178" spans="1:26" ht="12" customHeight="1" x14ac:dyDescent="0.25">
      <c r="A178" s="104"/>
      <c r="B178" s="104"/>
      <c r="C178" s="151"/>
      <c r="D178" s="152"/>
      <c r="E178" s="153"/>
      <c r="F178" s="153"/>
      <c r="G178" s="104"/>
      <c r="H178" s="99"/>
      <c r="I178" s="100"/>
      <c r="J178" s="101"/>
      <c r="K178" s="102"/>
      <c r="L178" s="104"/>
      <c r="M178" s="104"/>
      <c r="N178" s="104"/>
      <c r="O178" s="104"/>
      <c r="P178" s="104"/>
      <c r="Q178" s="104"/>
      <c r="R178" s="104"/>
      <c r="S178" s="104"/>
      <c r="T178" s="104"/>
      <c r="U178" s="104"/>
      <c r="V178" s="104"/>
      <c r="W178" s="104"/>
      <c r="X178" s="104"/>
      <c r="Y178" s="104"/>
      <c r="Z178" s="104"/>
    </row>
    <row r="179" spans="1:26" ht="12" customHeight="1" x14ac:dyDescent="0.25">
      <c r="A179" s="104"/>
      <c r="B179" s="104"/>
      <c r="C179" s="151"/>
      <c r="D179" s="152"/>
      <c r="E179" s="153"/>
      <c r="F179" s="153"/>
      <c r="G179" s="104"/>
      <c r="H179" s="99"/>
      <c r="I179" s="100"/>
      <c r="J179" s="101"/>
      <c r="K179" s="102"/>
      <c r="L179" s="104"/>
      <c r="M179" s="104"/>
      <c r="N179" s="104"/>
      <c r="O179" s="104"/>
      <c r="P179" s="104"/>
      <c r="Q179" s="104"/>
      <c r="R179" s="104"/>
      <c r="S179" s="104"/>
      <c r="T179" s="104"/>
      <c r="U179" s="104"/>
      <c r="V179" s="104"/>
      <c r="W179" s="104"/>
      <c r="X179" s="104"/>
      <c r="Y179" s="104"/>
      <c r="Z179" s="104"/>
    </row>
    <row r="180" spans="1:26" ht="12" customHeight="1" x14ac:dyDescent="0.25">
      <c r="A180" s="104"/>
      <c r="B180" s="104"/>
      <c r="C180" s="151"/>
      <c r="D180" s="152"/>
      <c r="E180" s="153"/>
      <c r="F180" s="153"/>
      <c r="G180" s="104"/>
      <c r="H180" s="99"/>
      <c r="I180" s="100"/>
      <c r="J180" s="101"/>
      <c r="K180" s="102"/>
      <c r="L180" s="104"/>
      <c r="M180" s="104"/>
      <c r="N180" s="104"/>
      <c r="O180" s="104"/>
      <c r="P180" s="104"/>
      <c r="Q180" s="104"/>
      <c r="R180" s="104"/>
      <c r="S180" s="104"/>
      <c r="T180" s="104"/>
      <c r="U180" s="104"/>
      <c r="V180" s="104"/>
      <c r="W180" s="104"/>
      <c r="X180" s="104"/>
      <c r="Y180" s="104"/>
      <c r="Z180" s="104"/>
    </row>
    <row r="181" spans="1:26" ht="12" customHeight="1" x14ac:dyDescent="0.25">
      <c r="A181" s="104"/>
      <c r="B181" s="104"/>
      <c r="C181" s="151"/>
      <c r="D181" s="152"/>
      <c r="E181" s="153"/>
      <c r="F181" s="153"/>
      <c r="G181" s="104"/>
      <c r="H181" s="99"/>
      <c r="I181" s="100"/>
      <c r="J181" s="101"/>
      <c r="K181" s="102"/>
      <c r="L181" s="104"/>
      <c r="M181" s="104"/>
      <c r="N181" s="104"/>
      <c r="O181" s="104"/>
      <c r="P181" s="104"/>
      <c r="Q181" s="104"/>
      <c r="R181" s="104"/>
      <c r="S181" s="104"/>
      <c r="T181" s="104"/>
      <c r="U181" s="104"/>
      <c r="V181" s="104"/>
      <c r="W181" s="104"/>
      <c r="X181" s="104"/>
      <c r="Y181" s="104"/>
      <c r="Z181" s="104"/>
    </row>
    <row r="182" spans="1:26" ht="12" customHeight="1" x14ac:dyDescent="0.25">
      <c r="A182" s="104"/>
      <c r="B182" s="104"/>
      <c r="C182" s="151"/>
      <c r="D182" s="152"/>
      <c r="E182" s="153"/>
      <c r="F182" s="153"/>
      <c r="G182" s="104"/>
      <c r="H182" s="99"/>
      <c r="I182" s="100"/>
      <c r="J182" s="101"/>
      <c r="K182" s="102"/>
      <c r="L182" s="104"/>
      <c r="M182" s="104"/>
      <c r="N182" s="104"/>
      <c r="O182" s="104"/>
      <c r="P182" s="104"/>
      <c r="Q182" s="104"/>
      <c r="R182" s="104"/>
      <c r="S182" s="104"/>
      <c r="T182" s="104"/>
      <c r="U182" s="104"/>
      <c r="V182" s="104"/>
      <c r="W182" s="104"/>
      <c r="X182" s="104"/>
      <c r="Y182" s="104"/>
      <c r="Z182" s="104"/>
    </row>
    <row r="183" spans="1:26" ht="12" customHeight="1" x14ac:dyDescent="0.25">
      <c r="A183" s="104"/>
      <c r="B183" s="104"/>
      <c r="C183" s="151"/>
      <c r="D183" s="152"/>
      <c r="E183" s="153"/>
      <c r="F183" s="153"/>
      <c r="G183" s="104"/>
      <c r="H183" s="99"/>
      <c r="I183" s="100"/>
      <c r="J183" s="101"/>
      <c r="K183" s="102"/>
      <c r="L183" s="104"/>
      <c r="M183" s="104"/>
      <c r="N183" s="104"/>
      <c r="O183" s="104"/>
      <c r="P183" s="104"/>
      <c r="Q183" s="104"/>
      <c r="R183" s="104"/>
      <c r="S183" s="104"/>
      <c r="T183" s="104"/>
      <c r="U183" s="104"/>
      <c r="V183" s="104"/>
      <c r="W183" s="104"/>
      <c r="X183" s="104"/>
      <c r="Y183" s="104"/>
      <c r="Z183" s="104"/>
    </row>
    <row r="184" spans="1:26" ht="12" customHeight="1" x14ac:dyDescent="0.25">
      <c r="A184" s="104"/>
      <c r="B184" s="104"/>
      <c r="C184" s="151"/>
      <c r="D184" s="152"/>
      <c r="E184" s="153"/>
      <c r="F184" s="153"/>
      <c r="G184" s="104"/>
      <c r="H184" s="99"/>
      <c r="I184" s="100"/>
      <c r="J184" s="101"/>
      <c r="K184" s="102"/>
      <c r="L184" s="104"/>
      <c r="M184" s="104"/>
      <c r="N184" s="104"/>
      <c r="O184" s="104"/>
      <c r="P184" s="104"/>
      <c r="Q184" s="104"/>
      <c r="R184" s="104"/>
      <c r="S184" s="104"/>
      <c r="T184" s="104"/>
      <c r="U184" s="104"/>
      <c r="V184" s="104"/>
      <c r="W184" s="104"/>
      <c r="X184" s="104"/>
      <c r="Y184" s="104"/>
      <c r="Z184" s="104"/>
    </row>
    <row r="185" spans="1:26" ht="12" customHeight="1" x14ac:dyDescent="0.25">
      <c r="A185" s="104"/>
      <c r="B185" s="104"/>
      <c r="C185" s="151"/>
      <c r="D185" s="152"/>
      <c r="E185" s="153"/>
      <c r="F185" s="153"/>
      <c r="G185" s="104"/>
      <c r="H185" s="99"/>
      <c r="I185" s="100"/>
      <c r="J185" s="101"/>
      <c r="K185" s="102"/>
      <c r="L185" s="104"/>
      <c r="M185" s="104"/>
      <c r="N185" s="104"/>
      <c r="O185" s="104"/>
      <c r="P185" s="104"/>
      <c r="Q185" s="104"/>
      <c r="R185" s="104"/>
      <c r="S185" s="104"/>
      <c r="T185" s="104"/>
      <c r="U185" s="104"/>
      <c r="V185" s="104"/>
      <c r="W185" s="104"/>
      <c r="X185" s="104"/>
      <c r="Y185" s="104"/>
      <c r="Z185" s="104"/>
    </row>
    <row r="186" spans="1:26" ht="12" customHeight="1" x14ac:dyDescent="0.25">
      <c r="A186" s="104"/>
      <c r="B186" s="104"/>
      <c r="C186" s="151"/>
      <c r="D186" s="152"/>
      <c r="E186" s="153"/>
      <c r="F186" s="153"/>
      <c r="G186" s="104"/>
      <c r="H186" s="99"/>
      <c r="I186" s="100"/>
      <c r="J186" s="101"/>
      <c r="K186" s="102"/>
      <c r="L186" s="104"/>
      <c r="M186" s="104"/>
      <c r="N186" s="104"/>
      <c r="O186" s="104"/>
      <c r="P186" s="104"/>
      <c r="Q186" s="104"/>
      <c r="R186" s="104"/>
      <c r="S186" s="104"/>
      <c r="T186" s="104"/>
      <c r="U186" s="104"/>
      <c r="V186" s="104"/>
      <c r="W186" s="104"/>
      <c r="X186" s="104"/>
      <c r="Y186" s="104"/>
      <c r="Z186" s="104"/>
    </row>
    <row r="187" spans="1:26" ht="12" customHeight="1" x14ac:dyDescent="0.25">
      <c r="A187" s="104"/>
      <c r="B187" s="104"/>
      <c r="C187" s="151"/>
      <c r="D187" s="152"/>
      <c r="E187" s="153"/>
      <c r="F187" s="153"/>
      <c r="G187" s="104"/>
      <c r="H187" s="99"/>
      <c r="I187" s="100"/>
      <c r="J187" s="101"/>
      <c r="K187" s="102"/>
      <c r="L187" s="104"/>
      <c r="M187" s="104"/>
      <c r="N187" s="104"/>
      <c r="O187" s="104"/>
      <c r="P187" s="104"/>
      <c r="Q187" s="104"/>
      <c r="R187" s="104"/>
      <c r="S187" s="104"/>
      <c r="T187" s="104"/>
      <c r="U187" s="104"/>
      <c r="V187" s="104"/>
      <c r="W187" s="104"/>
      <c r="X187" s="104"/>
      <c r="Y187" s="104"/>
      <c r="Z187" s="104"/>
    </row>
    <row r="188" spans="1:26" ht="12" customHeight="1" x14ac:dyDescent="0.25">
      <c r="A188" s="104"/>
      <c r="B188" s="104"/>
      <c r="C188" s="151"/>
      <c r="D188" s="152"/>
      <c r="E188" s="153"/>
      <c r="F188" s="153"/>
      <c r="G188" s="104"/>
      <c r="H188" s="99"/>
      <c r="I188" s="100"/>
      <c r="J188" s="101"/>
      <c r="K188" s="102"/>
      <c r="L188" s="104"/>
      <c r="M188" s="104"/>
      <c r="N188" s="104"/>
      <c r="O188" s="104"/>
      <c r="P188" s="104"/>
      <c r="Q188" s="104"/>
      <c r="R188" s="104"/>
      <c r="S188" s="104"/>
      <c r="T188" s="104"/>
      <c r="U188" s="104"/>
      <c r="V188" s="104"/>
      <c r="W188" s="104"/>
      <c r="X188" s="104"/>
      <c r="Y188" s="104"/>
      <c r="Z188" s="104"/>
    </row>
    <row r="189" spans="1:26" ht="12" customHeight="1" x14ac:dyDescent="0.25">
      <c r="A189" s="104"/>
      <c r="B189" s="104"/>
      <c r="C189" s="151"/>
      <c r="D189" s="152"/>
      <c r="E189" s="153"/>
      <c r="F189" s="153"/>
      <c r="G189" s="104"/>
      <c r="H189" s="99"/>
      <c r="I189" s="100"/>
      <c r="J189" s="101"/>
      <c r="K189" s="102"/>
      <c r="L189" s="104"/>
      <c r="M189" s="104"/>
      <c r="N189" s="104"/>
      <c r="O189" s="104"/>
      <c r="P189" s="104"/>
      <c r="Q189" s="104"/>
      <c r="R189" s="104"/>
      <c r="S189" s="104"/>
      <c r="T189" s="104"/>
      <c r="U189" s="104"/>
      <c r="V189" s="104"/>
      <c r="W189" s="104"/>
      <c r="X189" s="104"/>
      <c r="Y189" s="104"/>
      <c r="Z189" s="104"/>
    </row>
    <row r="190" spans="1:26" ht="12" customHeight="1" x14ac:dyDescent="0.25">
      <c r="A190" s="104"/>
      <c r="B190" s="104"/>
      <c r="C190" s="151"/>
      <c r="D190" s="152"/>
      <c r="E190" s="153"/>
      <c r="F190" s="153"/>
      <c r="G190" s="104"/>
      <c r="H190" s="99"/>
      <c r="I190" s="100"/>
      <c r="J190" s="101"/>
      <c r="K190" s="102"/>
      <c r="L190" s="104"/>
      <c r="M190" s="104"/>
      <c r="N190" s="104"/>
      <c r="O190" s="104"/>
      <c r="P190" s="104"/>
      <c r="Q190" s="104"/>
      <c r="R190" s="104"/>
      <c r="S190" s="104"/>
      <c r="T190" s="104"/>
      <c r="U190" s="104"/>
      <c r="V190" s="104"/>
      <c r="W190" s="104"/>
      <c r="X190" s="104"/>
      <c r="Y190" s="104"/>
      <c r="Z190" s="104"/>
    </row>
    <row r="191" spans="1:26" ht="12" customHeight="1" x14ac:dyDescent="0.25">
      <c r="A191" s="104"/>
      <c r="B191" s="104"/>
      <c r="C191" s="151"/>
      <c r="D191" s="152"/>
      <c r="E191" s="153"/>
      <c r="F191" s="153"/>
      <c r="G191" s="104"/>
      <c r="H191" s="99"/>
      <c r="I191" s="100"/>
      <c r="J191" s="101"/>
      <c r="K191" s="102"/>
      <c r="L191" s="104"/>
      <c r="M191" s="104"/>
      <c r="N191" s="104"/>
      <c r="O191" s="104"/>
      <c r="P191" s="104"/>
      <c r="Q191" s="104"/>
      <c r="R191" s="104"/>
      <c r="S191" s="104"/>
      <c r="T191" s="104"/>
      <c r="U191" s="104"/>
      <c r="V191" s="104"/>
      <c r="W191" s="104"/>
      <c r="X191" s="104"/>
      <c r="Y191" s="104"/>
      <c r="Z191" s="104"/>
    </row>
    <row r="192" spans="1:26" ht="12" customHeight="1" x14ac:dyDescent="0.25">
      <c r="A192" s="104"/>
      <c r="B192" s="104"/>
      <c r="C192" s="151"/>
      <c r="D192" s="152"/>
      <c r="E192" s="153"/>
      <c r="F192" s="153"/>
      <c r="G192" s="104"/>
      <c r="H192" s="99"/>
      <c r="I192" s="100"/>
      <c r="J192" s="101"/>
      <c r="K192" s="102"/>
      <c r="L192" s="104"/>
      <c r="M192" s="104"/>
      <c r="N192" s="104"/>
      <c r="O192" s="104"/>
      <c r="P192" s="104"/>
      <c r="Q192" s="104"/>
      <c r="R192" s="104"/>
      <c r="S192" s="104"/>
      <c r="T192" s="104"/>
      <c r="U192" s="104"/>
      <c r="V192" s="104"/>
      <c r="W192" s="104"/>
      <c r="X192" s="104"/>
      <c r="Y192" s="104"/>
      <c r="Z192" s="104"/>
    </row>
    <row r="193" spans="1:26" ht="12" customHeight="1" x14ac:dyDescent="0.25">
      <c r="A193" s="104"/>
      <c r="B193" s="104"/>
      <c r="C193" s="151"/>
      <c r="D193" s="152"/>
      <c r="E193" s="153"/>
      <c r="F193" s="153"/>
      <c r="G193" s="104"/>
      <c r="H193" s="99"/>
      <c r="I193" s="100"/>
      <c r="J193" s="101"/>
      <c r="K193" s="102"/>
      <c r="L193" s="104"/>
      <c r="M193" s="104"/>
      <c r="N193" s="104"/>
      <c r="O193" s="104"/>
      <c r="P193" s="104"/>
      <c r="Q193" s="104"/>
      <c r="R193" s="104"/>
      <c r="S193" s="104"/>
      <c r="T193" s="104"/>
      <c r="U193" s="104"/>
      <c r="V193" s="104"/>
      <c r="W193" s="104"/>
      <c r="X193" s="104"/>
      <c r="Y193" s="104"/>
      <c r="Z193" s="104"/>
    </row>
    <row r="194" spans="1:26" ht="12" customHeight="1" x14ac:dyDescent="0.25">
      <c r="A194" s="104"/>
      <c r="B194" s="104"/>
      <c r="C194" s="151"/>
      <c r="D194" s="152"/>
      <c r="E194" s="153"/>
      <c r="F194" s="153"/>
      <c r="G194" s="104"/>
      <c r="H194" s="99"/>
      <c r="I194" s="100"/>
      <c r="J194" s="101"/>
      <c r="K194" s="102"/>
      <c r="L194" s="104"/>
      <c r="M194" s="104"/>
      <c r="N194" s="104"/>
      <c r="O194" s="104"/>
      <c r="P194" s="104"/>
      <c r="Q194" s="104"/>
      <c r="R194" s="104"/>
      <c r="S194" s="104"/>
      <c r="T194" s="104"/>
      <c r="U194" s="104"/>
      <c r="V194" s="104"/>
      <c r="W194" s="104"/>
      <c r="X194" s="104"/>
      <c r="Y194" s="104"/>
      <c r="Z194" s="104"/>
    </row>
    <row r="195" spans="1:26" ht="12" customHeight="1" x14ac:dyDescent="0.25">
      <c r="A195" s="104"/>
      <c r="B195" s="104"/>
      <c r="C195" s="151"/>
      <c r="D195" s="152"/>
      <c r="E195" s="153"/>
      <c r="F195" s="153"/>
      <c r="G195" s="104"/>
      <c r="H195" s="99"/>
      <c r="I195" s="100"/>
      <c r="J195" s="101"/>
      <c r="K195" s="102"/>
      <c r="L195" s="104"/>
      <c r="M195" s="104"/>
      <c r="N195" s="104"/>
      <c r="O195" s="104"/>
      <c r="P195" s="104"/>
      <c r="Q195" s="104"/>
      <c r="R195" s="104"/>
      <c r="S195" s="104"/>
      <c r="T195" s="104"/>
      <c r="U195" s="104"/>
      <c r="V195" s="104"/>
      <c r="W195" s="104"/>
      <c r="X195" s="104"/>
      <c r="Y195" s="104"/>
      <c r="Z195" s="104"/>
    </row>
    <row r="196" spans="1:26" ht="12" customHeight="1" x14ac:dyDescent="0.25">
      <c r="A196" s="104"/>
      <c r="B196" s="104"/>
      <c r="C196" s="151"/>
      <c r="D196" s="152"/>
      <c r="E196" s="153"/>
      <c r="F196" s="153"/>
      <c r="G196" s="104"/>
      <c r="H196" s="99"/>
      <c r="I196" s="100"/>
      <c r="J196" s="101"/>
      <c r="K196" s="102"/>
      <c r="L196" s="104"/>
      <c r="M196" s="104"/>
      <c r="N196" s="104"/>
      <c r="O196" s="104"/>
      <c r="P196" s="104"/>
      <c r="Q196" s="104"/>
      <c r="R196" s="104"/>
      <c r="S196" s="104"/>
      <c r="T196" s="104"/>
      <c r="U196" s="104"/>
      <c r="V196" s="104"/>
      <c r="W196" s="104"/>
      <c r="X196" s="104"/>
      <c r="Y196" s="104"/>
      <c r="Z196" s="104"/>
    </row>
    <row r="197" spans="1:26" ht="12" customHeight="1" x14ac:dyDescent="0.25">
      <c r="A197" s="104"/>
      <c r="B197" s="104"/>
      <c r="C197" s="151"/>
      <c r="D197" s="152"/>
      <c r="E197" s="153"/>
      <c r="F197" s="153"/>
      <c r="G197" s="104"/>
      <c r="H197" s="99"/>
      <c r="I197" s="100"/>
      <c r="J197" s="101"/>
      <c r="K197" s="102"/>
      <c r="L197" s="104"/>
      <c r="M197" s="104"/>
      <c r="N197" s="104"/>
      <c r="O197" s="104"/>
      <c r="P197" s="104"/>
      <c r="Q197" s="104"/>
      <c r="R197" s="104"/>
      <c r="S197" s="104"/>
      <c r="T197" s="104"/>
      <c r="U197" s="104"/>
      <c r="V197" s="104"/>
      <c r="W197" s="104"/>
      <c r="X197" s="104"/>
      <c r="Y197" s="104"/>
      <c r="Z197" s="104"/>
    </row>
    <row r="198" spans="1:26" ht="12" customHeight="1" x14ac:dyDescent="0.25">
      <c r="A198" s="104"/>
      <c r="B198" s="104"/>
      <c r="C198" s="151"/>
      <c r="D198" s="152"/>
      <c r="E198" s="153"/>
      <c r="F198" s="153"/>
      <c r="G198" s="104"/>
      <c r="H198" s="99"/>
      <c r="I198" s="100"/>
      <c r="J198" s="101"/>
      <c r="K198" s="102"/>
      <c r="L198" s="104"/>
      <c r="M198" s="104"/>
      <c r="N198" s="104"/>
      <c r="O198" s="104"/>
      <c r="P198" s="104"/>
      <c r="Q198" s="104"/>
      <c r="R198" s="104"/>
      <c r="S198" s="104"/>
      <c r="T198" s="104"/>
      <c r="U198" s="104"/>
      <c r="V198" s="104"/>
      <c r="W198" s="104"/>
      <c r="X198" s="104"/>
      <c r="Y198" s="104"/>
      <c r="Z198" s="104"/>
    </row>
    <row r="199" spans="1:26" ht="12" customHeight="1" x14ac:dyDescent="0.25">
      <c r="A199" s="104"/>
      <c r="B199" s="104"/>
      <c r="C199" s="151"/>
      <c r="D199" s="152"/>
      <c r="E199" s="153"/>
      <c r="F199" s="153"/>
      <c r="G199" s="104"/>
      <c r="H199" s="99"/>
      <c r="I199" s="100"/>
      <c r="J199" s="101"/>
      <c r="K199" s="102"/>
      <c r="L199" s="104"/>
      <c r="M199" s="104"/>
      <c r="N199" s="104"/>
      <c r="O199" s="104"/>
      <c r="P199" s="104"/>
      <c r="Q199" s="104"/>
      <c r="R199" s="104"/>
      <c r="S199" s="104"/>
      <c r="T199" s="104"/>
      <c r="U199" s="104"/>
      <c r="V199" s="104"/>
      <c r="W199" s="104"/>
      <c r="X199" s="104"/>
      <c r="Y199" s="104"/>
      <c r="Z199" s="104"/>
    </row>
    <row r="200" spans="1:26" ht="12" customHeight="1" x14ac:dyDescent="0.25">
      <c r="A200" s="104"/>
      <c r="B200" s="104"/>
      <c r="C200" s="151"/>
      <c r="D200" s="152"/>
      <c r="E200" s="153"/>
      <c r="F200" s="153"/>
      <c r="G200" s="104"/>
      <c r="H200" s="99"/>
      <c r="I200" s="100"/>
      <c r="J200" s="101"/>
      <c r="K200" s="102"/>
      <c r="L200" s="104"/>
      <c r="M200" s="104"/>
      <c r="N200" s="104"/>
      <c r="O200" s="104"/>
      <c r="P200" s="104"/>
      <c r="Q200" s="104"/>
      <c r="R200" s="104"/>
      <c r="S200" s="104"/>
      <c r="T200" s="104"/>
      <c r="U200" s="104"/>
      <c r="V200" s="104"/>
      <c r="W200" s="104"/>
      <c r="X200" s="104"/>
      <c r="Y200" s="104"/>
      <c r="Z200" s="104"/>
    </row>
    <row r="201" spans="1:26" ht="12" customHeight="1" x14ac:dyDescent="0.25">
      <c r="A201" s="104"/>
      <c r="B201" s="104"/>
      <c r="C201" s="151"/>
      <c r="D201" s="152"/>
      <c r="E201" s="153"/>
      <c r="F201" s="153"/>
      <c r="G201" s="104"/>
      <c r="H201" s="99"/>
      <c r="I201" s="100"/>
      <c r="J201" s="101"/>
      <c r="K201" s="102"/>
      <c r="L201" s="104"/>
      <c r="M201" s="104"/>
      <c r="N201" s="104"/>
      <c r="O201" s="104"/>
      <c r="P201" s="104"/>
      <c r="Q201" s="104"/>
      <c r="R201" s="104"/>
      <c r="S201" s="104"/>
      <c r="T201" s="104"/>
      <c r="U201" s="104"/>
      <c r="V201" s="104"/>
      <c r="W201" s="104"/>
      <c r="X201" s="104"/>
      <c r="Y201" s="104"/>
      <c r="Z201" s="104"/>
    </row>
    <row r="202" spans="1:26" ht="12" customHeight="1" x14ac:dyDescent="0.25">
      <c r="A202" s="104"/>
      <c r="B202" s="104"/>
      <c r="C202" s="151"/>
      <c r="D202" s="152"/>
      <c r="E202" s="153"/>
      <c r="F202" s="153"/>
      <c r="G202" s="104"/>
      <c r="H202" s="99"/>
      <c r="I202" s="100"/>
      <c r="J202" s="101"/>
      <c r="K202" s="102"/>
      <c r="L202" s="104"/>
      <c r="M202" s="104"/>
      <c r="N202" s="104"/>
      <c r="O202" s="104"/>
      <c r="P202" s="104"/>
      <c r="Q202" s="104"/>
      <c r="R202" s="104"/>
      <c r="S202" s="104"/>
      <c r="T202" s="104"/>
      <c r="U202" s="104"/>
      <c r="V202" s="104"/>
      <c r="W202" s="104"/>
      <c r="X202" s="104"/>
      <c r="Y202" s="104"/>
      <c r="Z202" s="104"/>
    </row>
    <row r="203" spans="1:26" ht="12" customHeight="1" x14ac:dyDescent="0.25">
      <c r="A203" s="104"/>
      <c r="B203" s="104"/>
      <c r="C203" s="151"/>
      <c r="D203" s="152"/>
      <c r="E203" s="153"/>
      <c r="F203" s="153"/>
      <c r="G203" s="104"/>
      <c r="H203" s="99"/>
      <c r="I203" s="100"/>
      <c r="J203" s="101"/>
      <c r="K203" s="102"/>
      <c r="L203" s="104"/>
      <c r="M203" s="104"/>
      <c r="N203" s="104"/>
      <c r="O203" s="104"/>
      <c r="P203" s="104"/>
      <c r="Q203" s="104"/>
      <c r="R203" s="104"/>
      <c r="S203" s="104"/>
      <c r="T203" s="104"/>
      <c r="U203" s="104"/>
      <c r="V203" s="104"/>
      <c r="W203" s="104"/>
      <c r="X203" s="104"/>
      <c r="Y203" s="104"/>
      <c r="Z203" s="104"/>
    </row>
    <row r="204" spans="1:26" ht="12" customHeight="1" x14ac:dyDescent="0.25">
      <c r="A204" s="104"/>
      <c r="B204" s="104"/>
      <c r="C204" s="151"/>
      <c r="D204" s="152"/>
      <c r="E204" s="153"/>
      <c r="F204" s="153"/>
      <c r="G204" s="104"/>
      <c r="H204" s="99"/>
      <c r="I204" s="100"/>
      <c r="J204" s="101"/>
      <c r="K204" s="102"/>
      <c r="L204" s="104"/>
      <c r="M204" s="104"/>
      <c r="N204" s="104"/>
      <c r="O204" s="104"/>
      <c r="P204" s="104"/>
      <c r="Q204" s="104"/>
      <c r="R204" s="104"/>
      <c r="S204" s="104"/>
      <c r="T204" s="104"/>
      <c r="U204" s="104"/>
      <c r="V204" s="104"/>
      <c r="W204" s="104"/>
      <c r="X204" s="104"/>
      <c r="Y204" s="104"/>
      <c r="Z204" s="104"/>
    </row>
    <row r="205" spans="1:26" ht="12" customHeight="1" x14ac:dyDescent="0.25">
      <c r="A205" s="104"/>
      <c r="B205" s="104"/>
      <c r="C205" s="151"/>
      <c r="D205" s="152"/>
      <c r="E205" s="153"/>
      <c r="F205" s="153"/>
      <c r="G205" s="104"/>
      <c r="H205" s="99"/>
      <c r="I205" s="100"/>
      <c r="J205" s="101"/>
      <c r="K205" s="102"/>
      <c r="L205" s="104"/>
      <c r="M205" s="104"/>
      <c r="N205" s="104"/>
      <c r="O205" s="104"/>
      <c r="P205" s="104"/>
      <c r="Q205" s="104"/>
      <c r="R205" s="104"/>
      <c r="S205" s="104"/>
      <c r="T205" s="104"/>
      <c r="U205" s="104"/>
      <c r="V205" s="104"/>
      <c r="W205" s="104"/>
      <c r="X205" s="104"/>
      <c r="Y205" s="104"/>
      <c r="Z205" s="104"/>
    </row>
    <row r="206" spans="1:26" ht="12" customHeight="1" x14ac:dyDescent="0.25">
      <c r="A206" s="104"/>
      <c r="B206" s="104"/>
      <c r="C206" s="151"/>
      <c r="D206" s="152"/>
      <c r="E206" s="153"/>
      <c r="F206" s="153"/>
      <c r="G206" s="104"/>
      <c r="H206" s="99"/>
      <c r="I206" s="100"/>
      <c r="J206" s="101"/>
      <c r="K206" s="102"/>
      <c r="L206" s="104"/>
      <c r="M206" s="104"/>
      <c r="N206" s="104"/>
      <c r="O206" s="104"/>
      <c r="P206" s="104"/>
      <c r="Q206" s="104"/>
      <c r="R206" s="104"/>
      <c r="S206" s="104"/>
      <c r="T206" s="104"/>
      <c r="U206" s="104"/>
      <c r="V206" s="104"/>
      <c r="W206" s="104"/>
      <c r="X206" s="104"/>
      <c r="Y206" s="104"/>
      <c r="Z206" s="104"/>
    </row>
    <row r="207" spans="1:26" ht="12" customHeight="1" x14ac:dyDescent="0.25">
      <c r="A207" s="104"/>
      <c r="B207" s="104"/>
      <c r="C207" s="151"/>
      <c r="D207" s="152"/>
      <c r="E207" s="153"/>
      <c r="F207" s="153"/>
      <c r="G207" s="104"/>
      <c r="H207" s="99"/>
      <c r="I207" s="100"/>
      <c r="J207" s="101"/>
      <c r="K207" s="102"/>
      <c r="L207" s="104"/>
      <c r="M207" s="104"/>
      <c r="N207" s="104"/>
      <c r="O207" s="104"/>
      <c r="P207" s="104"/>
      <c r="Q207" s="104"/>
      <c r="R207" s="104"/>
      <c r="S207" s="104"/>
      <c r="T207" s="104"/>
      <c r="U207" s="104"/>
      <c r="V207" s="104"/>
      <c r="W207" s="104"/>
      <c r="X207" s="104"/>
      <c r="Y207" s="104"/>
      <c r="Z207" s="104"/>
    </row>
    <row r="208" spans="1:26" ht="12" customHeight="1" x14ac:dyDescent="0.25">
      <c r="A208" s="104"/>
      <c r="B208" s="104"/>
      <c r="C208" s="151"/>
      <c r="D208" s="152"/>
      <c r="E208" s="153"/>
      <c r="F208" s="153"/>
      <c r="G208" s="104"/>
      <c r="H208" s="99"/>
      <c r="I208" s="100"/>
      <c r="J208" s="101"/>
      <c r="K208" s="102"/>
      <c r="L208" s="104"/>
      <c r="M208" s="104"/>
      <c r="N208" s="104"/>
      <c r="O208" s="104"/>
      <c r="P208" s="104"/>
      <c r="Q208" s="104"/>
      <c r="R208" s="104"/>
      <c r="S208" s="104"/>
      <c r="T208" s="104"/>
      <c r="U208" s="104"/>
      <c r="V208" s="104"/>
      <c r="W208" s="104"/>
      <c r="X208" s="104"/>
      <c r="Y208" s="104"/>
      <c r="Z208" s="104"/>
    </row>
    <row r="209" spans="1:26" ht="12" customHeight="1" x14ac:dyDescent="0.25">
      <c r="A209" s="104"/>
      <c r="B209" s="104"/>
      <c r="C209" s="151"/>
      <c r="D209" s="152"/>
      <c r="E209" s="153"/>
      <c r="F209" s="153"/>
      <c r="G209" s="104"/>
      <c r="H209" s="99"/>
      <c r="I209" s="100"/>
      <c r="J209" s="101"/>
      <c r="K209" s="102"/>
      <c r="L209" s="104"/>
      <c r="M209" s="104"/>
      <c r="N209" s="104"/>
      <c r="O209" s="104"/>
      <c r="P209" s="104"/>
      <c r="Q209" s="104"/>
      <c r="R209" s="104"/>
      <c r="S209" s="104"/>
      <c r="T209" s="104"/>
      <c r="U209" s="104"/>
      <c r="V209" s="104"/>
      <c r="W209" s="104"/>
      <c r="X209" s="104"/>
      <c r="Y209" s="104"/>
      <c r="Z209" s="104"/>
    </row>
    <row r="210" spans="1:26" ht="12" customHeight="1" x14ac:dyDescent="0.25">
      <c r="A210" s="104"/>
      <c r="B210" s="104"/>
      <c r="C210" s="151"/>
      <c r="D210" s="152"/>
      <c r="E210" s="153"/>
      <c r="F210" s="153"/>
      <c r="G210" s="104"/>
      <c r="H210" s="99"/>
      <c r="I210" s="100"/>
      <c r="J210" s="101"/>
      <c r="K210" s="102"/>
      <c r="L210" s="104"/>
      <c r="M210" s="104"/>
      <c r="N210" s="104"/>
      <c r="O210" s="104"/>
      <c r="P210" s="104"/>
      <c r="Q210" s="104"/>
      <c r="R210" s="104"/>
      <c r="S210" s="104"/>
      <c r="T210" s="104"/>
      <c r="U210" s="104"/>
      <c r="V210" s="104"/>
      <c r="W210" s="104"/>
      <c r="X210" s="104"/>
      <c r="Y210" s="104"/>
      <c r="Z210" s="104"/>
    </row>
    <row r="211" spans="1:26" ht="12" customHeight="1" x14ac:dyDescent="0.25">
      <c r="A211" s="104"/>
      <c r="B211" s="104"/>
      <c r="C211" s="151"/>
      <c r="D211" s="152"/>
      <c r="E211" s="153"/>
      <c r="F211" s="153"/>
      <c r="G211" s="104"/>
      <c r="H211" s="99"/>
      <c r="I211" s="100"/>
      <c r="J211" s="101"/>
      <c r="K211" s="102"/>
      <c r="L211" s="104"/>
      <c r="M211" s="104"/>
      <c r="N211" s="104"/>
      <c r="O211" s="104"/>
      <c r="P211" s="104"/>
      <c r="Q211" s="104"/>
      <c r="R211" s="104"/>
      <c r="S211" s="104"/>
      <c r="T211" s="104"/>
      <c r="U211" s="104"/>
      <c r="V211" s="104"/>
      <c r="W211" s="104"/>
      <c r="X211" s="104"/>
      <c r="Y211" s="104"/>
      <c r="Z211" s="104"/>
    </row>
    <row r="212" spans="1:26" ht="12" customHeight="1" x14ac:dyDescent="0.25">
      <c r="A212" s="104"/>
      <c r="B212" s="104"/>
      <c r="C212" s="151"/>
      <c r="D212" s="152"/>
      <c r="E212" s="153"/>
      <c r="F212" s="153"/>
      <c r="G212" s="104"/>
      <c r="H212" s="99"/>
      <c r="I212" s="100"/>
      <c r="J212" s="101"/>
      <c r="K212" s="102"/>
      <c r="L212" s="104"/>
      <c r="M212" s="104"/>
      <c r="N212" s="104"/>
      <c r="O212" s="104"/>
      <c r="P212" s="104"/>
      <c r="Q212" s="104"/>
      <c r="R212" s="104"/>
      <c r="S212" s="104"/>
      <c r="T212" s="104"/>
      <c r="U212" s="104"/>
      <c r="V212" s="104"/>
      <c r="W212" s="104"/>
      <c r="X212" s="104"/>
      <c r="Y212" s="104"/>
      <c r="Z212" s="104"/>
    </row>
    <row r="213" spans="1:26" ht="12" customHeight="1" x14ac:dyDescent="0.25">
      <c r="A213" s="104"/>
      <c r="B213" s="104"/>
      <c r="C213" s="151"/>
      <c r="D213" s="152"/>
      <c r="E213" s="153"/>
      <c r="F213" s="153"/>
      <c r="G213" s="104"/>
      <c r="H213" s="99"/>
      <c r="I213" s="100"/>
      <c r="J213" s="101"/>
      <c r="K213" s="102"/>
      <c r="L213" s="104"/>
      <c r="M213" s="104"/>
      <c r="N213" s="104"/>
      <c r="O213" s="104"/>
      <c r="P213" s="104"/>
      <c r="Q213" s="104"/>
      <c r="R213" s="104"/>
      <c r="S213" s="104"/>
      <c r="T213" s="104"/>
      <c r="U213" s="104"/>
      <c r="V213" s="104"/>
      <c r="W213" s="104"/>
      <c r="X213" s="104"/>
      <c r="Y213" s="104"/>
      <c r="Z213" s="104"/>
    </row>
    <row r="214" spans="1:26" ht="12" customHeight="1" x14ac:dyDescent="0.25">
      <c r="A214" s="104"/>
      <c r="B214" s="104"/>
      <c r="C214" s="151"/>
      <c r="D214" s="152"/>
      <c r="E214" s="153"/>
      <c r="F214" s="153"/>
      <c r="G214" s="104"/>
      <c r="H214" s="99"/>
      <c r="I214" s="100"/>
      <c r="J214" s="101"/>
      <c r="K214" s="102"/>
      <c r="L214" s="104"/>
      <c r="M214" s="104"/>
      <c r="N214" s="104"/>
      <c r="O214" s="104"/>
      <c r="P214" s="104"/>
      <c r="Q214" s="104"/>
      <c r="R214" s="104"/>
      <c r="S214" s="104"/>
      <c r="T214" s="104"/>
      <c r="U214" s="104"/>
      <c r="V214" s="104"/>
      <c r="W214" s="104"/>
      <c r="X214" s="104"/>
      <c r="Y214" s="104"/>
      <c r="Z214" s="104"/>
    </row>
    <row r="215" spans="1:26" ht="12" customHeight="1" x14ac:dyDescent="0.25">
      <c r="A215" s="104"/>
      <c r="B215" s="104"/>
      <c r="C215" s="151"/>
      <c r="D215" s="152"/>
      <c r="E215" s="153"/>
      <c r="F215" s="153"/>
      <c r="G215" s="104"/>
      <c r="H215" s="99"/>
      <c r="I215" s="100"/>
      <c r="J215" s="101"/>
      <c r="K215" s="102"/>
      <c r="L215" s="104"/>
      <c r="M215" s="104"/>
      <c r="N215" s="104"/>
      <c r="O215" s="104"/>
      <c r="P215" s="104"/>
      <c r="Q215" s="104"/>
      <c r="R215" s="104"/>
      <c r="S215" s="104"/>
      <c r="T215" s="104"/>
      <c r="U215" s="104"/>
      <c r="V215" s="104"/>
      <c r="W215" s="104"/>
      <c r="X215" s="104"/>
      <c r="Y215" s="104"/>
      <c r="Z215" s="104"/>
    </row>
    <row r="216" spans="1:26" ht="12" customHeight="1" x14ac:dyDescent="0.25">
      <c r="A216" s="104"/>
      <c r="B216" s="104"/>
      <c r="C216" s="151"/>
      <c r="D216" s="152"/>
      <c r="E216" s="153"/>
      <c r="F216" s="153"/>
      <c r="G216" s="104"/>
      <c r="H216" s="99"/>
      <c r="I216" s="100"/>
      <c r="J216" s="101"/>
      <c r="K216" s="102"/>
      <c r="L216" s="104"/>
      <c r="M216" s="104"/>
      <c r="N216" s="104"/>
      <c r="O216" s="104"/>
      <c r="P216" s="104"/>
      <c r="Q216" s="104"/>
      <c r="R216" s="104"/>
      <c r="S216" s="104"/>
      <c r="T216" s="104"/>
      <c r="U216" s="104"/>
      <c r="V216" s="104"/>
      <c r="W216" s="104"/>
      <c r="X216" s="104"/>
      <c r="Y216" s="104"/>
      <c r="Z216" s="104"/>
    </row>
    <row r="217" spans="1:26" ht="12" customHeight="1" x14ac:dyDescent="0.25">
      <c r="A217" s="104"/>
      <c r="B217" s="104"/>
      <c r="C217" s="151"/>
      <c r="D217" s="152"/>
      <c r="E217" s="153"/>
      <c r="F217" s="153"/>
      <c r="G217" s="104"/>
      <c r="H217" s="99"/>
      <c r="I217" s="100"/>
      <c r="J217" s="101"/>
      <c r="K217" s="102"/>
      <c r="L217" s="104"/>
      <c r="M217" s="104"/>
      <c r="N217" s="104"/>
      <c r="O217" s="104"/>
      <c r="P217" s="104"/>
      <c r="Q217" s="104"/>
      <c r="R217" s="104"/>
      <c r="S217" s="104"/>
      <c r="T217" s="104"/>
      <c r="U217" s="104"/>
      <c r="V217" s="104"/>
      <c r="W217" s="104"/>
      <c r="X217" s="104"/>
      <c r="Y217" s="104"/>
      <c r="Z217" s="104"/>
    </row>
    <row r="218" spans="1:26" ht="12" customHeight="1" x14ac:dyDescent="0.25">
      <c r="A218" s="104"/>
      <c r="B218" s="104"/>
      <c r="C218" s="151"/>
      <c r="D218" s="152"/>
      <c r="E218" s="153"/>
      <c r="F218" s="153"/>
      <c r="G218" s="104"/>
      <c r="H218" s="99"/>
      <c r="I218" s="100"/>
      <c r="J218" s="101"/>
      <c r="K218" s="102"/>
      <c r="L218" s="104"/>
      <c r="M218" s="104"/>
      <c r="N218" s="104"/>
      <c r="O218" s="104"/>
      <c r="P218" s="104"/>
      <c r="Q218" s="104"/>
      <c r="R218" s="104"/>
      <c r="S218" s="104"/>
      <c r="T218" s="104"/>
      <c r="U218" s="104"/>
      <c r="V218" s="104"/>
      <c r="W218" s="104"/>
      <c r="X218" s="104"/>
      <c r="Y218" s="104"/>
      <c r="Z218" s="104"/>
    </row>
    <row r="219" spans="1:26" ht="12" customHeight="1" x14ac:dyDescent="0.25">
      <c r="A219" s="104"/>
      <c r="B219" s="104"/>
      <c r="C219" s="151"/>
      <c r="D219" s="152"/>
      <c r="E219" s="153"/>
      <c r="F219" s="153"/>
      <c r="G219" s="104"/>
      <c r="H219" s="99"/>
      <c r="I219" s="100"/>
      <c r="J219" s="101"/>
      <c r="K219" s="102"/>
      <c r="L219" s="104"/>
      <c r="M219" s="104"/>
      <c r="N219" s="104"/>
      <c r="O219" s="104"/>
      <c r="P219" s="104"/>
      <c r="Q219" s="104"/>
      <c r="R219" s="104"/>
      <c r="S219" s="104"/>
      <c r="T219" s="104"/>
      <c r="U219" s="104"/>
      <c r="V219" s="104"/>
      <c r="W219" s="104"/>
      <c r="X219" s="104"/>
      <c r="Y219" s="104"/>
      <c r="Z219" s="104"/>
    </row>
    <row r="220" spans="1:26" ht="12" customHeight="1" x14ac:dyDescent="0.25">
      <c r="A220" s="104"/>
      <c r="B220" s="104"/>
      <c r="C220" s="151"/>
      <c r="D220" s="152"/>
      <c r="E220" s="153"/>
      <c r="F220" s="153"/>
      <c r="G220" s="104"/>
      <c r="H220" s="99"/>
      <c r="I220" s="100"/>
      <c r="J220" s="101"/>
      <c r="K220" s="102"/>
      <c r="L220" s="104"/>
      <c r="M220" s="104"/>
      <c r="N220" s="104"/>
      <c r="O220" s="104"/>
      <c r="P220" s="104"/>
      <c r="Q220" s="104"/>
      <c r="R220" s="104"/>
      <c r="S220" s="104"/>
      <c r="T220" s="104"/>
      <c r="U220" s="104"/>
      <c r="V220" s="104"/>
      <c r="W220" s="104"/>
      <c r="X220" s="104"/>
      <c r="Y220" s="104"/>
      <c r="Z220" s="104"/>
    </row>
    <row r="221" spans="1:26" ht="12" customHeight="1" x14ac:dyDescent="0.25">
      <c r="A221" s="104"/>
      <c r="B221" s="104"/>
      <c r="C221" s="151"/>
      <c r="D221" s="152"/>
      <c r="E221" s="153"/>
      <c r="F221" s="153"/>
      <c r="G221" s="104"/>
      <c r="H221" s="99"/>
      <c r="I221" s="100"/>
      <c r="J221" s="101"/>
      <c r="K221" s="102"/>
      <c r="L221" s="104"/>
      <c r="M221" s="104"/>
      <c r="N221" s="104"/>
      <c r="O221" s="104"/>
      <c r="P221" s="104"/>
      <c r="Q221" s="104"/>
      <c r="R221" s="104"/>
      <c r="S221" s="104"/>
      <c r="T221" s="104"/>
      <c r="U221" s="104"/>
      <c r="V221" s="104"/>
      <c r="W221" s="104"/>
      <c r="X221" s="104"/>
      <c r="Y221" s="104"/>
      <c r="Z221" s="104"/>
    </row>
    <row r="222" spans="1:26" ht="12" customHeight="1" x14ac:dyDescent="0.25">
      <c r="A222" s="104"/>
      <c r="B222" s="104"/>
      <c r="C222" s="151"/>
      <c r="D222" s="152"/>
      <c r="E222" s="153"/>
      <c r="F222" s="153"/>
      <c r="G222" s="104"/>
      <c r="H222" s="99"/>
      <c r="I222" s="100"/>
      <c r="J222" s="101"/>
      <c r="K222" s="102"/>
      <c r="L222" s="104"/>
      <c r="M222" s="104"/>
      <c r="N222" s="104"/>
      <c r="O222" s="104"/>
      <c r="P222" s="104"/>
      <c r="Q222" s="104"/>
      <c r="R222" s="104"/>
      <c r="S222" s="104"/>
      <c r="T222" s="104"/>
      <c r="U222" s="104"/>
      <c r="V222" s="104"/>
      <c r="W222" s="104"/>
      <c r="X222" s="104"/>
      <c r="Y222" s="104"/>
      <c r="Z222" s="104"/>
    </row>
    <row r="223" spans="1:26" ht="12" customHeight="1" x14ac:dyDescent="0.25">
      <c r="A223" s="104"/>
      <c r="B223" s="104"/>
      <c r="C223" s="151"/>
      <c r="D223" s="152"/>
      <c r="E223" s="153"/>
      <c r="F223" s="153"/>
      <c r="G223" s="104"/>
      <c r="H223" s="99"/>
      <c r="I223" s="100"/>
      <c r="J223" s="101"/>
      <c r="K223" s="102"/>
      <c r="L223" s="104"/>
      <c r="M223" s="104"/>
      <c r="N223" s="104"/>
      <c r="O223" s="104"/>
      <c r="P223" s="104"/>
      <c r="Q223" s="104"/>
      <c r="R223" s="104"/>
      <c r="S223" s="104"/>
      <c r="T223" s="104"/>
      <c r="U223" s="104"/>
      <c r="V223" s="104"/>
      <c r="W223" s="104"/>
      <c r="X223" s="104"/>
      <c r="Y223" s="104"/>
      <c r="Z223" s="104"/>
    </row>
    <row r="224" spans="1:26" ht="12" customHeight="1" x14ac:dyDescent="0.25">
      <c r="A224" s="104"/>
      <c r="B224" s="104"/>
      <c r="C224" s="151"/>
      <c r="D224" s="152"/>
      <c r="E224" s="153"/>
      <c r="F224" s="153"/>
      <c r="G224" s="104"/>
      <c r="H224" s="99"/>
      <c r="I224" s="100"/>
      <c r="J224" s="101"/>
      <c r="K224" s="102"/>
      <c r="L224" s="104"/>
      <c r="M224" s="104"/>
      <c r="N224" s="104"/>
      <c r="O224" s="104"/>
      <c r="P224" s="104"/>
      <c r="Q224" s="104"/>
      <c r="R224" s="104"/>
      <c r="S224" s="104"/>
      <c r="T224" s="104"/>
      <c r="U224" s="104"/>
      <c r="V224" s="104"/>
      <c r="W224" s="104"/>
      <c r="X224" s="104"/>
      <c r="Y224" s="104"/>
      <c r="Z224" s="104"/>
    </row>
    <row r="225" spans="1:26" ht="12" customHeight="1" x14ac:dyDescent="0.25">
      <c r="A225" s="104"/>
      <c r="B225" s="104"/>
      <c r="C225" s="151"/>
      <c r="D225" s="152"/>
      <c r="E225" s="153"/>
      <c r="F225" s="153"/>
      <c r="G225" s="104"/>
      <c r="H225" s="99"/>
      <c r="I225" s="100"/>
      <c r="J225" s="101"/>
      <c r="K225" s="102"/>
      <c r="L225" s="104"/>
      <c r="M225" s="104"/>
      <c r="N225" s="104"/>
      <c r="O225" s="104"/>
      <c r="P225" s="104"/>
      <c r="Q225" s="104"/>
      <c r="R225" s="104"/>
      <c r="S225" s="104"/>
      <c r="T225" s="104"/>
      <c r="U225" s="104"/>
      <c r="V225" s="104"/>
      <c r="W225" s="104"/>
      <c r="X225" s="104"/>
      <c r="Y225" s="104"/>
      <c r="Z225" s="104"/>
    </row>
    <row r="226" spans="1:26" ht="12" customHeight="1" x14ac:dyDescent="0.25">
      <c r="A226" s="104"/>
      <c r="B226" s="104"/>
      <c r="C226" s="151"/>
      <c r="D226" s="152"/>
      <c r="E226" s="153"/>
      <c r="F226" s="153"/>
      <c r="G226" s="104"/>
      <c r="H226" s="99"/>
      <c r="I226" s="100"/>
      <c r="J226" s="101"/>
      <c r="K226" s="102"/>
      <c r="L226" s="104"/>
      <c r="M226" s="104"/>
      <c r="N226" s="104"/>
      <c r="O226" s="104"/>
      <c r="P226" s="104"/>
      <c r="Q226" s="104"/>
      <c r="R226" s="104"/>
      <c r="S226" s="104"/>
      <c r="T226" s="104"/>
      <c r="U226" s="104"/>
      <c r="V226" s="104"/>
      <c r="W226" s="104"/>
      <c r="X226" s="104"/>
      <c r="Y226" s="104"/>
      <c r="Z226" s="104"/>
    </row>
    <row r="227" spans="1:26" ht="12" customHeight="1" x14ac:dyDescent="0.25">
      <c r="A227" s="104"/>
      <c r="B227" s="104"/>
      <c r="C227" s="151"/>
      <c r="D227" s="152"/>
      <c r="E227" s="153"/>
      <c r="F227" s="153"/>
      <c r="G227" s="104"/>
      <c r="H227" s="99"/>
      <c r="I227" s="100"/>
      <c r="J227" s="101"/>
      <c r="K227" s="102"/>
      <c r="L227" s="104"/>
      <c r="M227" s="104"/>
      <c r="N227" s="104"/>
      <c r="O227" s="104"/>
      <c r="P227" s="104"/>
      <c r="Q227" s="104"/>
      <c r="R227" s="104"/>
      <c r="S227" s="104"/>
      <c r="T227" s="104"/>
      <c r="U227" s="104"/>
      <c r="V227" s="104"/>
      <c r="W227" s="104"/>
      <c r="X227" s="104"/>
      <c r="Y227" s="104"/>
      <c r="Z227" s="104"/>
    </row>
    <row r="228" spans="1:26" ht="12" customHeight="1" x14ac:dyDescent="0.25">
      <c r="A228" s="104"/>
      <c r="B228" s="104"/>
      <c r="C228" s="151"/>
      <c r="D228" s="152"/>
      <c r="E228" s="153"/>
      <c r="F228" s="153"/>
      <c r="G228" s="104"/>
      <c r="H228" s="99"/>
      <c r="I228" s="100"/>
      <c r="J228" s="101"/>
      <c r="K228" s="102"/>
      <c r="L228" s="104"/>
      <c r="M228" s="104"/>
      <c r="N228" s="104"/>
      <c r="O228" s="104"/>
      <c r="P228" s="104"/>
      <c r="Q228" s="104"/>
      <c r="R228" s="104"/>
      <c r="S228" s="104"/>
      <c r="T228" s="104"/>
      <c r="U228" s="104"/>
      <c r="V228" s="104"/>
      <c r="W228" s="104"/>
      <c r="X228" s="104"/>
      <c r="Y228" s="104"/>
      <c r="Z228" s="104"/>
    </row>
    <row r="229" spans="1:26" ht="12" customHeight="1" x14ac:dyDescent="0.25">
      <c r="A229" s="104"/>
      <c r="B229" s="104"/>
      <c r="C229" s="151"/>
      <c r="D229" s="152"/>
      <c r="E229" s="153"/>
      <c r="F229" s="153"/>
      <c r="G229" s="104"/>
      <c r="H229" s="99"/>
      <c r="I229" s="100"/>
      <c r="J229" s="101"/>
      <c r="K229" s="102"/>
      <c r="L229" s="104"/>
      <c r="M229" s="104"/>
      <c r="N229" s="104"/>
      <c r="O229" s="104"/>
      <c r="P229" s="104"/>
      <c r="Q229" s="104"/>
      <c r="R229" s="104"/>
      <c r="S229" s="104"/>
      <c r="T229" s="104"/>
      <c r="U229" s="104"/>
      <c r="V229" s="104"/>
      <c r="W229" s="104"/>
      <c r="X229" s="104"/>
      <c r="Y229" s="104"/>
      <c r="Z229" s="104"/>
    </row>
    <row r="230" spans="1:26" ht="12" customHeight="1" x14ac:dyDescent="0.25">
      <c r="A230" s="104"/>
      <c r="B230" s="104"/>
      <c r="C230" s="151"/>
      <c r="D230" s="152"/>
      <c r="E230" s="153"/>
      <c r="F230" s="153"/>
      <c r="G230" s="104"/>
      <c r="H230" s="99"/>
      <c r="I230" s="100"/>
      <c r="J230" s="101"/>
      <c r="K230" s="102"/>
      <c r="L230" s="104"/>
      <c r="M230" s="104"/>
      <c r="N230" s="104"/>
      <c r="O230" s="104"/>
      <c r="P230" s="104"/>
      <c r="Q230" s="104"/>
      <c r="R230" s="104"/>
      <c r="S230" s="104"/>
      <c r="T230" s="104"/>
      <c r="U230" s="104"/>
      <c r="V230" s="104"/>
      <c r="W230" s="104"/>
      <c r="X230" s="104"/>
      <c r="Y230" s="104"/>
      <c r="Z230" s="104"/>
    </row>
    <row r="231" spans="1:26" ht="12" customHeight="1" x14ac:dyDescent="0.25">
      <c r="A231" s="104"/>
      <c r="B231" s="104"/>
      <c r="C231" s="151"/>
      <c r="D231" s="152"/>
      <c r="E231" s="153"/>
      <c r="F231" s="153"/>
      <c r="G231" s="104"/>
      <c r="H231" s="99"/>
      <c r="I231" s="100"/>
      <c r="J231" s="101"/>
      <c r="K231" s="102"/>
      <c r="L231" s="104"/>
      <c r="M231" s="104"/>
      <c r="N231" s="104"/>
      <c r="O231" s="104"/>
      <c r="P231" s="104"/>
      <c r="Q231" s="104"/>
      <c r="R231" s="104"/>
      <c r="S231" s="104"/>
      <c r="T231" s="104"/>
      <c r="U231" s="104"/>
      <c r="V231" s="104"/>
      <c r="W231" s="104"/>
      <c r="X231" s="104"/>
      <c r="Y231" s="104"/>
      <c r="Z231" s="104"/>
    </row>
    <row r="232" spans="1:26" ht="12" customHeight="1" x14ac:dyDescent="0.25">
      <c r="A232" s="104"/>
      <c r="B232" s="104"/>
      <c r="C232" s="151"/>
      <c r="D232" s="152"/>
      <c r="E232" s="153"/>
      <c r="F232" s="153"/>
      <c r="G232" s="104"/>
      <c r="H232" s="99"/>
      <c r="I232" s="100"/>
      <c r="J232" s="101"/>
      <c r="K232" s="102"/>
      <c r="L232" s="104"/>
      <c r="M232" s="104"/>
      <c r="N232" s="104"/>
      <c r="O232" s="104"/>
      <c r="P232" s="104"/>
      <c r="Q232" s="104"/>
      <c r="R232" s="104"/>
      <c r="S232" s="104"/>
      <c r="T232" s="104"/>
      <c r="U232" s="104"/>
      <c r="V232" s="104"/>
      <c r="W232" s="104"/>
      <c r="X232" s="104"/>
      <c r="Y232" s="104"/>
      <c r="Z232" s="104"/>
    </row>
    <row r="233" spans="1:26" ht="12" customHeight="1" x14ac:dyDescent="0.25">
      <c r="A233" s="104"/>
      <c r="B233" s="104"/>
      <c r="C233" s="151"/>
      <c r="D233" s="152"/>
      <c r="E233" s="153"/>
      <c r="F233" s="153"/>
      <c r="G233" s="104"/>
      <c r="H233" s="99"/>
      <c r="I233" s="100"/>
      <c r="J233" s="101"/>
      <c r="K233" s="102"/>
      <c r="L233" s="104"/>
      <c r="M233" s="104"/>
      <c r="N233" s="104"/>
      <c r="O233" s="104"/>
      <c r="P233" s="104"/>
      <c r="Q233" s="104"/>
      <c r="R233" s="104"/>
      <c r="S233" s="104"/>
      <c r="T233" s="104"/>
      <c r="U233" s="104"/>
      <c r="V233" s="104"/>
      <c r="W233" s="104"/>
      <c r="X233" s="104"/>
      <c r="Y233" s="104"/>
      <c r="Z233" s="104"/>
    </row>
    <row r="234" spans="1:26" ht="12" customHeight="1" x14ac:dyDescent="0.25">
      <c r="A234" s="104"/>
      <c r="B234" s="104"/>
      <c r="C234" s="151"/>
      <c r="D234" s="152"/>
      <c r="E234" s="153"/>
      <c r="F234" s="153"/>
      <c r="G234" s="104"/>
      <c r="H234" s="99"/>
      <c r="I234" s="100"/>
      <c r="J234" s="101"/>
      <c r="K234" s="102"/>
      <c r="L234" s="104"/>
      <c r="M234" s="104"/>
      <c r="N234" s="104"/>
      <c r="O234" s="104"/>
      <c r="P234" s="104"/>
      <c r="Q234" s="104"/>
      <c r="R234" s="104"/>
      <c r="S234" s="104"/>
      <c r="T234" s="104"/>
      <c r="U234" s="104"/>
      <c r="V234" s="104"/>
      <c r="W234" s="104"/>
      <c r="X234" s="104"/>
      <c r="Y234" s="104"/>
      <c r="Z234" s="104"/>
    </row>
    <row r="235" spans="1:26" ht="12" customHeight="1" x14ac:dyDescent="0.25">
      <c r="A235" s="104"/>
      <c r="B235" s="104"/>
      <c r="C235" s="151"/>
      <c r="D235" s="152"/>
      <c r="E235" s="153"/>
      <c r="F235" s="153"/>
      <c r="G235" s="104"/>
      <c r="H235" s="99"/>
      <c r="I235" s="100"/>
      <c r="J235" s="101"/>
      <c r="K235" s="102"/>
      <c r="L235" s="104"/>
      <c r="M235" s="104"/>
      <c r="N235" s="104"/>
      <c r="O235" s="104"/>
      <c r="P235" s="104"/>
      <c r="Q235" s="104"/>
      <c r="R235" s="104"/>
      <c r="S235" s="104"/>
      <c r="T235" s="104"/>
      <c r="U235" s="104"/>
      <c r="V235" s="104"/>
      <c r="W235" s="104"/>
      <c r="X235" s="104"/>
      <c r="Y235" s="104"/>
      <c r="Z235" s="104"/>
    </row>
    <row r="236" spans="1:26" ht="12" customHeight="1" x14ac:dyDescent="0.25">
      <c r="A236" s="104"/>
      <c r="B236" s="104"/>
      <c r="C236" s="151"/>
      <c r="D236" s="152"/>
      <c r="E236" s="153"/>
      <c r="F236" s="153"/>
      <c r="G236" s="104"/>
      <c r="H236" s="99"/>
      <c r="I236" s="100"/>
      <c r="J236" s="101"/>
      <c r="K236" s="102"/>
      <c r="L236" s="104"/>
      <c r="M236" s="104"/>
      <c r="N236" s="104"/>
      <c r="O236" s="104"/>
      <c r="P236" s="104"/>
      <c r="Q236" s="104"/>
      <c r="R236" s="104"/>
      <c r="S236" s="104"/>
      <c r="T236" s="104"/>
      <c r="U236" s="104"/>
      <c r="V236" s="104"/>
      <c r="W236" s="104"/>
      <c r="X236" s="104"/>
      <c r="Y236" s="104"/>
      <c r="Z236" s="104"/>
    </row>
    <row r="237" spans="1:26" ht="12" customHeight="1" x14ac:dyDescent="0.25">
      <c r="A237" s="104"/>
      <c r="B237" s="104"/>
      <c r="C237" s="151"/>
      <c r="D237" s="152"/>
      <c r="E237" s="153"/>
      <c r="F237" s="153"/>
      <c r="G237" s="104"/>
      <c r="H237" s="99"/>
      <c r="I237" s="100"/>
      <c r="J237" s="101"/>
      <c r="K237" s="102"/>
      <c r="L237" s="104"/>
      <c r="M237" s="104"/>
      <c r="N237" s="104"/>
      <c r="O237" s="104"/>
      <c r="P237" s="104"/>
      <c r="Q237" s="104"/>
      <c r="R237" s="104"/>
      <c r="S237" s="104"/>
      <c r="T237" s="104"/>
      <c r="U237" s="104"/>
      <c r="V237" s="104"/>
      <c r="W237" s="104"/>
      <c r="X237" s="104"/>
      <c r="Y237" s="104"/>
      <c r="Z237" s="104"/>
    </row>
    <row r="238" spans="1:26" ht="12" customHeight="1" x14ac:dyDescent="0.25">
      <c r="A238" s="104"/>
      <c r="B238" s="104"/>
      <c r="C238" s="151"/>
      <c r="D238" s="152"/>
      <c r="E238" s="153"/>
      <c r="F238" s="153"/>
      <c r="G238" s="104"/>
      <c r="H238" s="99"/>
      <c r="I238" s="100"/>
      <c r="J238" s="101"/>
      <c r="K238" s="102"/>
      <c r="L238" s="104"/>
      <c r="M238" s="104"/>
      <c r="N238" s="104"/>
      <c r="O238" s="104"/>
      <c r="P238" s="104"/>
      <c r="Q238" s="104"/>
      <c r="R238" s="104"/>
      <c r="S238" s="104"/>
      <c r="T238" s="104"/>
      <c r="U238" s="104"/>
      <c r="V238" s="104"/>
      <c r="W238" s="104"/>
      <c r="X238" s="104"/>
      <c r="Y238" s="104"/>
      <c r="Z238" s="104"/>
    </row>
    <row r="239" spans="1:26" ht="12" customHeight="1" x14ac:dyDescent="0.25">
      <c r="A239" s="104"/>
      <c r="B239" s="104"/>
      <c r="C239" s="151"/>
      <c r="D239" s="152"/>
      <c r="E239" s="153"/>
      <c r="F239" s="153"/>
      <c r="G239" s="104"/>
      <c r="H239" s="99"/>
      <c r="I239" s="100"/>
      <c r="J239" s="101"/>
      <c r="K239" s="102"/>
      <c r="L239" s="104"/>
      <c r="M239" s="104"/>
      <c r="N239" s="104"/>
      <c r="O239" s="104"/>
      <c r="P239" s="104"/>
      <c r="Q239" s="104"/>
      <c r="R239" s="104"/>
      <c r="S239" s="104"/>
      <c r="T239" s="104"/>
      <c r="U239" s="104"/>
      <c r="V239" s="104"/>
      <c r="W239" s="104"/>
      <c r="X239" s="104"/>
      <c r="Y239" s="104"/>
      <c r="Z239" s="104"/>
    </row>
    <row r="240" spans="1:26" ht="12" customHeight="1" x14ac:dyDescent="0.25">
      <c r="A240" s="104"/>
      <c r="B240" s="104"/>
      <c r="C240" s="151"/>
      <c r="D240" s="152"/>
      <c r="E240" s="153"/>
      <c r="F240" s="153"/>
      <c r="G240" s="104"/>
      <c r="H240" s="99"/>
      <c r="I240" s="100"/>
      <c r="J240" s="101"/>
      <c r="K240" s="102"/>
      <c r="L240" s="104"/>
      <c r="M240" s="104"/>
      <c r="N240" s="104"/>
      <c r="O240" s="104"/>
      <c r="P240" s="104"/>
      <c r="Q240" s="104"/>
      <c r="R240" s="104"/>
      <c r="S240" s="104"/>
      <c r="T240" s="104"/>
      <c r="U240" s="104"/>
      <c r="V240" s="104"/>
      <c r="W240" s="104"/>
      <c r="X240" s="104"/>
      <c r="Y240" s="104"/>
      <c r="Z240" s="104"/>
    </row>
    <row r="241" spans="1:26" ht="12" customHeight="1" x14ac:dyDescent="0.25">
      <c r="A241" s="104"/>
      <c r="B241" s="104"/>
      <c r="C241" s="151"/>
      <c r="D241" s="152"/>
      <c r="E241" s="153"/>
      <c r="F241" s="153"/>
      <c r="G241" s="104"/>
      <c r="H241" s="99"/>
      <c r="I241" s="100"/>
      <c r="J241" s="101"/>
      <c r="K241" s="102"/>
      <c r="L241" s="104"/>
      <c r="M241" s="104"/>
      <c r="N241" s="104"/>
      <c r="O241" s="104"/>
      <c r="P241" s="104"/>
      <c r="Q241" s="104"/>
      <c r="R241" s="104"/>
      <c r="S241" s="104"/>
      <c r="T241" s="104"/>
      <c r="U241" s="104"/>
      <c r="V241" s="104"/>
      <c r="W241" s="104"/>
      <c r="X241" s="104"/>
      <c r="Y241" s="104"/>
      <c r="Z241" s="104"/>
    </row>
    <row r="242" spans="1:26" ht="12" customHeight="1" x14ac:dyDescent="0.25">
      <c r="A242" s="104"/>
      <c r="B242" s="104"/>
      <c r="C242" s="151"/>
      <c r="D242" s="152"/>
      <c r="E242" s="153"/>
      <c r="F242" s="153"/>
      <c r="G242" s="104"/>
      <c r="H242" s="99"/>
      <c r="I242" s="100"/>
      <c r="J242" s="101"/>
      <c r="K242" s="102"/>
      <c r="L242" s="104"/>
      <c r="M242" s="104"/>
      <c r="N242" s="104"/>
      <c r="O242" s="104"/>
      <c r="P242" s="104"/>
      <c r="Q242" s="104"/>
      <c r="R242" s="104"/>
      <c r="S242" s="104"/>
      <c r="T242" s="104"/>
      <c r="U242" s="104"/>
      <c r="V242" s="104"/>
      <c r="W242" s="104"/>
      <c r="X242" s="104"/>
      <c r="Y242" s="104"/>
      <c r="Z242" s="104"/>
    </row>
    <row r="243" spans="1:26" ht="12" customHeight="1" x14ac:dyDescent="0.25">
      <c r="A243" s="104"/>
      <c r="B243" s="104"/>
      <c r="C243" s="151"/>
      <c r="D243" s="152"/>
      <c r="E243" s="153"/>
      <c r="F243" s="153"/>
      <c r="G243" s="104"/>
      <c r="H243" s="99"/>
      <c r="I243" s="100"/>
      <c r="J243" s="101"/>
      <c r="K243" s="102"/>
      <c r="L243" s="104"/>
      <c r="M243" s="104"/>
      <c r="N243" s="104"/>
      <c r="O243" s="104"/>
      <c r="P243" s="104"/>
      <c r="Q243" s="104"/>
      <c r="R243" s="104"/>
      <c r="S243" s="104"/>
      <c r="T243" s="104"/>
      <c r="U243" s="104"/>
      <c r="V243" s="104"/>
      <c r="W243" s="104"/>
      <c r="X243" s="104"/>
      <c r="Y243" s="104"/>
      <c r="Z243" s="104"/>
    </row>
    <row r="244" spans="1:26" ht="12" customHeight="1" x14ac:dyDescent="0.25">
      <c r="A244" s="104"/>
      <c r="B244" s="104"/>
      <c r="C244" s="151"/>
      <c r="D244" s="152"/>
      <c r="E244" s="153"/>
      <c r="F244" s="153"/>
      <c r="G244" s="104"/>
      <c r="H244" s="99"/>
      <c r="I244" s="100"/>
      <c r="J244" s="101"/>
      <c r="K244" s="102"/>
      <c r="L244" s="104"/>
      <c r="M244" s="104"/>
      <c r="N244" s="104"/>
      <c r="O244" s="104"/>
      <c r="P244" s="104"/>
      <c r="Q244" s="104"/>
      <c r="R244" s="104"/>
      <c r="S244" s="104"/>
      <c r="T244" s="104"/>
      <c r="U244" s="104"/>
      <c r="V244" s="104"/>
      <c r="W244" s="104"/>
      <c r="X244" s="104"/>
      <c r="Y244" s="104"/>
      <c r="Z244" s="104"/>
    </row>
    <row r="245" spans="1:26" ht="12" customHeight="1" x14ac:dyDescent="0.25">
      <c r="A245" s="104"/>
      <c r="B245" s="104"/>
      <c r="C245" s="151"/>
      <c r="D245" s="152"/>
      <c r="E245" s="153"/>
      <c r="F245" s="153"/>
      <c r="G245" s="104"/>
      <c r="H245" s="99"/>
      <c r="I245" s="100"/>
      <c r="J245" s="101"/>
      <c r="K245" s="102"/>
      <c r="L245" s="104"/>
      <c r="M245" s="104"/>
      <c r="N245" s="104"/>
      <c r="O245" s="104"/>
      <c r="P245" s="104"/>
      <c r="Q245" s="104"/>
      <c r="R245" s="104"/>
      <c r="S245" s="104"/>
      <c r="T245" s="104"/>
      <c r="U245" s="104"/>
      <c r="V245" s="104"/>
      <c r="W245" s="104"/>
      <c r="X245" s="104"/>
      <c r="Y245" s="104"/>
      <c r="Z245" s="104"/>
    </row>
    <row r="246" spans="1:26" ht="12" customHeight="1" x14ac:dyDescent="0.25">
      <c r="A246" s="104"/>
      <c r="B246" s="104"/>
      <c r="C246" s="151"/>
      <c r="D246" s="152"/>
      <c r="E246" s="153"/>
      <c r="F246" s="153"/>
      <c r="G246" s="104"/>
      <c r="H246" s="99"/>
      <c r="I246" s="100"/>
      <c r="J246" s="101"/>
      <c r="K246" s="102"/>
      <c r="L246" s="104"/>
      <c r="M246" s="104"/>
      <c r="N246" s="104"/>
      <c r="O246" s="104"/>
      <c r="P246" s="104"/>
      <c r="Q246" s="104"/>
      <c r="R246" s="104"/>
      <c r="S246" s="104"/>
      <c r="T246" s="104"/>
      <c r="U246" s="104"/>
      <c r="V246" s="104"/>
      <c r="W246" s="104"/>
      <c r="X246" s="104"/>
      <c r="Y246" s="104"/>
      <c r="Z246" s="104"/>
    </row>
    <row r="247" spans="1:26" ht="12" customHeight="1" x14ac:dyDescent="0.25">
      <c r="A247" s="104"/>
      <c r="B247" s="104"/>
      <c r="C247" s="151"/>
      <c r="D247" s="152"/>
      <c r="E247" s="153"/>
      <c r="F247" s="153"/>
      <c r="G247" s="104"/>
      <c r="H247" s="99"/>
      <c r="I247" s="100"/>
      <c r="J247" s="101"/>
      <c r="K247" s="102"/>
      <c r="L247" s="104"/>
      <c r="M247" s="104"/>
      <c r="N247" s="104"/>
      <c r="O247" s="104"/>
      <c r="P247" s="104"/>
      <c r="Q247" s="104"/>
      <c r="R247" s="104"/>
      <c r="S247" s="104"/>
      <c r="T247" s="104"/>
      <c r="U247" s="104"/>
      <c r="V247" s="104"/>
      <c r="W247" s="104"/>
      <c r="X247" s="104"/>
      <c r="Y247" s="104"/>
      <c r="Z247" s="104"/>
    </row>
    <row r="248" spans="1:26" ht="12" customHeight="1" x14ac:dyDescent="0.25">
      <c r="A248" s="104"/>
      <c r="B248" s="104"/>
      <c r="C248" s="151"/>
      <c r="D248" s="152"/>
      <c r="E248" s="153"/>
      <c r="F248" s="153"/>
      <c r="G248" s="104"/>
      <c r="H248" s="99"/>
      <c r="I248" s="100"/>
      <c r="J248" s="101"/>
      <c r="K248" s="102"/>
      <c r="L248" s="104"/>
      <c r="M248" s="104"/>
      <c r="N248" s="104"/>
      <c r="O248" s="104"/>
      <c r="P248" s="104"/>
      <c r="Q248" s="104"/>
      <c r="R248" s="104"/>
      <c r="S248" s="104"/>
      <c r="T248" s="104"/>
      <c r="U248" s="104"/>
      <c r="V248" s="104"/>
      <c r="W248" s="104"/>
      <c r="X248" s="104"/>
      <c r="Y248" s="104"/>
      <c r="Z248" s="104"/>
    </row>
    <row r="249" spans="1:26" ht="12" customHeight="1" x14ac:dyDescent="0.25">
      <c r="A249" s="104"/>
      <c r="B249" s="104"/>
      <c r="C249" s="151"/>
      <c r="D249" s="152"/>
      <c r="E249" s="153"/>
      <c r="F249" s="153"/>
      <c r="G249" s="104"/>
      <c r="H249" s="99"/>
      <c r="I249" s="100"/>
      <c r="J249" s="101"/>
      <c r="K249" s="102"/>
      <c r="L249" s="104"/>
      <c r="M249" s="104"/>
      <c r="N249" s="104"/>
      <c r="O249" s="104"/>
      <c r="P249" s="104"/>
      <c r="Q249" s="104"/>
      <c r="R249" s="104"/>
      <c r="S249" s="104"/>
      <c r="T249" s="104"/>
      <c r="U249" s="104"/>
      <c r="V249" s="104"/>
      <c r="W249" s="104"/>
      <c r="X249" s="104"/>
      <c r="Y249" s="104"/>
      <c r="Z249" s="104"/>
    </row>
    <row r="250" spans="1:26" ht="12" customHeight="1" x14ac:dyDescent="0.25">
      <c r="A250" s="104"/>
      <c r="B250" s="104"/>
      <c r="C250" s="151"/>
      <c r="D250" s="152"/>
      <c r="E250" s="153"/>
      <c r="F250" s="153"/>
      <c r="G250" s="104"/>
      <c r="H250" s="99"/>
      <c r="I250" s="100"/>
      <c r="J250" s="101"/>
      <c r="K250" s="102"/>
      <c r="L250" s="104"/>
      <c r="M250" s="104"/>
      <c r="N250" s="104"/>
      <c r="O250" s="104"/>
      <c r="P250" s="104"/>
      <c r="Q250" s="104"/>
      <c r="R250" s="104"/>
      <c r="S250" s="104"/>
      <c r="T250" s="104"/>
      <c r="U250" s="104"/>
      <c r="V250" s="104"/>
      <c r="W250" s="104"/>
      <c r="X250" s="104"/>
      <c r="Y250" s="104"/>
      <c r="Z250" s="104"/>
    </row>
    <row r="251" spans="1:26" ht="12" customHeight="1" x14ac:dyDescent="0.25">
      <c r="A251" s="104"/>
      <c r="B251" s="104"/>
      <c r="C251" s="151"/>
      <c r="D251" s="152"/>
      <c r="E251" s="153"/>
      <c r="F251" s="153"/>
      <c r="G251" s="104"/>
      <c r="H251" s="99"/>
      <c r="I251" s="100"/>
      <c r="J251" s="101"/>
      <c r="K251" s="102"/>
      <c r="L251" s="104"/>
      <c r="M251" s="104"/>
      <c r="N251" s="104"/>
      <c r="O251" s="104"/>
      <c r="P251" s="104"/>
      <c r="Q251" s="104"/>
      <c r="R251" s="104"/>
      <c r="S251" s="104"/>
      <c r="T251" s="104"/>
      <c r="U251" s="104"/>
      <c r="V251" s="104"/>
      <c r="W251" s="104"/>
      <c r="X251" s="104"/>
      <c r="Y251" s="104"/>
      <c r="Z251" s="104"/>
    </row>
    <row r="252" spans="1:26" ht="12" customHeight="1" x14ac:dyDescent="0.25">
      <c r="A252" s="104"/>
      <c r="B252" s="104"/>
      <c r="C252" s="151"/>
      <c r="D252" s="152"/>
      <c r="E252" s="153"/>
      <c r="F252" s="153"/>
      <c r="G252" s="104"/>
      <c r="H252" s="99"/>
      <c r="I252" s="100"/>
      <c r="J252" s="101"/>
      <c r="K252" s="102"/>
      <c r="L252" s="104"/>
      <c r="M252" s="104"/>
      <c r="N252" s="104"/>
      <c r="O252" s="104"/>
      <c r="P252" s="104"/>
      <c r="Q252" s="104"/>
      <c r="R252" s="104"/>
      <c r="S252" s="104"/>
      <c r="T252" s="104"/>
      <c r="U252" s="104"/>
      <c r="V252" s="104"/>
      <c r="W252" s="104"/>
      <c r="X252" s="104"/>
      <c r="Y252" s="104"/>
      <c r="Z252" s="104"/>
    </row>
    <row r="253" spans="1:26" ht="12" customHeight="1" x14ac:dyDescent="0.25">
      <c r="A253" s="104"/>
      <c r="B253" s="104"/>
      <c r="C253" s="151"/>
      <c r="D253" s="152"/>
      <c r="E253" s="153"/>
      <c r="F253" s="153"/>
      <c r="G253" s="104"/>
      <c r="H253" s="99"/>
      <c r="I253" s="100"/>
      <c r="J253" s="101"/>
      <c r="K253" s="102"/>
      <c r="L253" s="104"/>
      <c r="M253" s="104"/>
      <c r="N253" s="104"/>
      <c r="O253" s="104"/>
      <c r="P253" s="104"/>
      <c r="Q253" s="104"/>
      <c r="R253" s="104"/>
      <c r="S253" s="104"/>
      <c r="T253" s="104"/>
      <c r="U253" s="104"/>
      <c r="V253" s="104"/>
      <c r="W253" s="104"/>
      <c r="X253" s="104"/>
      <c r="Y253" s="104"/>
      <c r="Z253" s="104"/>
    </row>
    <row r="254" spans="1:26" ht="12" customHeight="1" x14ac:dyDescent="0.25">
      <c r="A254" s="104"/>
      <c r="B254" s="104"/>
      <c r="C254" s="151"/>
      <c r="D254" s="152"/>
      <c r="E254" s="153"/>
      <c r="F254" s="153"/>
      <c r="G254" s="104"/>
      <c r="H254" s="99"/>
      <c r="I254" s="100"/>
      <c r="J254" s="101"/>
      <c r="K254" s="102"/>
      <c r="L254" s="104"/>
      <c r="M254" s="104"/>
      <c r="N254" s="104"/>
      <c r="O254" s="104"/>
      <c r="P254" s="104"/>
      <c r="Q254" s="104"/>
      <c r="R254" s="104"/>
      <c r="S254" s="104"/>
      <c r="T254" s="104"/>
      <c r="U254" s="104"/>
      <c r="V254" s="104"/>
      <c r="W254" s="104"/>
      <c r="X254" s="104"/>
      <c r="Y254" s="104"/>
      <c r="Z254" s="104"/>
    </row>
    <row r="255" spans="1:26" ht="12" customHeight="1" x14ac:dyDescent="0.25">
      <c r="A255" s="104"/>
      <c r="B255" s="104"/>
      <c r="C255" s="151"/>
      <c r="D255" s="152"/>
      <c r="E255" s="153"/>
      <c r="F255" s="153"/>
      <c r="G255" s="104"/>
      <c r="H255" s="99"/>
      <c r="I255" s="100"/>
      <c r="J255" s="101"/>
      <c r="K255" s="102"/>
      <c r="L255" s="104"/>
      <c r="M255" s="104"/>
      <c r="N255" s="104"/>
      <c r="O255" s="104"/>
      <c r="P255" s="104"/>
      <c r="Q255" s="104"/>
      <c r="R255" s="104"/>
      <c r="S255" s="104"/>
      <c r="T255" s="104"/>
      <c r="U255" s="104"/>
      <c r="V255" s="104"/>
      <c r="W255" s="104"/>
      <c r="X255" s="104"/>
      <c r="Y255" s="104"/>
      <c r="Z255" s="104"/>
    </row>
    <row r="256" spans="1:26" ht="12" customHeight="1" x14ac:dyDescent="0.25">
      <c r="A256" s="104"/>
      <c r="B256" s="104"/>
      <c r="C256" s="151"/>
      <c r="D256" s="152"/>
      <c r="E256" s="153"/>
      <c r="F256" s="153"/>
      <c r="G256" s="104"/>
      <c r="H256" s="99"/>
      <c r="I256" s="100"/>
      <c r="J256" s="101"/>
      <c r="K256" s="102"/>
      <c r="L256" s="104"/>
      <c r="M256" s="104"/>
      <c r="N256" s="104"/>
      <c r="O256" s="104"/>
      <c r="P256" s="104"/>
      <c r="Q256" s="104"/>
      <c r="R256" s="104"/>
      <c r="S256" s="104"/>
      <c r="T256" s="104"/>
      <c r="U256" s="104"/>
      <c r="V256" s="104"/>
      <c r="W256" s="104"/>
      <c r="X256" s="104"/>
      <c r="Y256" s="104"/>
      <c r="Z256" s="104"/>
    </row>
    <row r="257" spans="1:26" ht="12" customHeight="1" x14ac:dyDescent="0.25">
      <c r="A257" s="104"/>
      <c r="B257" s="104"/>
      <c r="C257" s="151"/>
      <c r="D257" s="152"/>
      <c r="E257" s="153"/>
      <c r="F257" s="153"/>
      <c r="G257" s="104"/>
      <c r="H257" s="99"/>
      <c r="I257" s="100"/>
      <c r="J257" s="101"/>
      <c r="K257" s="102"/>
      <c r="L257" s="104"/>
      <c r="M257" s="104"/>
      <c r="N257" s="104"/>
      <c r="O257" s="104"/>
      <c r="P257" s="104"/>
      <c r="Q257" s="104"/>
      <c r="R257" s="104"/>
      <c r="S257" s="104"/>
      <c r="T257" s="104"/>
      <c r="U257" s="104"/>
      <c r="V257" s="104"/>
      <c r="W257" s="104"/>
      <c r="X257" s="104"/>
      <c r="Y257" s="104"/>
      <c r="Z257" s="104"/>
    </row>
    <row r="258" spans="1:26" ht="12" customHeight="1" x14ac:dyDescent="0.25">
      <c r="A258" s="104"/>
      <c r="B258" s="104"/>
      <c r="C258" s="151"/>
      <c r="D258" s="152"/>
      <c r="E258" s="153"/>
      <c r="F258" s="153"/>
      <c r="G258" s="104"/>
      <c r="H258" s="99"/>
      <c r="I258" s="100"/>
      <c r="J258" s="101"/>
      <c r="K258" s="102"/>
      <c r="L258" s="104"/>
      <c r="M258" s="104"/>
      <c r="N258" s="104"/>
      <c r="O258" s="104"/>
      <c r="P258" s="104"/>
      <c r="Q258" s="104"/>
      <c r="R258" s="104"/>
      <c r="S258" s="104"/>
      <c r="T258" s="104"/>
      <c r="U258" s="104"/>
      <c r="V258" s="104"/>
      <c r="W258" s="104"/>
      <c r="X258" s="104"/>
      <c r="Y258" s="104"/>
      <c r="Z258" s="104"/>
    </row>
    <row r="259" spans="1:26" ht="12" customHeight="1" x14ac:dyDescent="0.25">
      <c r="A259" s="104"/>
      <c r="B259" s="104"/>
      <c r="C259" s="151"/>
      <c r="D259" s="152"/>
      <c r="E259" s="153"/>
      <c r="F259" s="153"/>
      <c r="G259" s="104"/>
      <c r="H259" s="99"/>
      <c r="I259" s="100"/>
      <c r="J259" s="101"/>
      <c r="K259" s="102"/>
      <c r="L259" s="104"/>
      <c r="M259" s="104"/>
      <c r="N259" s="104"/>
      <c r="O259" s="104"/>
      <c r="P259" s="104"/>
      <c r="Q259" s="104"/>
      <c r="R259" s="104"/>
      <c r="S259" s="104"/>
      <c r="T259" s="104"/>
      <c r="U259" s="104"/>
      <c r="V259" s="104"/>
      <c r="W259" s="104"/>
      <c r="X259" s="104"/>
      <c r="Y259" s="104"/>
      <c r="Z259" s="104"/>
    </row>
    <row r="260" spans="1:26" ht="12" customHeight="1" x14ac:dyDescent="0.25">
      <c r="A260" s="104"/>
      <c r="B260" s="104"/>
      <c r="C260" s="151"/>
      <c r="D260" s="152"/>
      <c r="E260" s="153"/>
      <c r="F260" s="153"/>
      <c r="G260" s="104"/>
      <c r="H260" s="99"/>
      <c r="I260" s="100"/>
      <c r="J260" s="101"/>
      <c r="K260" s="102"/>
      <c r="L260" s="104"/>
      <c r="M260" s="104"/>
      <c r="N260" s="104"/>
      <c r="O260" s="104"/>
      <c r="P260" s="104"/>
      <c r="Q260" s="104"/>
      <c r="R260" s="104"/>
      <c r="S260" s="104"/>
      <c r="T260" s="104"/>
      <c r="U260" s="104"/>
      <c r="V260" s="104"/>
      <c r="W260" s="104"/>
      <c r="X260" s="104"/>
      <c r="Y260" s="104"/>
      <c r="Z260" s="104"/>
    </row>
    <row r="261" spans="1:26" ht="12" customHeight="1" x14ac:dyDescent="0.25">
      <c r="A261" s="104"/>
      <c r="B261" s="104"/>
      <c r="C261" s="151"/>
      <c r="D261" s="152"/>
      <c r="E261" s="153"/>
      <c r="F261" s="153"/>
      <c r="G261" s="104"/>
      <c r="H261" s="99"/>
      <c r="I261" s="100"/>
      <c r="J261" s="101"/>
      <c r="K261" s="102"/>
      <c r="L261" s="104"/>
      <c r="M261" s="104"/>
      <c r="N261" s="104"/>
      <c r="O261" s="104"/>
      <c r="P261" s="104"/>
      <c r="Q261" s="104"/>
      <c r="R261" s="104"/>
      <c r="S261" s="104"/>
      <c r="T261" s="104"/>
      <c r="U261" s="104"/>
      <c r="V261" s="104"/>
      <c r="W261" s="104"/>
      <c r="X261" s="104"/>
      <c r="Y261" s="104"/>
      <c r="Z261" s="104"/>
    </row>
    <row r="262" spans="1:26" ht="12" customHeight="1" x14ac:dyDescent="0.25">
      <c r="A262" s="104"/>
      <c r="B262" s="104"/>
      <c r="C262" s="151"/>
      <c r="D262" s="152"/>
      <c r="E262" s="153"/>
      <c r="F262" s="153"/>
      <c r="G262" s="104"/>
      <c r="H262" s="99"/>
      <c r="I262" s="100"/>
      <c r="J262" s="101"/>
      <c r="K262" s="102"/>
      <c r="L262" s="104"/>
      <c r="M262" s="104"/>
      <c r="N262" s="104"/>
      <c r="O262" s="104"/>
      <c r="P262" s="104"/>
      <c r="Q262" s="104"/>
      <c r="R262" s="104"/>
      <c r="S262" s="104"/>
      <c r="T262" s="104"/>
      <c r="U262" s="104"/>
      <c r="V262" s="104"/>
      <c r="W262" s="104"/>
      <c r="X262" s="104"/>
      <c r="Y262" s="104"/>
      <c r="Z262" s="104"/>
    </row>
    <row r="263" spans="1:26" ht="12" customHeight="1" x14ac:dyDescent="0.25">
      <c r="A263" s="104"/>
      <c r="B263" s="104"/>
      <c r="C263" s="151"/>
      <c r="D263" s="152"/>
      <c r="E263" s="153"/>
      <c r="F263" s="153"/>
      <c r="G263" s="104"/>
      <c r="H263" s="99"/>
      <c r="I263" s="100"/>
      <c r="J263" s="101"/>
      <c r="K263" s="102"/>
      <c r="L263" s="104"/>
      <c r="M263" s="104"/>
      <c r="N263" s="104"/>
      <c r="O263" s="104"/>
      <c r="P263" s="104"/>
      <c r="Q263" s="104"/>
      <c r="R263" s="104"/>
      <c r="S263" s="104"/>
      <c r="T263" s="104"/>
      <c r="U263" s="104"/>
      <c r="V263" s="104"/>
      <c r="W263" s="104"/>
      <c r="X263" s="104"/>
      <c r="Y263" s="104"/>
      <c r="Z263" s="104"/>
    </row>
    <row r="264" spans="1:26" ht="12" customHeight="1" x14ac:dyDescent="0.25">
      <c r="A264" s="104"/>
      <c r="B264" s="104"/>
      <c r="C264" s="151"/>
      <c r="D264" s="152"/>
      <c r="E264" s="153"/>
      <c r="F264" s="153"/>
      <c r="G264" s="104"/>
      <c r="H264" s="99"/>
      <c r="I264" s="100"/>
      <c r="J264" s="101"/>
      <c r="K264" s="102"/>
      <c r="L264" s="104"/>
      <c r="M264" s="104"/>
      <c r="N264" s="104"/>
      <c r="O264" s="104"/>
      <c r="P264" s="104"/>
      <c r="Q264" s="104"/>
      <c r="R264" s="104"/>
      <c r="S264" s="104"/>
      <c r="T264" s="104"/>
      <c r="U264" s="104"/>
      <c r="V264" s="104"/>
      <c r="W264" s="104"/>
      <c r="X264" s="104"/>
      <c r="Y264" s="104"/>
      <c r="Z264" s="104"/>
    </row>
    <row r="265" spans="1:26" ht="12" customHeight="1" x14ac:dyDescent="0.25">
      <c r="A265" s="104"/>
      <c r="B265" s="104"/>
      <c r="C265" s="151"/>
      <c r="D265" s="152"/>
      <c r="E265" s="153"/>
      <c r="F265" s="153"/>
      <c r="G265" s="104"/>
      <c r="H265" s="99"/>
      <c r="I265" s="100"/>
      <c r="J265" s="101"/>
      <c r="K265" s="102"/>
      <c r="L265" s="104"/>
      <c r="M265" s="104"/>
      <c r="N265" s="104"/>
      <c r="O265" s="104"/>
      <c r="P265" s="104"/>
      <c r="Q265" s="104"/>
      <c r="R265" s="104"/>
      <c r="S265" s="104"/>
      <c r="T265" s="104"/>
      <c r="U265" s="104"/>
      <c r="V265" s="104"/>
      <c r="W265" s="104"/>
      <c r="X265" s="104"/>
      <c r="Y265" s="104"/>
      <c r="Z265" s="104"/>
    </row>
    <row r="266" spans="1:26" ht="12" customHeight="1" x14ac:dyDescent="0.25">
      <c r="A266" s="104"/>
      <c r="B266" s="104"/>
      <c r="C266" s="151"/>
      <c r="D266" s="152"/>
      <c r="E266" s="153"/>
      <c r="F266" s="153"/>
      <c r="G266" s="104"/>
      <c r="H266" s="99"/>
      <c r="I266" s="100"/>
      <c r="J266" s="101"/>
      <c r="K266" s="102"/>
      <c r="L266" s="104"/>
      <c r="M266" s="104"/>
      <c r="N266" s="104"/>
      <c r="O266" s="104"/>
      <c r="P266" s="104"/>
      <c r="Q266" s="104"/>
      <c r="R266" s="104"/>
      <c r="S266" s="104"/>
      <c r="T266" s="104"/>
      <c r="U266" s="104"/>
      <c r="V266" s="104"/>
      <c r="W266" s="104"/>
      <c r="X266" s="104"/>
      <c r="Y266" s="104"/>
      <c r="Z266" s="104"/>
    </row>
    <row r="267" spans="1:26" ht="12" customHeight="1" x14ac:dyDescent="0.25">
      <c r="A267" s="104"/>
      <c r="B267" s="104"/>
      <c r="C267" s="151"/>
      <c r="D267" s="152"/>
      <c r="E267" s="153"/>
      <c r="F267" s="153"/>
      <c r="G267" s="104"/>
      <c r="H267" s="99"/>
      <c r="I267" s="100"/>
      <c r="J267" s="101"/>
      <c r="K267" s="102"/>
      <c r="L267" s="104"/>
      <c r="M267" s="104"/>
      <c r="N267" s="104"/>
      <c r="O267" s="104"/>
      <c r="P267" s="104"/>
      <c r="Q267" s="104"/>
      <c r="R267" s="104"/>
      <c r="S267" s="104"/>
      <c r="T267" s="104"/>
      <c r="U267" s="104"/>
      <c r="V267" s="104"/>
      <c r="W267" s="104"/>
      <c r="X267" s="104"/>
      <c r="Y267" s="104"/>
      <c r="Z267" s="104"/>
    </row>
    <row r="268" spans="1:26" ht="12" customHeight="1" x14ac:dyDescent="0.25">
      <c r="A268" s="104"/>
      <c r="B268" s="104"/>
      <c r="C268" s="151"/>
      <c r="D268" s="152"/>
      <c r="E268" s="153"/>
      <c r="F268" s="153"/>
      <c r="G268" s="104"/>
      <c r="H268" s="99"/>
      <c r="I268" s="100"/>
      <c r="J268" s="101"/>
      <c r="K268" s="102"/>
      <c r="L268" s="104"/>
      <c r="M268" s="104"/>
      <c r="N268" s="104"/>
      <c r="O268" s="104"/>
      <c r="P268" s="104"/>
      <c r="Q268" s="104"/>
      <c r="R268" s="104"/>
      <c r="S268" s="104"/>
      <c r="T268" s="104"/>
      <c r="U268" s="104"/>
      <c r="V268" s="104"/>
      <c r="W268" s="104"/>
      <c r="X268" s="104"/>
      <c r="Y268" s="104"/>
      <c r="Z268" s="104"/>
    </row>
    <row r="269" spans="1:26" ht="12" customHeight="1" x14ac:dyDescent="0.25">
      <c r="A269" s="104"/>
      <c r="B269" s="104"/>
      <c r="C269" s="151"/>
      <c r="D269" s="152"/>
      <c r="E269" s="153"/>
      <c r="F269" s="153"/>
      <c r="G269" s="104"/>
      <c r="H269" s="99"/>
      <c r="I269" s="100"/>
      <c r="J269" s="101"/>
      <c r="K269" s="102"/>
      <c r="L269" s="104"/>
      <c r="M269" s="104"/>
      <c r="N269" s="104"/>
      <c r="O269" s="104"/>
      <c r="P269" s="104"/>
      <c r="Q269" s="104"/>
      <c r="R269" s="104"/>
      <c r="S269" s="104"/>
      <c r="T269" s="104"/>
      <c r="U269" s="104"/>
      <c r="V269" s="104"/>
      <c r="W269" s="104"/>
      <c r="X269" s="104"/>
      <c r="Y269" s="104"/>
      <c r="Z269" s="104"/>
    </row>
    <row r="270" spans="1:26" ht="12" customHeight="1" x14ac:dyDescent="0.25">
      <c r="A270" s="104"/>
      <c r="B270" s="104"/>
      <c r="C270" s="151"/>
      <c r="D270" s="152"/>
      <c r="E270" s="153"/>
      <c r="F270" s="153"/>
      <c r="G270" s="104"/>
      <c r="H270" s="99"/>
      <c r="I270" s="100"/>
      <c r="J270" s="101"/>
      <c r="K270" s="102"/>
      <c r="L270" s="104"/>
      <c r="M270" s="104"/>
      <c r="N270" s="104"/>
      <c r="O270" s="104"/>
      <c r="P270" s="104"/>
      <c r="Q270" s="104"/>
      <c r="R270" s="104"/>
      <c r="S270" s="104"/>
      <c r="T270" s="104"/>
      <c r="U270" s="104"/>
      <c r="V270" s="104"/>
      <c r="W270" s="104"/>
      <c r="X270" s="104"/>
      <c r="Y270" s="104"/>
      <c r="Z270" s="104"/>
    </row>
    <row r="271" spans="1:26" ht="12" customHeight="1" x14ac:dyDescent="0.25">
      <c r="A271" s="104"/>
      <c r="B271" s="104"/>
      <c r="C271" s="151"/>
      <c r="D271" s="152"/>
      <c r="E271" s="153"/>
      <c r="F271" s="153"/>
      <c r="G271" s="104"/>
      <c r="H271" s="99"/>
      <c r="I271" s="100"/>
      <c r="J271" s="101"/>
      <c r="K271" s="102"/>
      <c r="L271" s="104"/>
      <c r="M271" s="104"/>
      <c r="N271" s="104"/>
      <c r="O271" s="104"/>
      <c r="P271" s="104"/>
      <c r="Q271" s="104"/>
      <c r="R271" s="104"/>
      <c r="S271" s="104"/>
      <c r="T271" s="104"/>
      <c r="U271" s="104"/>
      <c r="V271" s="104"/>
      <c r="W271" s="104"/>
      <c r="X271" s="104"/>
      <c r="Y271" s="104"/>
      <c r="Z271" s="104"/>
    </row>
    <row r="272" spans="1:26" ht="12" customHeight="1" x14ac:dyDescent="0.25">
      <c r="A272" s="104"/>
      <c r="B272" s="104"/>
      <c r="C272" s="151"/>
      <c r="D272" s="152"/>
      <c r="E272" s="153"/>
      <c r="F272" s="153"/>
      <c r="G272" s="104"/>
      <c r="H272" s="99"/>
      <c r="I272" s="100"/>
      <c r="J272" s="101"/>
      <c r="K272" s="102"/>
      <c r="L272" s="104"/>
      <c r="M272" s="104"/>
      <c r="N272" s="104"/>
      <c r="O272" s="104"/>
      <c r="P272" s="104"/>
      <c r="Q272" s="104"/>
      <c r="R272" s="104"/>
      <c r="S272" s="104"/>
      <c r="T272" s="104"/>
      <c r="U272" s="104"/>
      <c r="V272" s="104"/>
      <c r="W272" s="104"/>
      <c r="X272" s="104"/>
      <c r="Y272" s="104"/>
      <c r="Z272" s="104"/>
    </row>
    <row r="273" spans="1:26" ht="12" customHeight="1" x14ac:dyDescent="0.25">
      <c r="A273" s="104"/>
      <c r="B273" s="104"/>
      <c r="C273" s="151"/>
      <c r="D273" s="152"/>
      <c r="E273" s="153"/>
      <c r="F273" s="153"/>
      <c r="G273" s="104"/>
      <c r="H273" s="99"/>
      <c r="I273" s="100"/>
      <c r="J273" s="101"/>
      <c r="K273" s="102"/>
      <c r="L273" s="104"/>
      <c r="M273" s="104"/>
      <c r="N273" s="104"/>
      <c r="O273" s="104"/>
      <c r="P273" s="104"/>
      <c r="Q273" s="104"/>
      <c r="R273" s="104"/>
      <c r="S273" s="104"/>
      <c r="T273" s="104"/>
      <c r="U273" s="104"/>
      <c r="V273" s="104"/>
      <c r="W273" s="104"/>
      <c r="X273" s="104"/>
      <c r="Y273" s="104"/>
      <c r="Z273" s="104"/>
    </row>
    <row r="274" spans="1:26" ht="12" customHeight="1" x14ac:dyDescent="0.25">
      <c r="A274" s="104"/>
      <c r="B274" s="104"/>
      <c r="C274" s="151"/>
      <c r="D274" s="152"/>
      <c r="E274" s="153"/>
      <c r="F274" s="153"/>
      <c r="G274" s="104"/>
      <c r="H274" s="99"/>
      <c r="I274" s="100"/>
      <c r="J274" s="101"/>
      <c r="K274" s="102"/>
      <c r="L274" s="104"/>
      <c r="M274" s="104"/>
      <c r="N274" s="104"/>
      <c r="O274" s="104"/>
      <c r="P274" s="104"/>
      <c r="Q274" s="104"/>
      <c r="R274" s="104"/>
      <c r="S274" s="104"/>
      <c r="T274" s="104"/>
      <c r="U274" s="104"/>
      <c r="V274" s="104"/>
      <c r="W274" s="104"/>
      <c r="X274" s="104"/>
      <c r="Y274" s="104"/>
      <c r="Z274" s="104"/>
    </row>
    <row r="275" spans="1:26" ht="12" customHeight="1" x14ac:dyDescent="0.25">
      <c r="A275" s="104"/>
      <c r="B275" s="104"/>
      <c r="C275" s="151"/>
      <c r="D275" s="152"/>
      <c r="E275" s="153"/>
      <c r="F275" s="153"/>
      <c r="G275" s="104"/>
      <c r="H275" s="99"/>
      <c r="I275" s="100"/>
      <c r="J275" s="101"/>
      <c r="K275" s="102"/>
      <c r="L275" s="104"/>
      <c r="M275" s="104"/>
      <c r="N275" s="104"/>
      <c r="O275" s="104"/>
      <c r="P275" s="104"/>
      <c r="Q275" s="104"/>
      <c r="R275" s="104"/>
      <c r="S275" s="104"/>
      <c r="T275" s="104"/>
      <c r="U275" s="104"/>
      <c r="V275" s="104"/>
      <c r="W275" s="104"/>
      <c r="X275" s="104"/>
      <c r="Y275" s="104"/>
      <c r="Z275" s="104"/>
    </row>
    <row r="276" spans="1:26" ht="12" customHeight="1" x14ac:dyDescent="0.25">
      <c r="A276" s="104"/>
      <c r="B276" s="104"/>
      <c r="C276" s="151"/>
      <c r="D276" s="152"/>
      <c r="E276" s="153"/>
      <c r="F276" s="153"/>
      <c r="G276" s="104"/>
      <c r="H276" s="99"/>
      <c r="I276" s="100"/>
      <c r="J276" s="101"/>
      <c r="K276" s="102"/>
      <c r="L276" s="104"/>
      <c r="M276" s="104"/>
      <c r="N276" s="104"/>
      <c r="O276" s="104"/>
      <c r="P276" s="104"/>
      <c r="Q276" s="104"/>
      <c r="R276" s="104"/>
      <c r="S276" s="104"/>
      <c r="T276" s="104"/>
      <c r="U276" s="104"/>
      <c r="V276" s="104"/>
      <c r="W276" s="104"/>
      <c r="X276" s="104"/>
      <c r="Y276" s="104"/>
      <c r="Z276" s="104"/>
    </row>
    <row r="277" spans="1:26" ht="12" customHeight="1" x14ac:dyDescent="0.25">
      <c r="A277" s="104"/>
      <c r="B277" s="104"/>
      <c r="C277" s="151"/>
      <c r="D277" s="152"/>
      <c r="E277" s="153"/>
      <c r="F277" s="153"/>
      <c r="G277" s="104"/>
      <c r="H277" s="99"/>
      <c r="I277" s="100"/>
      <c r="J277" s="101"/>
      <c r="K277" s="102"/>
      <c r="L277" s="104"/>
      <c r="M277" s="104"/>
      <c r="N277" s="104"/>
      <c r="O277" s="104"/>
      <c r="P277" s="104"/>
      <c r="Q277" s="104"/>
      <c r="R277" s="104"/>
      <c r="S277" s="104"/>
      <c r="T277" s="104"/>
      <c r="U277" s="104"/>
      <c r="V277" s="104"/>
      <c r="W277" s="104"/>
      <c r="X277" s="104"/>
      <c r="Y277" s="104"/>
      <c r="Z277" s="104"/>
    </row>
    <row r="278" spans="1:26" ht="12" customHeight="1" x14ac:dyDescent="0.25">
      <c r="A278" s="104"/>
      <c r="B278" s="104"/>
      <c r="C278" s="151"/>
      <c r="D278" s="152"/>
      <c r="E278" s="153"/>
      <c r="F278" s="153"/>
      <c r="G278" s="104"/>
      <c r="H278" s="99"/>
      <c r="I278" s="100"/>
      <c r="J278" s="101"/>
      <c r="K278" s="102"/>
      <c r="L278" s="104"/>
      <c r="M278" s="104"/>
      <c r="N278" s="104"/>
      <c r="O278" s="104"/>
      <c r="P278" s="104"/>
      <c r="Q278" s="104"/>
      <c r="R278" s="104"/>
      <c r="S278" s="104"/>
      <c r="T278" s="104"/>
      <c r="U278" s="104"/>
      <c r="V278" s="104"/>
      <c r="W278" s="104"/>
      <c r="X278" s="104"/>
      <c r="Y278" s="104"/>
      <c r="Z278" s="104"/>
    </row>
    <row r="279" spans="1:26" ht="12" customHeight="1" x14ac:dyDescent="0.25">
      <c r="A279" s="104"/>
      <c r="B279" s="104"/>
      <c r="C279" s="151"/>
      <c r="D279" s="152"/>
      <c r="E279" s="153"/>
      <c r="F279" s="153"/>
      <c r="G279" s="104"/>
      <c r="H279" s="99"/>
      <c r="I279" s="100"/>
      <c r="J279" s="101"/>
      <c r="K279" s="102"/>
      <c r="L279" s="104"/>
      <c r="M279" s="104"/>
      <c r="N279" s="104"/>
      <c r="O279" s="104"/>
      <c r="P279" s="104"/>
      <c r="Q279" s="104"/>
      <c r="R279" s="104"/>
      <c r="S279" s="104"/>
      <c r="T279" s="104"/>
      <c r="U279" s="104"/>
      <c r="V279" s="104"/>
      <c r="W279" s="104"/>
      <c r="X279" s="104"/>
      <c r="Y279" s="104"/>
      <c r="Z279" s="104"/>
    </row>
    <row r="280" spans="1:26" ht="12" customHeight="1" x14ac:dyDescent="0.25">
      <c r="A280" s="104"/>
      <c r="B280" s="104"/>
      <c r="C280" s="151"/>
      <c r="D280" s="152"/>
      <c r="E280" s="153"/>
      <c r="F280" s="153"/>
      <c r="G280" s="104"/>
      <c r="H280" s="99"/>
      <c r="I280" s="100"/>
      <c r="J280" s="101"/>
      <c r="K280" s="102"/>
      <c r="L280" s="104"/>
      <c r="M280" s="104"/>
      <c r="N280" s="104"/>
      <c r="O280" s="104"/>
      <c r="P280" s="104"/>
      <c r="Q280" s="104"/>
      <c r="R280" s="104"/>
      <c r="S280" s="104"/>
      <c r="T280" s="104"/>
      <c r="U280" s="104"/>
      <c r="V280" s="104"/>
      <c r="W280" s="104"/>
      <c r="X280" s="104"/>
      <c r="Y280" s="104"/>
      <c r="Z280" s="104"/>
    </row>
    <row r="281" spans="1:26" ht="12" customHeight="1" x14ac:dyDescent="0.25">
      <c r="A281" s="104"/>
      <c r="B281" s="104"/>
      <c r="C281" s="151"/>
      <c r="D281" s="152"/>
      <c r="E281" s="153"/>
      <c r="F281" s="153"/>
      <c r="G281" s="104"/>
      <c r="H281" s="99"/>
      <c r="I281" s="100"/>
      <c r="J281" s="101"/>
      <c r="K281" s="102"/>
      <c r="L281" s="104"/>
      <c r="M281" s="104"/>
      <c r="N281" s="104"/>
      <c r="O281" s="104"/>
      <c r="P281" s="104"/>
      <c r="Q281" s="104"/>
      <c r="R281" s="104"/>
      <c r="S281" s="104"/>
      <c r="T281" s="104"/>
      <c r="U281" s="104"/>
      <c r="V281" s="104"/>
      <c r="W281" s="104"/>
      <c r="X281" s="104"/>
      <c r="Y281" s="104"/>
      <c r="Z281" s="104"/>
    </row>
    <row r="282" spans="1:26" ht="12" customHeight="1" x14ac:dyDescent="0.25">
      <c r="A282" s="104"/>
      <c r="B282" s="104"/>
      <c r="C282" s="151"/>
      <c r="D282" s="152"/>
      <c r="E282" s="153"/>
      <c r="F282" s="153"/>
      <c r="G282" s="104"/>
      <c r="H282" s="99"/>
      <c r="I282" s="100"/>
      <c r="J282" s="101"/>
      <c r="K282" s="102"/>
      <c r="L282" s="104"/>
      <c r="M282" s="104"/>
      <c r="N282" s="104"/>
      <c r="O282" s="104"/>
      <c r="P282" s="104"/>
      <c r="Q282" s="104"/>
      <c r="R282" s="104"/>
      <c r="S282" s="104"/>
      <c r="T282" s="104"/>
      <c r="U282" s="104"/>
      <c r="V282" s="104"/>
      <c r="W282" s="104"/>
      <c r="X282" s="104"/>
      <c r="Y282" s="104"/>
      <c r="Z282" s="104"/>
    </row>
    <row r="283" spans="1:26" ht="12" customHeight="1" x14ac:dyDescent="0.25">
      <c r="A283" s="104"/>
      <c r="B283" s="104"/>
      <c r="C283" s="151"/>
      <c r="D283" s="152"/>
      <c r="E283" s="153"/>
      <c r="F283" s="153"/>
      <c r="G283" s="104"/>
      <c r="H283" s="99"/>
      <c r="I283" s="100"/>
      <c r="J283" s="101"/>
      <c r="K283" s="102"/>
      <c r="L283" s="104"/>
      <c r="M283" s="104"/>
      <c r="N283" s="104"/>
      <c r="O283" s="104"/>
      <c r="P283" s="104"/>
      <c r="Q283" s="104"/>
      <c r="R283" s="104"/>
      <c r="S283" s="104"/>
      <c r="T283" s="104"/>
      <c r="U283" s="104"/>
      <c r="V283" s="104"/>
      <c r="W283" s="104"/>
      <c r="X283" s="104"/>
      <c r="Y283" s="104"/>
      <c r="Z283" s="104"/>
    </row>
    <row r="284" spans="1:26" ht="12" customHeight="1" x14ac:dyDescent="0.25">
      <c r="A284" s="104"/>
      <c r="B284" s="104"/>
      <c r="C284" s="151"/>
      <c r="D284" s="152"/>
      <c r="E284" s="153"/>
      <c r="F284" s="153"/>
      <c r="G284" s="104"/>
      <c r="H284" s="99"/>
      <c r="I284" s="100"/>
      <c r="J284" s="101"/>
      <c r="K284" s="102"/>
      <c r="L284" s="104"/>
      <c r="M284" s="104"/>
      <c r="N284" s="104"/>
      <c r="O284" s="104"/>
      <c r="P284" s="104"/>
      <c r="Q284" s="104"/>
      <c r="R284" s="104"/>
      <c r="S284" s="104"/>
      <c r="T284" s="104"/>
      <c r="U284" s="104"/>
      <c r="V284" s="104"/>
      <c r="W284" s="104"/>
      <c r="X284" s="104"/>
      <c r="Y284" s="104"/>
      <c r="Z284" s="104"/>
    </row>
    <row r="285" spans="1:26" ht="12" customHeight="1" x14ac:dyDescent="0.25">
      <c r="A285" s="104"/>
      <c r="B285" s="104"/>
      <c r="C285" s="151"/>
      <c r="D285" s="152"/>
      <c r="E285" s="153"/>
      <c r="F285" s="153"/>
      <c r="G285" s="104"/>
      <c r="H285" s="99"/>
      <c r="I285" s="100"/>
      <c r="J285" s="101"/>
      <c r="K285" s="102"/>
      <c r="L285" s="104"/>
      <c r="M285" s="104"/>
      <c r="N285" s="104"/>
      <c r="O285" s="104"/>
      <c r="P285" s="104"/>
      <c r="Q285" s="104"/>
      <c r="R285" s="104"/>
      <c r="S285" s="104"/>
      <c r="T285" s="104"/>
      <c r="U285" s="104"/>
      <c r="V285" s="104"/>
      <c r="W285" s="104"/>
      <c r="X285" s="104"/>
      <c r="Y285" s="104"/>
      <c r="Z285" s="104"/>
    </row>
    <row r="286" spans="1:26" ht="12" customHeight="1" x14ac:dyDescent="0.25">
      <c r="A286" s="104"/>
      <c r="B286" s="104"/>
      <c r="C286" s="151"/>
      <c r="D286" s="152"/>
      <c r="E286" s="153"/>
      <c r="F286" s="153"/>
      <c r="G286" s="104"/>
      <c r="H286" s="99"/>
      <c r="I286" s="100"/>
      <c r="J286" s="101"/>
      <c r="K286" s="102"/>
      <c r="L286" s="104"/>
      <c r="M286" s="104"/>
      <c r="N286" s="104"/>
      <c r="O286" s="104"/>
      <c r="P286" s="104"/>
      <c r="Q286" s="104"/>
      <c r="R286" s="104"/>
      <c r="S286" s="104"/>
      <c r="T286" s="104"/>
      <c r="U286" s="104"/>
      <c r="V286" s="104"/>
      <c r="W286" s="104"/>
      <c r="X286" s="104"/>
      <c r="Y286" s="104"/>
      <c r="Z286" s="104"/>
    </row>
    <row r="287" spans="1:26" ht="12" customHeight="1" x14ac:dyDescent="0.25">
      <c r="A287" s="104"/>
      <c r="B287" s="104"/>
      <c r="C287" s="151"/>
      <c r="D287" s="152"/>
      <c r="E287" s="153"/>
      <c r="F287" s="153"/>
      <c r="G287" s="104"/>
      <c r="H287" s="99"/>
      <c r="I287" s="100"/>
      <c r="J287" s="101"/>
      <c r="K287" s="102"/>
      <c r="L287" s="104"/>
      <c r="M287" s="104"/>
      <c r="N287" s="104"/>
      <c r="O287" s="104"/>
      <c r="P287" s="104"/>
      <c r="Q287" s="104"/>
      <c r="R287" s="104"/>
      <c r="S287" s="104"/>
      <c r="T287" s="104"/>
      <c r="U287" s="104"/>
      <c r="V287" s="104"/>
      <c r="W287" s="104"/>
      <c r="X287" s="104"/>
      <c r="Y287" s="104"/>
      <c r="Z287" s="104"/>
    </row>
    <row r="288" spans="1:26" ht="12" customHeight="1" x14ac:dyDescent="0.25">
      <c r="A288" s="104"/>
      <c r="B288" s="104"/>
      <c r="C288" s="151"/>
      <c r="D288" s="152"/>
      <c r="E288" s="153"/>
      <c r="F288" s="153"/>
      <c r="G288" s="104"/>
      <c r="H288" s="99"/>
      <c r="I288" s="100"/>
      <c r="J288" s="101"/>
      <c r="K288" s="102"/>
      <c r="L288" s="104"/>
      <c r="M288" s="104"/>
      <c r="N288" s="104"/>
      <c r="O288" s="104"/>
      <c r="P288" s="104"/>
      <c r="Q288" s="104"/>
      <c r="R288" s="104"/>
      <c r="S288" s="104"/>
      <c r="T288" s="104"/>
      <c r="U288" s="104"/>
      <c r="V288" s="104"/>
      <c r="W288" s="104"/>
      <c r="X288" s="104"/>
      <c r="Y288" s="104"/>
      <c r="Z288" s="104"/>
    </row>
    <row r="289" spans="1:26" ht="12" customHeight="1" x14ac:dyDescent="0.25">
      <c r="A289" s="104"/>
      <c r="B289" s="104"/>
      <c r="C289" s="151"/>
      <c r="D289" s="152"/>
      <c r="E289" s="153"/>
      <c r="F289" s="153"/>
      <c r="G289" s="104"/>
      <c r="H289" s="99"/>
      <c r="I289" s="100"/>
      <c r="J289" s="101"/>
      <c r="K289" s="102"/>
      <c r="L289" s="104"/>
      <c r="M289" s="104"/>
      <c r="N289" s="104"/>
      <c r="O289" s="104"/>
      <c r="P289" s="104"/>
      <c r="Q289" s="104"/>
      <c r="R289" s="104"/>
      <c r="S289" s="104"/>
      <c r="T289" s="104"/>
      <c r="U289" s="104"/>
      <c r="V289" s="104"/>
      <c r="W289" s="104"/>
      <c r="X289" s="104"/>
      <c r="Y289" s="104"/>
      <c r="Z289" s="104"/>
    </row>
    <row r="290" spans="1:26" ht="12" customHeight="1" x14ac:dyDescent="0.25">
      <c r="A290" s="104"/>
      <c r="B290" s="104"/>
      <c r="C290" s="151"/>
      <c r="D290" s="152"/>
      <c r="E290" s="153"/>
      <c r="F290" s="153"/>
      <c r="G290" s="104"/>
      <c r="H290" s="99"/>
      <c r="I290" s="100"/>
      <c r="J290" s="101"/>
      <c r="K290" s="102"/>
      <c r="L290" s="104"/>
      <c r="M290" s="104"/>
      <c r="N290" s="104"/>
      <c r="O290" s="104"/>
      <c r="P290" s="104"/>
      <c r="Q290" s="104"/>
      <c r="R290" s="104"/>
      <c r="S290" s="104"/>
      <c r="T290" s="104"/>
      <c r="U290" s="104"/>
      <c r="V290" s="104"/>
      <c r="W290" s="104"/>
      <c r="X290" s="104"/>
      <c r="Y290" s="104"/>
      <c r="Z290" s="104"/>
    </row>
    <row r="291" spans="1:26" ht="12" customHeight="1" x14ac:dyDescent="0.25">
      <c r="A291" s="104"/>
      <c r="B291" s="104"/>
      <c r="C291" s="151"/>
      <c r="D291" s="152"/>
      <c r="E291" s="153"/>
      <c r="F291" s="153"/>
      <c r="G291" s="104"/>
      <c r="H291" s="99"/>
      <c r="I291" s="100"/>
      <c r="J291" s="101"/>
      <c r="K291" s="102"/>
      <c r="L291" s="104"/>
      <c r="M291" s="104"/>
      <c r="N291" s="104"/>
      <c r="O291" s="104"/>
      <c r="P291" s="104"/>
      <c r="Q291" s="104"/>
      <c r="R291" s="104"/>
      <c r="S291" s="104"/>
      <c r="T291" s="104"/>
      <c r="U291" s="104"/>
      <c r="V291" s="104"/>
      <c r="W291" s="104"/>
      <c r="X291" s="104"/>
      <c r="Y291" s="104"/>
      <c r="Z291" s="104"/>
    </row>
    <row r="292" spans="1:26" ht="12" customHeight="1" x14ac:dyDescent="0.25">
      <c r="A292" s="104"/>
      <c r="B292" s="104"/>
      <c r="C292" s="151"/>
      <c r="D292" s="152"/>
      <c r="E292" s="153"/>
      <c r="F292" s="153"/>
      <c r="G292" s="104"/>
      <c r="H292" s="99"/>
      <c r="I292" s="100"/>
      <c r="J292" s="101"/>
      <c r="K292" s="102"/>
      <c r="L292" s="104"/>
      <c r="M292" s="104"/>
      <c r="N292" s="104"/>
      <c r="O292" s="104"/>
      <c r="P292" s="104"/>
      <c r="Q292" s="104"/>
      <c r="R292" s="104"/>
      <c r="S292" s="104"/>
      <c r="T292" s="104"/>
      <c r="U292" s="104"/>
      <c r="V292" s="104"/>
      <c r="W292" s="104"/>
      <c r="X292" s="104"/>
      <c r="Y292" s="104"/>
      <c r="Z292" s="104"/>
    </row>
    <row r="293" spans="1:26" ht="12" customHeight="1" x14ac:dyDescent="0.25">
      <c r="A293" s="104"/>
      <c r="B293" s="104"/>
      <c r="C293" s="151"/>
      <c r="D293" s="152"/>
      <c r="E293" s="153"/>
      <c r="F293" s="153"/>
      <c r="G293" s="104"/>
      <c r="H293" s="99"/>
      <c r="I293" s="100"/>
      <c r="J293" s="101"/>
      <c r="K293" s="102"/>
      <c r="L293" s="104"/>
      <c r="M293" s="104"/>
      <c r="N293" s="104"/>
      <c r="O293" s="104"/>
      <c r="P293" s="104"/>
      <c r="Q293" s="104"/>
      <c r="R293" s="104"/>
      <c r="S293" s="104"/>
      <c r="T293" s="104"/>
      <c r="U293" s="104"/>
      <c r="V293" s="104"/>
      <c r="W293" s="104"/>
      <c r="X293" s="104"/>
      <c r="Y293" s="104"/>
      <c r="Z293" s="104"/>
    </row>
    <row r="294" spans="1:26" ht="12" customHeight="1" x14ac:dyDescent="0.25">
      <c r="A294" s="104"/>
      <c r="B294" s="104"/>
      <c r="C294" s="151"/>
      <c r="D294" s="152"/>
      <c r="E294" s="153"/>
      <c r="F294" s="153"/>
      <c r="G294" s="104"/>
      <c r="H294" s="99"/>
      <c r="I294" s="100"/>
      <c r="J294" s="101"/>
      <c r="K294" s="102"/>
      <c r="L294" s="104"/>
      <c r="M294" s="104"/>
      <c r="N294" s="104"/>
      <c r="O294" s="104"/>
      <c r="P294" s="104"/>
      <c r="Q294" s="104"/>
      <c r="R294" s="104"/>
      <c r="S294" s="104"/>
      <c r="T294" s="104"/>
      <c r="U294" s="104"/>
      <c r="V294" s="104"/>
      <c r="W294" s="104"/>
      <c r="X294" s="104"/>
      <c r="Y294" s="104"/>
      <c r="Z294" s="104"/>
    </row>
    <row r="295" spans="1:26" ht="12" customHeight="1" x14ac:dyDescent="0.25">
      <c r="A295" s="104"/>
      <c r="B295" s="104"/>
      <c r="C295" s="151"/>
      <c r="D295" s="152"/>
      <c r="E295" s="153"/>
      <c r="F295" s="153"/>
      <c r="G295" s="104"/>
      <c r="H295" s="99"/>
      <c r="I295" s="100"/>
      <c r="J295" s="101"/>
      <c r="K295" s="102"/>
      <c r="L295" s="104"/>
      <c r="M295" s="104"/>
      <c r="N295" s="104"/>
      <c r="O295" s="104"/>
      <c r="P295" s="104"/>
      <c r="Q295" s="104"/>
      <c r="R295" s="104"/>
      <c r="S295" s="104"/>
      <c r="T295" s="104"/>
      <c r="U295" s="104"/>
      <c r="V295" s="104"/>
      <c r="W295" s="104"/>
      <c r="X295" s="104"/>
      <c r="Y295" s="104"/>
      <c r="Z295" s="104"/>
    </row>
    <row r="296" spans="1:26" ht="12" customHeight="1" x14ac:dyDescent="0.25">
      <c r="A296" s="104"/>
      <c r="B296" s="104"/>
      <c r="C296" s="151"/>
      <c r="D296" s="152"/>
      <c r="E296" s="153"/>
      <c r="F296" s="153"/>
      <c r="G296" s="104"/>
      <c r="H296" s="99"/>
      <c r="I296" s="100"/>
      <c r="J296" s="101"/>
      <c r="K296" s="102"/>
      <c r="L296" s="104"/>
      <c r="M296" s="104"/>
      <c r="N296" s="104"/>
      <c r="O296" s="104"/>
      <c r="P296" s="104"/>
      <c r="Q296" s="104"/>
      <c r="R296" s="104"/>
      <c r="S296" s="104"/>
      <c r="T296" s="104"/>
      <c r="U296" s="104"/>
      <c r="V296" s="104"/>
      <c r="W296" s="104"/>
      <c r="X296" s="104"/>
      <c r="Y296" s="104"/>
      <c r="Z296" s="104"/>
    </row>
    <row r="297" spans="1:26" ht="12" customHeight="1" x14ac:dyDescent="0.25">
      <c r="A297" s="104"/>
      <c r="B297" s="104"/>
      <c r="C297" s="151"/>
      <c r="D297" s="152"/>
      <c r="E297" s="153"/>
      <c r="F297" s="153"/>
      <c r="G297" s="104"/>
      <c r="H297" s="99"/>
      <c r="I297" s="100"/>
      <c r="J297" s="101"/>
      <c r="K297" s="102"/>
      <c r="L297" s="104"/>
      <c r="M297" s="104"/>
      <c r="N297" s="104"/>
      <c r="O297" s="104"/>
      <c r="P297" s="104"/>
      <c r="Q297" s="104"/>
      <c r="R297" s="104"/>
      <c r="S297" s="104"/>
      <c r="T297" s="104"/>
      <c r="U297" s="104"/>
      <c r="V297" s="104"/>
      <c r="W297" s="104"/>
      <c r="X297" s="104"/>
      <c r="Y297" s="104"/>
      <c r="Z297" s="104"/>
    </row>
    <row r="298" spans="1:26" ht="12" customHeight="1" x14ac:dyDescent="0.25">
      <c r="A298" s="104"/>
      <c r="B298" s="104"/>
      <c r="C298" s="151"/>
      <c r="D298" s="152"/>
      <c r="E298" s="153"/>
      <c r="F298" s="153"/>
      <c r="G298" s="104"/>
      <c r="H298" s="99"/>
      <c r="I298" s="100"/>
      <c r="J298" s="101"/>
      <c r="K298" s="102"/>
      <c r="L298" s="104"/>
      <c r="M298" s="104"/>
      <c r="N298" s="104"/>
      <c r="O298" s="104"/>
      <c r="P298" s="104"/>
      <c r="Q298" s="104"/>
      <c r="R298" s="104"/>
      <c r="S298" s="104"/>
      <c r="T298" s="104"/>
      <c r="U298" s="104"/>
      <c r="V298" s="104"/>
      <c r="W298" s="104"/>
      <c r="X298" s="104"/>
      <c r="Y298" s="104"/>
      <c r="Z298" s="104"/>
    </row>
    <row r="299" spans="1:26" ht="12" customHeight="1" x14ac:dyDescent="0.25">
      <c r="A299" s="104"/>
      <c r="B299" s="104"/>
      <c r="C299" s="151"/>
      <c r="D299" s="152"/>
      <c r="E299" s="153"/>
      <c r="F299" s="153"/>
      <c r="G299" s="104"/>
      <c r="H299" s="99"/>
      <c r="I299" s="100"/>
      <c r="J299" s="101"/>
      <c r="K299" s="102"/>
      <c r="L299" s="104"/>
      <c r="M299" s="104"/>
      <c r="N299" s="104"/>
      <c r="O299" s="104"/>
      <c r="P299" s="104"/>
      <c r="Q299" s="104"/>
      <c r="R299" s="104"/>
      <c r="S299" s="104"/>
      <c r="T299" s="104"/>
      <c r="U299" s="104"/>
      <c r="V299" s="104"/>
      <c r="W299" s="104"/>
      <c r="X299" s="104"/>
      <c r="Y299" s="104"/>
      <c r="Z299" s="104"/>
    </row>
    <row r="300" spans="1:26" ht="12" customHeight="1" x14ac:dyDescent="0.25">
      <c r="A300" s="104"/>
      <c r="B300" s="104"/>
      <c r="C300" s="151"/>
      <c r="D300" s="152"/>
      <c r="E300" s="153"/>
      <c r="F300" s="153"/>
      <c r="G300" s="104"/>
      <c r="H300" s="99"/>
      <c r="I300" s="100"/>
      <c r="J300" s="101"/>
      <c r="K300" s="102"/>
      <c r="L300" s="104"/>
      <c r="M300" s="104"/>
      <c r="N300" s="104"/>
      <c r="O300" s="104"/>
      <c r="P300" s="104"/>
      <c r="Q300" s="104"/>
      <c r="R300" s="104"/>
      <c r="S300" s="104"/>
      <c r="T300" s="104"/>
      <c r="U300" s="104"/>
      <c r="V300" s="104"/>
      <c r="W300" s="104"/>
      <c r="X300" s="104"/>
      <c r="Y300" s="104"/>
      <c r="Z300" s="104"/>
    </row>
    <row r="301" spans="1:26" ht="12" customHeight="1" x14ac:dyDescent="0.25">
      <c r="A301" s="104"/>
      <c r="B301" s="104"/>
      <c r="C301" s="151"/>
      <c r="D301" s="152"/>
      <c r="E301" s="153"/>
      <c r="F301" s="153"/>
      <c r="G301" s="104"/>
      <c r="H301" s="99"/>
      <c r="I301" s="100"/>
      <c r="J301" s="101"/>
      <c r="K301" s="102"/>
      <c r="L301" s="104"/>
      <c r="M301" s="104"/>
      <c r="N301" s="104"/>
      <c r="O301" s="104"/>
      <c r="P301" s="104"/>
      <c r="Q301" s="104"/>
      <c r="R301" s="104"/>
      <c r="S301" s="104"/>
      <c r="T301" s="104"/>
      <c r="U301" s="104"/>
      <c r="V301" s="104"/>
      <c r="W301" s="104"/>
      <c r="X301" s="104"/>
      <c r="Y301" s="104"/>
      <c r="Z301" s="104"/>
    </row>
    <row r="302" spans="1:26" ht="12" customHeight="1" x14ac:dyDescent="0.25">
      <c r="A302" s="104"/>
      <c r="B302" s="104"/>
      <c r="C302" s="151"/>
      <c r="D302" s="152"/>
      <c r="E302" s="153"/>
      <c r="F302" s="153"/>
      <c r="G302" s="104"/>
      <c r="H302" s="99"/>
      <c r="I302" s="100"/>
      <c r="J302" s="101"/>
      <c r="K302" s="102"/>
      <c r="L302" s="104"/>
      <c r="M302" s="104"/>
      <c r="N302" s="104"/>
      <c r="O302" s="104"/>
      <c r="P302" s="104"/>
      <c r="Q302" s="104"/>
      <c r="R302" s="104"/>
      <c r="S302" s="104"/>
      <c r="T302" s="104"/>
      <c r="U302" s="104"/>
      <c r="V302" s="104"/>
      <c r="W302" s="104"/>
      <c r="X302" s="104"/>
      <c r="Y302" s="104"/>
      <c r="Z302" s="104"/>
    </row>
    <row r="303" spans="1:26" ht="12" customHeight="1" x14ac:dyDescent="0.25">
      <c r="A303" s="104"/>
      <c r="B303" s="104"/>
      <c r="C303" s="151"/>
      <c r="D303" s="152"/>
      <c r="E303" s="153"/>
      <c r="F303" s="153"/>
      <c r="G303" s="104"/>
      <c r="H303" s="99"/>
      <c r="I303" s="100"/>
      <c r="J303" s="101"/>
      <c r="K303" s="102"/>
      <c r="L303" s="104"/>
      <c r="M303" s="104"/>
      <c r="N303" s="104"/>
      <c r="O303" s="104"/>
      <c r="P303" s="104"/>
      <c r="Q303" s="104"/>
      <c r="R303" s="104"/>
      <c r="S303" s="104"/>
      <c r="T303" s="104"/>
      <c r="U303" s="104"/>
      <c r="V303" s="104"/>
      <c r="W303" s="104"/>
      <c r="X303" s="104"/>
      <c r="Y303" s="104"/>
      <c r="Z303" s="104"/>
    </row>
    <row r="304" spans="1:26" ht="12" customHeight="1" x14ac:dyDescent="0.25">
      <c r="A304" s="104"/>
      <c r="B304" s="104"/>
      <c r="C304" s="151"/>
      <c r="D304" s="152"/>
      <c r="E304" s="153"/>
      <c r="F304" s="153"/>
      <c r="G304" s="104"/>
      <c r="H304" s="99"/>
      <c r="I304" s="100"/>
      <c r="J304" s="101"/>
      <c r="K304" s="102"/>
      <c r="L304" s="104"/>
      <c r="M304" s="104"/>
      <c r="N304" s="104"/>
      <c r="O304" s="104"/>
      <c r="P304" s="104"/>
      <c r="Q304" s="104"/>
      <c r="R304" s="104"/>
      <c r="S304" s="104"/>
      <c r="T304" s="104"/>
      <c r="U304" s="104"/>
      <c r="V304" s="104"/>
      <c r="W304" s="104"/>
      <c r="X304" s="104"/>
      <c r="Y304" s="104"/>
      <c r="Z304" s="104"/>
    </row>
    <row r="305" spans="1:26" ht="12" customHeight="1" x14ac:dyDescent="0.25">
      <c r="A305" s="104"/>
      <c r="B305" s="104"/>
      <c r="C305" s="151"/>
      <c r="D305" s="152"/>
      <c r="E305" s="153"/>
      <c r="F305" s="153"/>
      <c r="G305" s="104"/>
      <c r="H305" s="99"/>
      <c r="I305" s="100"/>
      <c r="J305" s="101"/>
      <c r="K305" s="102"/>
      <c r="L305" s="104"/>
      <c r="M305" s="104"/>
      <c r="N305" s="104"/>
      <c r="O305" s="104"/>
      <c r="P305" s="104"/>
      <c r="Q305" s="104"/>
      <c r="R305" s="104"/>
      <c r="S305" s="104"/>
      <c r="T305" s="104"/>
      <c r="U305" s="104"/>
      <c r="V305" s="104"/>
      <c r="W305" s="104"/>
      <c r="X305" s="104"/>
      <c r="Y305" s="104"/>
      <c r="Z305" s="104"/>
    </row>
    <row r="306" spans="1:26" ht="12" customHeight="1" x14ac:dyDescent="0.25">
      <c r="A306" s="104"/>
      <c r="B306" s="104"/>
      <c r="C306" s="151"/>
      <c r="D306" s="152"/>
      <c r="E306" s="153"/>
      <c r="F306" s="153"/>
      <c r="G306" s="104"/>
      <c r="H306" s="99"/>
      <c r="I306" s="100"/>
      <c r="J306" s="101"/>
      <c r="K306" s="102"/>
      <c r="L306" s="104"/>
      <c r="M306" s="104"/>
      <c r="N306" s="104"/>
      <c r="O306" s="104"/>
      <c r="P306" s="104"/>
      <c r="Q306" s="104"/>
      <c r="R306" s="104"/>
      <c r="S306" s="104"/>
      <c r="T306" s="104"/>
      <c r="U306" s="104"/>
      <c r="V306" s="104"/>
      <c r="W306" s="104"/>
      <c r="X306" s="104"/>
      <c r="Y306" s="104"/>
      <c r="Z306" s="104"/>
    </row>
    <row r="307" spans="1:26" ht="12" customHeight="1" x14ac:dyDescent="0.25">
      <c r="A307" s="104"/>
      <c r="B307" s="104"/>
      <c r="C307" s="151"/>
      <c r="D307" s="152"/>
      <c r="E307" s="153"/>
      <c r="F307" s="153"/>
      <c r="G307" s="104"/>
      <c r="H307" s="99"/>
      <c r="I307" s="100"/>
      <c r="J307" s="101"/>
      <c r="K307" s="102"/>
      <c r="L307" s="104"/>
      <c r="M307" s="104"/>
      <c r="N307" s="104"/>
      <c r="O307" s="104"/>
      <c r="P307" s="104"/>
      <c r="Q307" s="104"/>
      <c r="R307" s="104"/>
      <c r="S307" s="104"/>
      <c r="T307" s="104"/>
      <c r="U307" s="104"/>
      <c r="V307" s="104"/>
      <c r="W307" s="104"/>
      <c r="X307" s="104"/>
      <c r="Y307" s="104"/>
      <c r="Z307" s="104"/>
    </row>
    <row r="308" spans="1:26" ht="12" customHeight="1" x14ac:dyDescent="0.25">
      <c r="A308" s="104"/>
      <c r="B308" s="104"/>
      <c r="C308" s="151"/>
      <c r="D308" s="152"/>
      <c r="E308" s="153"/>
      <c r="F308" s="153"/>
      <c r="G308" s="104"/>
      <c r="H308" s="99"/>
      <c r="I308" s="100"/>
      <c r="J308" s="101"/>
      <c r="K308" s="102"/>
      <c r="L308" s="104"/>
      <c r="M308" s="104"/>
      <c r="N308" s="104"/>
      <c r="O308" s="104"/>
      <c r="P308" s="104"/>
      <c r="Q308" s="104"/>
      <c r="R308" s="104"/>
      <c r="S308" s="104"/>
      <c r="T308" s="104"/>
      <c r="U308" s="104"/>
      <c r="V308" s="104"/>
      <c r="W308" s="104"/>
      <c r="X308" s="104"/>
      <c r="Y308" s="104"/>
      <c r="Z308" s="104"/>
    </row>
    <row r="309" spans="1:26" ht="12" customHeight="1" x14ac:dyDescent="0.25">
      <c r="A309" s="104"/>
      <c r="B309" s="104"/>
      <c r="C309" s="151"/>
      <c r="D309" s="152"/>
      <c r="E309" s="153"/>
      <c r="F309" s="153"/>
      <c r="G309" s="104"/>
      <c r="H309" s="99"/>
      <c r="I309" s="100"/>
      <c r="J309" s="101"/>
      <c r="K309" s="102"/>
      <c r="L309" s="104"/>
      <c r="M309" s="104"/>
      <c r="N309" s="104"/>
      <c r="O309" s="104"/>
      <c r="P309" s="104"/>
      <c r="Q309" s="104"/>
      <c r="R309" s="104"/>
      <c r="S309" s="104"/>
      <c r="T309" s="104"/>
      <c r="U309" s="104"/>
      <c r="V309" s="104"/>
      <c r="W309" s="104"/>
      <c r="X309" s="104"/>
      <c r="Y309" s="104"/>
      <c r="Z309" s="104"/>
    </row>
    <row r="310" spans="1:26" ht="12" customHeight="1" x14ac:dyDescent="0.25">
      <c r="A310" s="104"/>
      <c r="B310" s="104"/>
      <c r="C310" s="151"/>
      <c r="D310" s="152"/>
      <c r="E310" s="153"/>
      <c r="F310" s="153"/>
      <c r="G310" s="104"/>
      <c r="H310" s="99"/>
      <c r="I310" s="100"/>
      <c r="J310" s="101"/>
      <c r="K310" s="102"/>
      <c r="L310" s="104"/>
      <c r="M310" s="104"/>
      <c r="N310" s="104"/>
      <c r="O310" s="104"/>
      <c r="P310" s="104"/>
      <c r="Q310" s="104"/>
      <c r="R310" s="104"/>
      <c r="S310" s="104"/>
      <c r="T310" s="104"/>
      <c r="U310" s="104"/>
      <c r="V310" s="104"/>
      <c r="W310" s="104"/>
      <c r="X310" s="104"/>
      <c r="Y310" s="104"/>
      <c r="Z310" s="104"/>
    </row>
    <row r="311" spans="1:26" ht="12" customHeight="1" x14ac:dyDescent="0.25">
      <c r="A311" s="104"/>
      <c r="B311" s="104"/>
      <c r="C311" s="151"/>
      <c r="D311" s="152"/>
      <c r="E311" s="153"/>
      <c r="F311" s="153"/>
      <c r="G311" s="104"/>
      <c r="H311" s="99"/>
      <c r="I311" s="100"/>
      <c r="J311" s="101"/>
      <c r="K311" s="102"/>
      <c r="L311" s="104"/>
      <c r="M311" s="104"/>
      <c r="N311" s="104"/>
      <c r="O311" s="104"/>
      <c r="P311" s="104"/>
      <c r="Q311" s="104"/>
      <c r="R311" s="104"/>
      <c r="S311" s="104"/>
      <c r="T311" s="104"/>
      <c r="U311" s="104"/>
      <c r="V311" s="104"/>
      <c r="W311" s="104"/>
      <c r="X311" s="104"/>
      <c r="Y311" s="104"/>
      <c r="Z311" s="104"/>
    </row>
    <row r="312" spans="1:26" ht="12" customHeight="1" x14ac:dyDescent="0.25">
      <c r="A312" s="104"/>
      <c r="B312" s="104"/>
      <c r="C312" s="151"/>
      <c r="D312" s="152"/>
      <c r="E312" s="153"/>
      <c r="F312" s="153"/>
      <c r="G312" s="104"/>
      <c r="H312" s="99"/>
      <c r="I312" s="100"/>
      <c r="J312" s="101"/>
      <c r="K312" s="102"/>
      <c r="L312" s="104"/>
      <c r="M312" s="104"/>
      <c r="N312" s="104"/>
      <c r="O312" s="104"/>
      <c r="P312" s="104"/>
      <c r="Q312" s="104"/>
      <c r="R312" s="104"/>
      <c r="S312" s="104"/>
      <c r="T312" s="104"/>
      <c r="U312" s="104"/>
      <c r="V312" s="104"/>
      <c r="W312" s="104"/>
      <c r="X312" s="104"/>
      <c r="Y312" s="104"/>
      <c r="Z312" s="104"/>
    </row>
    <row r="313" spans="1:26" ht="12" customHeight="1" x14ac:dyDescent="0.25">
      <c r="A313" s="104"/>
      <c r="B313" s="104"/>
      <c r="C313" s="151"/>
      <c r="D313" s="152"/>
      <c r="E313" s="153"/>
      <c r="F313" s="153"/>
      <c r="G313" s="104"/>
      <c r="H313" s="99"/>
      <c r="I313" s="100"/>
      <c r="J313" s="101"/>
      <c r="K313" s="102"/>
      <c r="L313" s="104"/>
      <c r="M313" s="104"/>
      <c r="N313" s="104"/>
      <c r="O313" s="104"/>
      <c r="P313" s="104"/>
      <c r="Q313" s="104"/>
      <c r="R313" s="104"/>
      <c r="S313" s="104"/>
      <c r="T313" s="104"/>
      <c r="U313" s="104"/>
      <c r="V313" s="104"/>
      <c r="W313" s="104"/>
      <c r="X313" s="104"/>
      <c r="Y313" s="104"/>
      <c r="Z313" s="104"/>
    </row>
    <row r="314" spans="1:26" ht="12" customHeight="1" x14ac:dyDescent="0.25">
      <c r="A314" s="104"/>
      <c r="B314" s="104"/>
      <c r="C314" s="151"/>
      <c r="D314" s="152"/>
      <c r="E314" s="153"/>
      <c r="F314" s="153"/>
      <c r="G314" s="104"/>
      <c r="H314" s="99"/>
      <c r="I314" s="100"/>
      <c r="J314" s="101"/>
      <c r="K314" s="102"/>
      <c r="L314" s="104"/>
      <c r="M314" s="104"/>
      <c r="N314" s="104"/>
      <c r="O314" s="104"/>
      <c r="P314" s="104"/>
      <c r="Q314" s="104"/>
      <c r="R314" s="104"/>
      <c r="S314" s="104"/>
      <c r="T314" s="104"/>
      <c r="U314" s="104"/>
      <c r="V314" s="104"/>
      <c r="W314" s="104"/>
      <c r="X314" s="104"/>
      <c r="Y314" s="104"/>
      <c r="Z314" s="104"/>
    </row>
    <row r="315" spans="1:26" ht="12" customHeight="1" x14ac:dyDescent="0.25">
      <c r="A315" s="104"/>
      <c r="B315" s="104"/>
      <c r="C315" s="151"/>
      <c r="D315" s="152"/>
      <c r="E315" s="153"/>
      <c r="F315" s="153"/>
      <c r="G315" s="104"/>
      <c r="H315" s="99"/>
      <c r="I315" s="100"/>
      <c r="J315" s="101"/>
      <c r="K315" s="102"/>
      <c r="L315" s="104"/>
      <c r="M315" s="104"/>
      <c r="N315" s="104"/>
      <c r="O315" s="104"/>
      <c r="P315" s="104"/>
      <c r="Q315" s="104"/>
      <c r="R315" s="104"/>
      <c r="S315" s="104"/>
      <c r="T315" s="104"/>
      <c r="U315" s="104"/>
      <c r="V315" s="104"/>
      <c r="W315" s="104"/>
      <c r="X315" s="104"/>
      <c r="Y315" s="104"/>
      <c r="Z315" s="104"/>
    </row>
    <row r="316" spans="1:26" ht="12" customHeight="1" x14ac:dyDescent="0.25">
      <c r="A316" s="104"/>
      <c r="B316" s="104"/>
      <c r="C316" s="151"/>
      <c r="D316" s="152"/>
      <c r="E316" s="153"/>
      <c r="F316" s="153"/>
      <c r="G316" s="104"/>
      <c r="H316" s="99"/>
      <c r="I316" s="100"/>
      <c r="J316" s="101"/>
      <c r="K316" s="102"/>
      <c r="L316" s="104"/>
      <c r="M316" s="104"/>
      <c r="N316" s="104"/>
      <c r="O316" s="104"/>
      <c r="P316" s="104"/>
      <c r="Q316" s="104"/>
      <c r="R316" s="104"/>
      <c r="S316" s="104"/>
      <c r="T316" s="104"/>
      <c r="U316" s="104"/>
      <c r="V316" s="104"/>
      <c r="W316" s="104"/>
      <c r="X316" s="104"/>
      <c r="Y316" s="104"/>
      <c r="Z316" s="104"/>
    </row>
    <row r="317" spans="1:26" ht="12" customHeight="1" x14ac:dyDescent="0.25">
      <c r="A317" s="104"/>
      <c r="B317" s="104"/>
      <c r="C317" s="151"/>
      <c r="D317" s="152"/>
      <c r="E317" s="153"/>
      <c r="F317" s="153"/>
      <c r="G317" s="104"/>
      <c r="H317" s="99"/>
      <c r="I317" s="100"/>
      <c r="J317" s="101"/>
      <c r="K317" s="102"/>
      <c r="L317" s="104"/>
      <c r="M317" s="104"/>
      <c r="N317" s="104"/>
      <c r="O317" s="104"/>
      <c r="P317" s="104"/>
      <c r="Q317" s="104"/>
      <c r="R317" s="104"/>
      <c r="S317" s="104"/>
      <c r="T317" s="104"/>
      <c r="U317" s="104"/>
      <c r="V317" s="104"/>
      <c r="W317" s="104"/>
      <c r="X317" s="104"/>
      <c r="Y317" s="104"/>
      <c r="Z317" s="104"/>
    </row>
    <row r="318" spans="1:26" ht="12" customHeight="1" x14ac:dyDescent="0.25">
      <c r="A318" s="104"/>
      <c r="B318" s="104"/>
      <c r="C318" s="151"/>
      <c r="D318" s="152"/>
      <c r="E318" s="153"/>
      <c r="F318" s="153"/>
      <c r="G318" s="104"/>
      <c r="H318" s="99"/>
      <c r="I318" s="100"/>
      <c r="J318" s="101"/>
      <c r="K318" s="102"/>
      <c r="L318" s="104"/>
      <c r="M318" s="104"/>
      <c r="N318" s="104"/>
      <c r="O318" s="104"/>
      <c r="P318" s="104"/>
      <c r="Q318" s="104"/>
      <c r="R318" s="104"/>
      <c r="S318" s="104"/>
      <c r="T318" s="104"/>
      <c r="U318" s="104"/>
      <c r="V318" s="104"/>
      <c r="W318" s="104"/>
      <c r="X318" s="104"/>
      <c r="Y318" s="104"/>
      <c r="Z318" s="104"/>
    </row>
    <row r="319" spans="1:26" ht="12" customHeight="1" x14ac:dyDescent="0.25">
      <c r="A319" s="104"/>
      <c r="B319" s="104"/>
      <c r="C319" s="151"/>
      <c r="D319" s="152"/>
      <c r="E319" s="153"/>
      <c r="F319" s="153"/>
      <c r="G319" s="104"/>
      <c r="H319" s="99"/>
      <c r="I319" s="100"/>
      <c r="J319" s="101"/>
      <c r="K319" s="102"/>
      <c r="L319" s="104"/>
      <c r="M319" s="104"/>
      <c r="N319" s="104"/>
      <c r="O319" s="104"/>
      <c r="P319" s="104"/>
      <c r="Q319" s="104"/>
      <c r="R319" s="104"/>
      <c r="S319" s="104"/>
      <c r="T319" s="104"/>
      <c r="U319" s="104"/>
      <c r="V319" s="104"/>
      <c r="W319" s="104"/>
      <c r="X319" s="104"/>
      <c r="Y319" s="104"/>
      <c r="Z319" s="104"/>
    </row>
    <row r="320" spans="1:26" ht="12" customHeight="1" x14ac:dyDescent="0.25">
      <c r="A320" s="104"/>
      <c r="B320" s="104"/>
      <c r="C320" s="151"/>
      <c r="D320" s="152"/>
      <c r="E320" s="153"/>
      <c r="F320" s="153"/>
      <c r="G320" s="104"/>
      <c r="H320" s="99"/>
      <c r="I320" s="100"/>
      <c r="J320" s="101"/>
      <c r="K320" s="102"/>
      <c r="L320" s="104"/>
      <c r="M320" s="104"/>
      <c r="N320" s="104"/>
      <c r="O320" s="104"/>
      <c r="P320" s="104"/>
      <c r="Q320" s="104"/>
      <c r="R320" s="104"/>
      <c r="S320" s="104"/>
      <c r="T320" s="104"/>
      <c r="U320" s="104"/>
      <c r="V320" s="104"/>
      <c r="W320" s="104"/>
      <c r="X320" s="104"/>
      <c r="Y320" s="104"/>
      <c r="Z320" s="104"/>
    </row>
    <row r="321" spans="1:26" ht="12" customHeight="1" x14ac:dyDescent="0.25">
      <c r="A321" s="104"/>
      <c r="B321" s="104"/>
      <c r="C321" s="151"/>
      <c r="D321" s="152"/>
      <c r="E321" s="153"/>
      <c r="F321" s="153"/>
      <c r="G321" s="104"/>
      <c r="H321" s="99"/>
      <c r="I321" s="100"/>
      <c r="J321" s="101"/>
      <c r="K321" s="102"/>
      <c r="L321" s="104"/>
      <c r="M321" s="104"/>
      <c r="N321" s="104"/>
      <c r="O321" s="104"/>
      <c r="P321" s="104"/>
      <c r="Q321" s="104"/>
      <c r="R321" s="104"/>
      <c r="S321" s="104"/>
      <c r="T321" s="104"/>
      <c r="U321" s="104"/>
      <c r="V321" s="104"/>
      <c r="W321" s="104"/>
      <c r="X321" s="104"/>
      <c r="Y321" s="104"/>
      <c r="Z321" s="104"/>
    </row>
    <row r="322" spans="1:26" ht="12" customHeight="1" x14ac:dyDescent="0.25">
      <c r="A322" s="104"/>
      <c r="B322" s="104"/>
      <c r="C322" s="151"/>
      <c r="D322" s="152"/>
      <c r="E322" s="153"/>
      <c r="F322" s="153"/>
      <c r="G322" s="104"/>
      <c r="H322" s="99"/>
      <c r="I322" s="100"/>
      <c r="J322" s="101"/>
      <c r="K322" s="102"/>
      <c r="L322" s="104"/>
      <c r="M322" s="104"/>
      <c r="N322" s="104"/>
      <c r="O322" s="104"/>
      <c r="P322" s="104"/>
      <c r="Q322" s="104"/>
      <c r="R322" s="104"/>
      <c r="S322" s="104"/>
      <c r="T322" s="104"/>
      <c r="U322" s="104"/>
      <c r="V322" s="104"/>
      <c r="W322" s="104"/>
      <c r="X322" s="104"/>
      <c r="Y322" s="104"/>
      <c r="Z322" s="104"/>
    </row>
    <row r="323" spans="1:26" ht="12" customHeight="1" x14ac:dyDescent="0.25">
      <c r="A323" s="104"/>
      <c r="B323" s="104"/>
      <c r="C323" s="151"/>
      <c r="D323" s="152"/>
      <c r="E323" s="153"/>
      <c r="F323" s="153"/>
      <c r="G323" s="104"/>
      <c r="H323" s="99"/>
      <c r="I323" s="100"/>
      <c r="J323" s="101"/>
      <c r="K323" s="102"/>
      <c r="L323" s="104"/>
      <c r="M323" s="104"/>
      <c r="N323" s="104"/>
      <c r="O323" s="104"/>
      <c r="P323" s="104"/>
      <c r="Q323" s="104"/>
      <c r="R323" s="104"/>
      <c r="S323" s="104"/>
      <c r="T323" s="104"/>
      <c r="U323" s="104"/>
      <c r="V323" s="104"/>
      <c r="W323" s="104"/>
      <c r="X323" s="104"/>
      <c r="Y323" s="104"/>
      <c r="Z323" s="104"/>
    </row>
    <row r="324" spans="1:26" ht="12" customHeight="1" x14ac:dyDescent="0.25">
      <c r="A324" s="104"/>
      <c r="B324" s="104"/>
      <c r="C324" s="151"/>
      <c r="D324" s="152"/>
      <c r="E324" s="153"/>
      <c r="F324" s="153"/>
      <c r="G324" s="104"/>
      <c r="H324" s="99"/>
      <c r="I324" s="100"/>
      <c r="J324" s="101"/>
      <c r="K324" s="102"/>
      <c r="L324" s="104"/>
      <c r="M324" s="104"/>
      <c r="N324" s="104"/>
      <c r="O324" s="104"/>
      <c r="P324" s="104"/>
      <c r="Q324" s="104"/>
      <c r="R324" s="104"/>
      <c r="S324" s="104"/>
      <c r="T324" s="104"/>
      <c r="U324" s="104"/>
      <c r="V324" s="104"/>
      <c r="W324" s="104"/>
      <c r="X324" s="104"/>
      <c r="Y324" s="104"/>
      <c r="Z324" s="104"/>
    </row>
    <row r="325" spans="1:26" ht="12" customHeight="1" x14ac:dyDescent="0.25">
      <c r="A325" s="104"/>
      <c r="B325" s="104"/>
      <c r="C325" s="151"/>
      <c r="D325" s="152"/>
      <c r="E325" s="153"/>
      <c r="F325" s="153"/>
      <c r="G325" s="104"/>
      <c r="H325" s="99"/>
      <c r="I325" s="100"/>
      <c r="J325" s="101"/>
      <c r="K325" s="102"/>
      <c r="L325" s="104"/>
      <c r="M325" s="104"/>
      <c r="N325" s="104"/>
      <c r="O325" s="104"/>
      <c r="P325" s="104"/>
      <c r="Q325" s="104"/>
      <c r="R325" s="104"/>
      <c r="S325" s="104"/>
      <c r="T325" s="104"/>
      <c r="U325" s="104"/>
      <c r="V325" s="104"/>
      <c r="W325" s="104"/>
      <c r="X325" s="104"/>
      <c r="Y325" s="104"/>
      <c r="Z325" s="104"/>
    </row>
    <row r="326" spans="1:26" ht="12" customHeight="1" x14ac:dyDescent="0.25">
      <c r="A326" s="104"/>
      <c r="B326" s="104"/>
      <c r="C326" s="151"/>
      <c r="D326" s="152"/>
      <c r="E326" s="153"/>
      <c r="F326" s="153"/>
      <c r="G326" s="104"/>
      <c r="H326" s="99"/>
      <c r="I326" s="100"/>
      <c r="J326" s="101"/>
      <c r="K326" s="102"/>
      <c r="L326" s="104"/>
      <c r="M326" s="104"/>
      <c r="N326" s="104"/>
      <c r="O326" s="104"/>
      <c r="P326" s="104"/>
      <c r="Q326" s="104"/>
      <c r="R326" s="104"/>
      <c r="S326" s="104"/>
      <c r="T326" s="104"/>
      <c r="U326" s="104"/>
      <c r="V326" s="104"/>
      <c r="W326" s="104"/>
      <c r="X326" s="104"/>
      <c r="Y326" s="104"/>
      <c r="Z326" s="104"/>
    </row>
    <row r="327" spans="1:26" ht="12" customHeight="1" x14ac:dyDescent="0.25">
      <c r="A327" s="104"/>
      <c r="B327" s="104"/>
      <c r="C327" s="151"/>
      <c r="D327" s="152"/>
      <c r="E327" s="153"/>
      <c r="F327" s="153"/>
      <c r="G327" s="104"/>
      <c r="H327" s="99"/>
      <c r="I327" s="100"/>
      <c r="J327" s="101"/>
      <c r="K327" s="102"/>
      <c r="L327" s="104"/>
      <c r="M327" s="104"/>
      <c r="N327" s="104"/>
      <c r="O327" s="104"/>
      <c r="P327" s="104"/>
      <c r="Q327" s="104"/>
      <c r="R327" s="104"/>
      <c r="S327" s="104"/>
      <c r="T327" s="104"/>
      <c r="U327" s="104"/>
      <c r="V327" s="104"/>
      <c r="W327" s="104"/>
      <c r="X327" s="104"/>
      <c r="Y327" s="104"/>
      <c r="Z327" s="104"/>
    </row>
    <row r="328" spans="1:26" ht="12" customHeight="1" x14ac:dyDescent="0.25">
      <c r="A328" s="104"/>
      <c r="B328" s="104"/>
      <c r="C328" s="151"/>
      <c r="D328" s="152"/>
      <c r="E328" s="153"/>
      <c r="F328" s="153"/>
      <c r="G328" s="104"/>
      <c r="H328" s="99"/>
      <c r="I328" s="100"/>
      <c r="J328" s="101"/>
      <c r="K328" s="102"/>
      <c r="L328" s="104"/>
      <c r="M328" s="104"/>
      <c r="N328" s="104"/>
      <c r="O328" s="104"/>
      <c r="P328" s="104"/>
      <c r="Q328" s="104"/>
      <c r="R328" s="104"/>
      <c r="S328" s="104"/>
      <c r="T328" s="104"/>
      <c r="U328" s="104"/>
      <c r="V328" s="104"/>
      <c r="W328" s="104"/>
      <c r="X328" s="104"/>
      <c r="Y328" s="104"/>
      <c r="Z328" s="104"/>
    </row>
    <row r="329" spans="1:26" ht="12" customHeight="1" x14ac:dyDescent="0.25">
      <c r="A329" s="104"/>
      <c r="B329" s="104"/>
      <c r="C329" s="151"/>
      <c r="D329" s="152"/>
      <c r="E329" s="153"/>
      <c r="F329" s="153"/>
      <c r="G329" s="104"/>
      <c r="H329" s="99"/>
      <c r="I329" s="100"/>
      <c r="J329" s="101"/>
      <c r="K329" s="102"/>
      <c r="L329" s="104"/>
      <c r="M329" s="104"/>
      <c r="N329" s="104"/>
      <c r="O329" s="104"/>
      <c r="P329" s="104"/>
      <c r="Q329" s="104"/>
      <c r="R329" s="104"/>
      <c r="S329" s="104"/>
      <c r="T329" s="104"/>
      <c r="U329" s="104"/>
      <c r="V329" s="104"/>
      <c r="W329" s="104"/>
      <c r="X329" s="104"/>
      <c r="Y329" s="104"/>
      <c r="Z329" s="104"/>
    </row>
    <row r="330" spans="1:26" ht="12" customHeight="1" x14ac:dyDescent="0.25">
      <c r="A330" s="104"/>
      <c r="B330" s="104"/>
      <c r="C330" s="151"/>
      <c r="D330" s="152"/>
      <c r="E330" s="153"/>
      <c r="F330" s="153"/>
      <c r="G330" s="104"/>
      <c r="H330" s="99"/>
      <c r="I330" s="100"/>
      <c r="J330" s="101"/>
      <c r="K330" s="102"/>
      <c r="L330" s="104"/>
      <c r="M330" s="104"/>
      <c r="N330" s="104"/>
      <c r="O330" s="104"/>
      <c r="P330" s="104"/>
      <c r="Q330" s="104"/>
      <c r="R330" s="104"/>
      <c r="S330" s="104"/>
      <c r="T330" s="104"/>
      <c r="U330" s="104"/>
      <c r="V330" s="104"/>
      <c r="W330" s="104"/>
      <c r="X330" s="104"/>
      <c r="Y330" s="104"/>
      <c r="Z330" s="104"/>
    </row>
    <row r="331" spans="1:26" ht="12" customHeight="1" x14ac:dyDescent="0.25">
      <c r="A331" s="104"/>
      <c r="B331" s="104"/>
      <c r="C331" s="151"/>
      <c r="D331" s="152"/>
      <c r="E331" s="153"/>
      <c r="F331" s="153"/>
      <c r="G331" s="104"/>
      <c r="H331" s="99"/>
      <c r="I331" s="100"/>
      <c r="J331" s="101"/>
      <c r="K331" s="102"/>
      <c r="L331" s="104"/>
      <c r="M331" s="104"/>
      <c r="N331" s="104"/>
      <c r="O331" s="104"/>
      <c r="P331" s="104"/>
      <c r="Q331" s="104"/>
      <c r="R331" s="104"/>
      <c r="S331" s="104"/>
      <c r="T331" s="104"/>
      <c r="U331" s="104"/>
      <c r="V331" s="104"/>
      <c r="W331" s="104"/>
      <c r="X331" s="104"/>
      <c r="Y331" s="104"/>
      <c r="Z331" s="104"/>
    </row>
    <row r="332" spans="1:26" ht="12" customHeight="1" x14ac:dyDescent="0.25">
      <c r="A332" s="104"/>
      <c r="B332" s="104"/>
      <c r="C332" s="151"/>
      <c r="D332" s="152"/>
      <c r="E332" s="153"/>
      <c r="F332" s="153"/>
      <c r="G332" s="104"/>
      <c r="H332" s="99"/>
      <c r="I332" s="100"/>
      <c r="J332" s="101"/>
      <c r="K332" s="102"/>
      <c r="L332" s="104"/>
      <c r="M332" s="104"/>
      <c r="N332" s="104"/>
      <c r="O332" s="104"/>
      <c r="P332" s="104"/>
      <c r="Q332" s="104"/>
      <c r="R332" s="104"/>
      <c r="S332" s="104"/>
      <c r="T332" s="104"/>
      <c r="U332" s="104"/>
      <c r="V332" s="104"/>
      <c r="W332" s="104"/>
      <c r="X332" s="104"/>
      <c r="Y332" s="104"/>
      <c r="Z332" s="104"/>
    </row>
    <row r="333" spans="1:26" ht="12" customHeight="1" x14ac:dyDescent="0.25">
      <c r="A333" s="104"/>
      <c r="B333" s="104"/>
      <c r="C333" s="151"/>
      <c r="D333" s="152"/>
      <c r="E333" s="153"/>
      <c r="F333" s="153"/>
      <c r="G333" s="104"/>
      <c r="H333" s="99"/>
      <c r="I333" s="100"/>
      <c r="J333" s="101"/>
      <c r="K333" s="102"/>
      <c r="L333" s="104"/>
      <c r="M333" s="104"/>
      <c r="N333" s="104"/>
      <c r="O333" s="104"/>
      <c r="P333" s="104"/>
      <c r="Q333" s="104"/>
      <c r="R333" s="104"/>
      <c r="S333" s="104"/>
      <c r="T333" s="104"/>
      <c r="U333" s="104"/>
      <c r="V333" s="104"/>
      <c r="W333" s="104"/>
      <c r="X333" s="104"/>
      <c r="Y333" s="104"/>
      <c r="Z333" s="104"/>
    </row>
    <row r="334" spans="1:26" ht="12" customHeight="1" x14ac:dyDescent="0.25">
      <c r="A334" s="104"/>
      <c r="B334" s="104"/>
      <c r="C334" s="151"/>
      <c r="D334" s="152"/>
      <c r="E334" s="153"/>
      <c r="F334" s="153"/>
      <c r="G334" s="104"/>
      <c r="H334" s="99"/>
      <c r="I334" s="100"/>
      <c r="J334" s="101"/>
      <c r="K334" s="102"/>
      <c r="L334" s="104"/>
      <c r="M334" s="104"/>
      <c r="N334" s="104"/>
      <c r="O334" s="104"/>
      <c r="P334" s="104"/>
      <c r="Q334" s="104"/>
      <c r="R334" s="104"/>
      <c r="S334" s="104"/>
      <c r="T334" s="104"/>
      <c r="U334" s="104"/>
      <c r="V334" s="104"/>
      <c r="W334" s="104"/>
      <c r="X334" s="104"/>
      <c r="Y334" s="104"/>
      <c r="Z334" s="104"/>
    </row>
    <row r="335" spans="1:26" ht="12" customHeight="1" x14ac:dyDescent="0.25">
      <c r="A335" s="104"/>
      <c r="B335" s="104"/>
      <c r="C335" s="151"/>
      <c r="D335" s="152"/>
      <c r="E335" s="153"/>
      <c r="F335" s="153"/>
      <c r="G335" s="104"/>
      <c r="H335" s="99"/>
      <c r="I335" s="100"/>
      <c r="J335" s="101"/>
      <c r="K335" s="102"/>
      <c r="L335" s="104"/>
      <c r="M335" s="104"/>
      <c r="N335" s="104"/>
      <c r="O335" s="104"/>
      <c r="P335" s="104"/>
      <c r="Q335" s="104"/>
      <c r="R335" s="104"/>
      <c r="S335" s="104"/>
      <c r="T335" s="104"/>
      <c r="U335" s="104"/>
      <c r="V335" s="104"/>
      <c r="W335" s="104"/>
      <c r="X335" s="104"/>
      <c r="Y335" s="104"/>
      <c r="Z335" s="104"/>
    </row>
    <row r="336" spans="1:26" ht="12" customHeight="1" x14ac:dyDescent="0.25">
      <c r="A336" s="104"/>
      <c r="B336" s="104"/>
      <c r="C336" s="151"/>
      <c r="D336" s="152"/>
      <c r="E336" s="153"/>
      <c r="F336" s="153"/>
      <c r="G336" s="104"/>
      <c r="H336" s="99"/>
      <c r="I336" s="100"/>
      <c r="J336" s="101"/>
      <c r="K336" s="102"/>
      <c r="L336" s="104"/>
      <c r="M336" s="104"/>
      <c r="N336" s="104"/>
      <c r="O336" s="104"/>
      <c r="P336" s="104"/>
      <c r="Q336" s="104"/>
      <c r="R336" s="104"/>
      <c r="S336" s="104"/>
      <c r="T336" s="104"/>
      <c r="U336" s="104"/>
      <c r="V336" s="104"/>
      <c r="W336" s="104"/>
      <c r="X336" s="104"/>
      <c r="Y336" s="104"/>
      <c r="Z336" s="104"/>
    </row>
    <row r="337" spans="1:26" ht="12" customHeight="1" x14ac:dyDescent="0.25">
      <c r="A337" s="104"/>
      <c r="B337" s="104"/>
      <c r="C337" s="151"/>
      <c r="D337" s="152"/>
      <c r="E337" s="153"/>
      <c r="F337" s="153"/>
      <c r="G337" s="104"/>
      <c r="H337" s="99"/>
      <c r="I337" s="100"/>
      <c r="J337" s="101"/>
      <c r="K337" s="102"/>
      <c r="L337" s="104"/>
      <c r="M337" s="104"/>
      <c r="N337" s="104"/>
      <c r="O337" s="104"/>
      <c r="P337" s="104"/>
      <c r="Q337" s="104"/>
      <c r="R337" s="104"/>
      <c r="S337" s="104"/>
      <c r="T337" s="104"/>
      <c r="U337" s="104"/>
      <c r="V337" s="104"/>
      <c r="W337" s="104"/>
      <c r="X337" s="104"/>
      <c r="Y337" s="104"/>
      <c r="Z337" s="104"/>
    </row>
    <row r="338" spans="1:26" ht="12" customHeight="1" x14ac:dyDescent="0.25">
      <c r="A338" s="104"/>
      <c r="B338" s="104"/>
      <c r="C338" s="151"/>
      <c r="D338" s="152"/>
      <c r="E338" s="153"/>
      <c r="F338" s="153"/>
      <c r="G338" s="104"/>
      <c r="H338" s="99"/>
      <c r="I338" s="100"/>
      <c r="J338" s="101"/>
      <c r="K338" s="102"/>
      <c r="L338" s="104"/>
      <c r="M338" s="104"/>
      <c r="N338" s="104"/>
      <c r="O338" s="104"/>
      <c r="P338" s="104"/>
      <c r="Q338" s="104"/>
      <c r="R338" s="104"/>
      <c r="S338" s="104"/>
      <c r="T338" s="104"/>
      <c r="U338" s="104"/>
      <c r="V338" s="104"/>
      <c r="W338" s="104"/>
      <c r="X338" s="104"/>
      <c r="Y338" s="104"/>
      <c r="Z338" s="104"/>
    </row>
    <row r="339" spans="1:26" ht="12" customHeight="1" x14ac:dyDescent="0.25">
      <c r="A339" s="104"/>
      <c r="B339" s="104"/>
      <c r="C339" s="151"/>
      <c r="D339" s="152"/>
      <c r="E339" s="153"/>
      <c r="F339" s="153"/>
      <c r="G339" s="104"/>
      <c r="H339" s="99"/>
      <c r="I339" s="100"/>
      <c r="J339" s="101"/>
      <c r="K339" s="102"/>
      <c r="L339" s="104"/>
      <c r="M339" s="104"/>
      <c r="N339" s="104"/>
      <c r="O339" s="104"/>
      <c r="P339" s="104"/>
      <c r="Q339" s="104"/>
      <c r="R339" s="104"/>
      <c r="S339" s="104"/>
      <c r="T339" s="104"/>
      <c r="U339" s="104"/>
      <c r="V339" s="104"/>
      <c r="W339" s="104"/>
      <c r="X339" s="104"/>
      <c r="Y339" s="104"/>
      <c r="Z339" s="104"/>
    </row>
    <row r="340" spans="1:26" ht="12" customHeight="1" x14ac:dyDescent="0.25">
      <c r="A340" s="104"/>
      <c r="B340" s="104"/>
      <c r="C340" s="151"/>
      <c r="D340" s="152"/>
      <c r="E340" s="153"/>
      <c r="F340" s="153"/>
      <c r="G340" s="104"/>
      <c r="H340" s="99"/>
      <c r="I340" s="100"/>
      <c r="J340" s="101"/>
      <c r="K340" s="102"/>
      <c r="L340" s="104"/>
      <c r="M340" s="104"/>
      <c r="N340" s="104"/>
      <c r="O340" s="104"/>
      <c r="P340" s="104"/>
      <c r="Q340" s="104"/>
      <c r="R340" s="104"/>
      <c r="S340" s="104"/>
      <c r="T340" s="104"/>
      <c r="U340" s="104"/>
      <c r="V340" s="104"/>
      <c r="W340" s="104"/>
      <c r="X340" s="104"/>
      <c r="Y340" s="104"/>
      <c r="Z340" s="104"/>
    </row>
    <row r="341" spans="1:26" ht="12" customHeight="1" x14ac:dyDescent="0.25">
      <c r="A341" s="104"/>
      <c r="B341" s="104"/>
      <c r="C341" s="151"/>
      <c r="D341" s="152"/>
      <c r="E341" s="153"/>
      <c r="F341" s="153"/>
      <c r="G341" s="104"/>
      <c r="H341" s="99"/>
      <c r="I341" s="100"/>
      <c r="J341" s="101"/>
      <c r="K341" s="102"/>
      <c r="L341" s="104"/>
      <c r="M341" s="104"/>
      <c r="N341" s="104"/>
      <c r="O341" s="104"/>
      <c r="P341" s="104"/>
      <c r="Q341" s="104"/>
      <c r="R341" s="104"/>
      <c r="S341" s="104"/>
      <c r="T341" s="104"/>
      <c r="U341" s="104"/>
      <c r="V341" s="104"/>
      <c r="W341" s="104"/>
      <c r="X341" s="104"/>
      <c r="Y341" s="104"/>
      <c r="Z341" s="104"/>
    </row>
    <row r="342" spans="1:26" ht="12" customHeight="1" x14ac:dyDescent="0.25">
      <c r="A342" s="104"/>
      <c r="B342" s="104"/>
      <c r="C342" s="151"/>
      <c r="D342" s="152"/>
      <c r="E342" s="153"/>
      <c r="F342" s="153"/>
      <c r="G342" s="104"/>
      <c r="H342" s="99"/>
      <c r="I342" s="100"/>
      <c r="J342" s="101"/>
      <c r="K342" s="102"/>
      <c r="L342" s="104"/>
      <c r="M342" s="104"/>
      <c r="N342" s="104"/>
      <c r="O342" s="104"/>
      <c r="P342" s="104"/>
      <c r="Q342" s="104"/>
      <c r="R342" s="104"/>
      <c r="S342" s="104"/>
      <c r="T342" s="104"/>
      <c r="U342" s="104"/>
      <c r="V342" s="104"/>
      <c r="W342" s="104"/>
      <c r="X342" s="104"/>
      <c r="Y342" s="104"/>
      <c r="Z342" s="104"/>
    </row>
    <row r="343" spans="1:26" ht="12" customHeight="1" x14ac:dyDescent="0.25">
      <c r="A343" s="104"/>
      <c r="B343" s="104"/>
      <c r="C343" s="151"/>
      <c r="D343" s="152"/>
      <c r="E343" s="153"/>
      <c r="F343" s="153"/>
      <c r="G343" s="104"/>
      <c r="H343" s="99"/>
      <c r="I343" s="100"/>
      <c r="J343" s="101"/>
      <c r="K343" s="102"/>
      <c r="L343" s="104"/>
      <c r="M343" s="104"/>
      <c r="N343" s="104"/>
      <c r="O343" s="104"/>
      <c r="P343" s="104"/>
      <c r="Q343" s="104"/>
      <c r="R343" s="104"/>
      <c r="S343" s="104"/>
      <c r="T343" s="104"/>
      <c r="U343" s="104"/>
      <c r="V343" s="104"/>
      <c r="W343" s="104"/>
      <c r="X343" s="104"/>
      <c r="Y343" s="104"/>
      <c r="Z343" s="104"/>
    </row>
    <row r="344" spans="1:26" ht="12" customHeight="1" x14ac:dyDescent="0.25">
      <c r="A344" s="104"/>
      <c r="B344" s="104"/>
      <c r="C344" s="151"/>
      <c r="D344" s="152"/>
      <c r="E344" s="153"/>
      <c r="F344" s="153"/>
      <c r="G344" s="104"/>
      <c r="H344" s="99"/>
      <c r="I344" s="100"/>
      <c r="J344" s="101"/>
      <c r="K344" s="102"/>
      <c r="L344" s="104"/>
      <c r="M344" s="104"/>
      <c r="N344" s="104"/>
      <c r="O344" s="104"/>
      <c r="P344" s="104"/>
      <c r="Q344" s="104"/>
      <c r="R344" s="104"/>
      <c r="S344" s="104"/>
      <c r="T344" s="104"/>
      <c r="U344" s="104"/>
      <c r="V344" s="104"/>
      <c r="W344" s="104"/>
      <c r="X344" s="104"/>
      <c r="Y344" s="104"/>
      <c r="Z344" s="104"/>
    </row>
    <row r="345" spans="1:26" ht="12" customHeight="1" x14ac:dyDescent="0.25">
      <c r="A345" s="104"/>
      <c r="B345" s="104"/>
      <c r="C345" s="151"/>
      <c r="D345" s="152"/>
      <c r="E345" s="153"/>
      <c r="F345" s="153"/>
      <c r="G345" s="104"/>
      <c r="H345" s="99"/>
      <c r="I345" s="100"/>
      <c r="J345" s="101"/>
      <c r="K345" s="102"/>
      <c r="L345" s="104"/>
      <c r="M345" s="104"/>
      <c r="N345" s="104"/>
      <c r="O345" s="104"/>
      <c r="P345" s="104"/>
      <c r="Q345" s="104"/>
      <c r="R345" s="104"/>
      <c r="S345" s="104"/>
      <c r="T345" s="104"/>
      <c r="U345" s="104"/>
      <c r="V345" s="104"/>
      <c r="W345" s="104"/>
      <c r="X345" s="104"/>
      <c r="Y345" s="104"/>
      <c r="Z345" s="104"/>
    </row>
    <row r="346" spans="1:26" ht="12" customHeight="1" x14ac:dyDescent="0.25">
      <c r="A346" s="104"/>
      <c r="B346" s="104"/>
      <c r="C346" s="151"/>
      <c r="D346" s="152"/>
      <c r="E346" s="153"/>
      <c r="F346" s="153"/>
      <c r="G346" s="104"/>
      <c r="H346" s="99"/>
      <c r="I346" s="100"/>
      <c r="J346" s="101"/>
      <c r="K346" s="102"/>
      <c r="L346" s="104"/>
      <c r="M346" s="104"/>
      <c r="N346" s="104"/>
      <c r="O346" s="104"/>
      <c r="P346" s="104"/>
      <c r="Q346" s="104"/>
      <c r="R346" s="104"/>
      <c r="S346" s="104"/>
      <c r="T346" s="104"/>
      <c r="U346" s="104"/>
      <c r="V346" s="104"/>
      <c r="W346" s="104"/>
      <c r="X346" s="104"/>
      <c r="Y346" s="104"/>
      <c r="Z346" s="104"/>
    </row>
    <row r="347" spans="1:26" ht="12" customHeight="1" x14ac:dyDescent="0.25">
      <c r="A347" s="104"/>
      <c r="B347" s="104"/>
      <c r="C347" s="151"/>
      <c r="D347" s="152"/>
      <c r="E347" s="153"/>
      <c r="F347" s="153"/>
      <c r="G347" s="104"/>
      <c r="H347" s="99"/>
      <c r="I347" s="100"/>
      <c r="J347" s="101"/>
      <c r="K347" s="102"/>
      <c r="L347" s="104"/>
      <c r="M347" s="104"/>
      <c r="N347" s="104"/>
      <c r="O347" s="104"/>
      <c r="P347" s="104"/>
      <c r="Q347" s="104"/>
      <c r="R347" s="104"/>
      <c r="S347" s="104"/>
      <c r="T347" s="104"/>
      <c r="U347" s="104"/>
      <c r="V347" s="104"/>
      <c r="W347" s="104"/>
      <c r="X347" s="104"/>
      <c r="Y347" s="104"/>
      <c r="Z347" s="104"/>
    </row>
    <row r="348" spans="1:26" ht="12" customHeight="1" x14ac:dyDescent="0.25">
      <c r="A348" s="104"/>
      <c r="B348" s="104"/>
      <c r="C348" s="151"/>
      <c r="D348" s="152"/>
      <c r="E348" s="153"/>
      <c r="F348" s="153"/>
      <c r="G348" s="104"/>
      <c r="H348" s="99"/>
      <c r="I348" s="100"/>
      <c r="J348" s="101"/>
      <c r="K348" s="102"/>
      <c r="L348" s="104"/>
      <c r="M348" s="104"/>
      <c r="N348" s="104"/>
      <c r="O348" s="104"/>
      <c r="P348" s="104"/>
      <c r="Q348" s="104"/>
      <c r="R348" s="104"/>
      <c r="S348" s="104"/>
      <c r="T348" s="104"/>
      <c r="U348" s="104"/>
      <c r="V348" s="104"/>
      <c r="W348" s="104"/>
      <c r="X348" s="104"/>
      <c r="Y348" s="104"/>
      <c r="Z348" s="104"/>
    </row>
    <row r="349" spans="1:26" ht="12" customHeight="1" x14ac:dyDescent="0.25">
      <c r="A349" s="104"/>
      <c r="B349" s="104"/>
      <c r="C349" s="151"/>
      <c r="D349" s="152"/>
      <c r="E349" s="153"/>
      <c r="F349" s="153"/>
      <c r="G349" s="104"/>
      <c r="H349" s="99"/>
      <c r="I349" s="100"/>
      <c r="J349" s="101"/>
      <c r="K349" s="102"/>
      <c r="L349" s="104"/>
      <c r="M349" s="104"/>
      <c r="N349" s="104"/>
      <c r="O349" s="104"/>
      <c r="P349" s="104"/>
      <c r="Q349" s="104"/>
      <c r="R349" s="104"/>
      <c r="S349" s="104"/>
      <c r="T349" s="104"/>
      <c r="U349" s="104"/>
      <c r="V349" s="104"/>
      <c r="W349" s="104"/>
      <c r="X349" s="104"/>
      <c r="Y349" s="104"/>
      <c r="Z349" s="104"/>
    </row>
    <row r="350" spans="1:26" ht="12" customHeight="1" x14ac:dyDescent="0.25">
      <c r="A350" s="104"/>
      <c r="B350" s="104"/>
      <c r="C350" s="151"/>
      <c r="D350" s="152"/>
      <c r="E350" s="153"/>
      <c r="F350" s="153"/>
      <c r="G350" s="104"/>
      <c r="H350" s="99"/>
      <c r="I350" s="100"/>
      <c r="J350" s="101"/>
      <c r="K350" s="102"/>
      <c r="L350" s="104"/>
      <c r="M350" s="104"/>
      <c r="N350" s="104"/>
      <c r="O350" s="104"/>
      <c r="P350" s="104"/>
      <c r="Q350" s="104"/>
      <c r="R350" s="104"/>
      <c r="S350" s="104"/>
      <c r="T350" s="104"/>
      <c r="U350" s="104"/>
      <c r="V350" s="104"/>
      <c r="W350" s="104"/>
      <c r="X350" s="104"/>
      <c r="Y350" s="104"/>
      <c r="Z350" s="104"/>
    </row>
    <row r="351" spans="1:26" ht="12" customHeight="1" x14ac:dyDescent="0.25">
      <c r="A351" s="104"/>
      <c r="B351" s="104"/>
      <c r="C351" s="151"/>
      <c r="D351" s="152"/>
      <c r="E351" s="153"/>
      <c r="F351" s="153"/>
      <c r="G351" s="104"/>
      <c r="H351" s="99"/>
      <c r="I351" s="100"/>
      <c r="J351" s="101"/>
      <c r="K351" s="102"/>
      <c r="L351" s="104"/>
      <c r="M351" s="104"/>
      <c r="N351" s="104"/>
      <c r="O351" s="104"/>
      <c r="P351" s="104"/>
      <c r="Q351" s="104"/>
      <c r="R351" s="104"/>
      <c r="S351" s="104"/>
      <c r="T351" s="104"/>
      <c r="U351" s="104"/>
      <c r="V351" s="104"/>
      <c r="W351" s="104"/>
      <c r="X351" s="104"/>
      <c r="Y351" s="104"/>
      <c r="Z351" s="104"/>
    </row>
    <row r="352" spans="1:26" ht="12" customHeight="1" x14ac:dyDescent="0.25">
      <c r="A352" s="104"/>
      <c r="B352" s="104"/>
      <c r="C352" s="151"/>
      <c r="D352" s="152"/>
      <c r="E352" s="153"/>
      <c r="F352" s="153"/>
      <c r="G352" s="104"/>
      <c r="H352" s="99"/>
      <c r="I352" s="100"/>
      <c r="J352" s="101"/>
      <c r="K352" s="102"/>
      <c r="L352" s="104"/>
      <c r="M352" s="104"/>
      <c r="N352" s="104"/>
      <c r="O352" s="104"/>
      <c r="P352" s="104"/>
      <c r="Q352" s="104"/>
      <c r="R352" s="104"/>
      <c r="S352" s="104"/>
      <c r="T352" s="104"/>
      <c r="U352" s="104"/>
      <c r="V352" s="104"/>
      <c r="W352" s="104"/>
      <c r="X352" s="104"/>
      <c r="Y352" s="104"/>
      <c r="Z352" s="104"/>
    </row>
    <row r="353" spans="1:26" ht="12" customHeight="1" x14ac:dyDescent="0.25">
      <c r="A353" s="104"/>
      <c r="B353" s="104"/>
      <c r="C353" s="151"/>
      <c r="D353" s="152"/>
      <c r="E353" s="153"/>
      <c r="F353" s="153"/>
      <c r="G353" s="104"/>
      <c r="H353" s="99"/>
      <c r="I353" s="100"/>
      <c r="J353" s="101"/>
      <c r="K353" s="102"/>
      <c r="L353" s="104"/>
      <c r="M353" s="104"/>
      <c r="N353" s="104"/>
      <c r="O353" s="104"/>
      <c r="P353" s="104"/>
      <c r="Q353" s="104"/>
      <c r="R353" s="104"/>
      <c r="S353" s="104"/>
      <c r="T353" s="104"/>
      <c r="U353" s="104"/>
      <c r="V353" s="104"/>
      <c r="W353" s="104"/>
      <c r="X353" s="104"/>
      <c r="Y353" s="104"/>
      <c r="Z353" s="104"/>
    </row>
    <row r="354" spans="1:26" ht="12" customHeight="1" x14ac:dyDescent="0.25">
      <c r="A354" s="104"/>
      <c r="B354" s="104"/>
      <c r="C354" s="151"/>
      <c r="D354" s="152"/>
      <c r="E354" s="153"/>
      <c r="F354" s="153"/>
      <c r="G354" s="104"/>
      <c r="H354" s="99"/>
      <c r="I354" s="100"/>
      <c r="J354" s="101"/>
      <c r="K354" s="102"/>
      <c r="L354" s="104"/>
      <c r="M354" s="104"/>
      <c r="N354" s="104"/>
      <c r="O354" s="104"/>
      <c r="P354" s="104"/>
      <c r="Q354" s="104"/>
      <c r="R354" s="104"/>
      <c r="S354" s="104"/>
      <c r="T354" s="104"/>
      <c r="U354" s="104"/>
      <c r="V354" s="104"/>
      <c r="W354" s="104"/>
      <c r="X354" s="104"/>
      <c r="Y354" s="104"/>
      <c r="Z354" s="104"/>
    </row>
    <row r="355" spans="1:26" ht="12" customHeight="1" x14ac:dyDescent="0.25">
      <c r="A355" s="104"/>
      <c r="B355" s="104"/>
      <c r="C355" s="151"/>
      <c r="D355" s="152"/>
      <c r="E355" s="153"/>
      <c r="F355" s="153"/>
      <c r="G355" s="104"/>
      <c r="H355" s="99"/>
      <c r="I355" s="100"/>
      <c r="J355" s="101"/>
      <c r="K355" s="102"/>
      <c r="L355" s="104"/>
      <c r="M355" s="104"/>
      <c r="N355" s="104"/>
      <c r="O355" s="104"/>
      <c r="P355" s="104"/>
      <c r="Q355" s="104"/>
      <c r="R355" s="104"/>
      <c r="S355" s="104"/>
      <c r="T355" s="104"/>
      <c r="U355" s="104"/>
      <c r="V355" s="104"/>
      <c r="W355" s="104"/>
      <c r="X355" s="104"/>
      <c r="Y355" s="104"/>
      <c r="Z355" s="104"/>
    </row>
    <row r="356" spans="1:26" ht="12" customHeight="1" x14ac:dyDescent="0.25">
      <c r="A356" s="104"/>
      <c r="B356" s="104"/>
      <c r="C356" s="151"/>
      <c r="D356" s="152"/>
      <c r="E356" s="153"/>
      <c r="F356" s="153"/>
      <c r="G356" s="104"/>
      <c r="H356" s="99"/>
      <c r="I356" s="100"/>
      <c r="J356" s="101"/>
      <c r="K356" s="102"/>
      <c r="L356" s="104"/>
      <c r="M356" s="104"/>
      <c r="N356" s="104"/>
      <c r="O356" s="104"/>
      <c r="P356" s="104"/>
      <c r="Q356" s="104"/>
      <c r="R356" s="104"/>
      <c r="S356" s="104"/>
      <c r="T356" s="104"/>
      <c r="U356" s="104"/>
      <c r="V356" s="104"/>
      <c r="W356" s="104"/>
      <c r="X356" s="104"/>
      <c r="Y356" s="104"/>
      <c r="Z356" s="104"/>
    </row>
    <row r="357" spans="1:26" ht="12" customHeight="1" x14ac:dyDescent="0.25">
      <c r="A357" s="104"/>
      <c r="B357" s="104"/>
      <c r="C357" s="151"/>
      <c r="D357" s="152"/>
      <c r="E357" s="153"/>
      <c r="F357" s="153"/>
      <c r="G357" s="104"/>
      <c r="H357" s="99"/>
      <c r="I357" s="100"/>
      <c r="J357" s="101"/>
      <c r="K357" s="102"/>
      <c r="L357" s="104"/>
      <c r="M357" s="104"/>
      <c r="N357" s="104"/>
      <c r="O357" s="104"/>
      <c r="P357" s="104"/>
      <c r="Q357" s="104"/>
      <c r="R357" s="104"/>
      <c r="S357" s="104"/>
      <c r="T357" s="104"/>
      <c r="U357" s="104"/>
      <c r="V357" s="104"/>
      <c r="W357" s="104"/>
      <c r="X357" s="104"/>
      <c r="Y357" s="104"/>
      <c r="Z357" s="104"/>
    </row>
    <row r="358" spans="1:26" ht="12" customHeight="1" x14ac:dyDescent="0.25">
      <c r="A358" s="104"/>
      <c r="B358" s="104"/>
      <c r="C358" s="151"/>
      <c r="D358" s="152"/>
      <c r="E358" s="153"/>
      <c r="F358" s="153"/>
      <c r="G358" s="104"/>
      <c r="H358" s="99"/>
      <c r="I358" s="100"/>
      <c r="J358" s="101"/>
      <c r="K358" s="102"/>
      <c r="L358" s="104"/>
      <c r="M358" s="104"/>
      <c r="N358" s="104"/>
      <c r="O358" s="104"/>
      <c r="P358" s="104"/>
      <c r="Q358" s="104"/>
      <c r="R358" s="104"/>
      <c r="S358" s="104"/>
      <c r="T358" s="104"/>
      <c r="U358" s="104"/>
      <c r="V358" s="104"/>
      <c r="W358" s="104"/>
      <c r="X358" s="104"/>
      <c r="Y358" s="104"/>
      <c r="Z358" s="104"/>
    </row>
    <row r="359" spans="1:26" ht="12" customHeight="1" x14ac:dyDescent="0.25">
      <c r="A359" s="104"/>
      <c r="B359" s="104"/>
      <c r="C359" s="151"/>
      <c r="D359" s="152"/>
      <c r="E359" s="153"/>
      <c r="F359" s="153"/>
      <c r="G359" s="104"/>
      <c r="H359" s="99"/>
      <c r="I359" s="100"/>
      <c r="J359" s="101"/>
      <c r="K359" s="102"/>
      <c r="L359" s="104"/>
      <c r="M359" s="104"/>
      <c r="N359" s="104"/>
      <c r="O359" s="104"/>
      <c r="P359" s="104"/>
      <c r="Q359" s="104"/>
      <c r="R359" s="104"/>
      <c r="S359" s="104"/>
      <c r="T359" s="104"/>
      <c r="U359" s="104"/>
      <c r="V359" s="104"/>
      <c r="W359" s="104"/>
      <c r="X359" s="104"/>
      <c r="Y359" s="104"/>
      <c r="Z359" s="104"/>
    </row>
    <row r="360" spans="1:26" ht="12" customHeight="1" x14ac:dyDescent="0.25">
      <c r="A360" s="104"/>
      <c r="B360" s="104"/>
      <c r="C360" s="151"/>
      <c r="D360" s="152"/>
      <c r="E360" s="153"/>
      <c r="F360" s="153"/>
      <c r="G360" s="104"/>
      <c r="H360" s="99"/>
      <c r="I360" s="100"/>
      <c r="J360" s="101"/>
      <c r="K360" s="102"/>
      <c r="L360" s="104"/>
      <c r="M360" s="104"/>
      <c r="N360" s="104"/>
      <c r="O360" s="104"/>
      <c r="P360" s="104"/>
      <c r="Q360" s="104"/>
      <c r="R360" s="104"/>
      <c r="S360" s="104"/>
      <c r="T360" s="104"/>
      <c r="U360" s="104"/>
      <c r="V360" s="104"/>
      <c r="W360" s="104"/>
      <c r="X360" s="104"/>
      <c r="Y360" s="104"/>
      <c r="Z360" s="104"/>
    </row>
    <row r="361" spans="1:26" ht="12" customHeight="1" x14ac:dyDescent="0.25">
      <c r="A361" s="104"/>
      <c r="B361" s="104"/>
      <c r="C361" s="151"/>
      <c r="D361" s="152"/>
      <c r="E361" s="153"/>
      <c r="F361" s="153"/>
      <c r="G361" s="104"/>
      <c r="H361" s="99"/>
      <c r="I361" s="100"/>
      <c r="J361" s="101"/>
      <c r="K361" s="102"/>
      <c r="L361" s="104"/>
      <c r="M361" s="104"/>
      <c r="N361" s="104"/>
      <c r="O361" s="104"/>
      <c r="P361" s="104"/>
      <c r="Q361" s="104"/>
      <c r="R361" s="104"/>
      <c r="S361" s="104"/>
      <c r="T361" s="104"/>
      <c r="U361" s="104"/>
      <c r="V361" s="104"/>
      <c r="W361" s="104"/>
      <c r="X361" s="104"/>
      <c r="Y361" s="104"/>
      <c r="Z361" s="104"/>
    </row>
    <row r="362" spans="1:26" ht="12" customHeight="1" x14ac:dyDescent="0.25">
      <c r="A362" s="104"/>
      <c r="B362" s="104"/>
      <c r="C362" s="151"/>
      <c r="D362" s="152"/>
      <c r="E362" s="153"/>
      <c r="F362" s="153"/>
      <c r="G362" s="104"/>
      <c r="H362" s="99"/>
      <c r="I362" s="100"/>
      <c r="J362" s="101"/>
      <c r="K362" s="102"/>
      <c r="L362" s="104"/>
      <c r="M362" s="104"/>
      <c r="N362" s="104"/>
      <c r="O362" s="104"/>
      <c r="P362" s="104"/>
      <c r="Q362" s="104"/>
      <c r="R362" s="104"/>
      <c r="S362" s="104"/>
      <c r="T362" s="104"/>
      <c r="U362" s="104"/>
      <c r="V362" s="104"/>
      <c r="W362" s="104"/>
      <c r="X362" s="104"/>
      <c r="Y362" s="104"/>
      <c r="Z362" s="104"/>
    </row>
    <row r="363" spans="1:26" ht="12" customHeight="1" x14ac:dyDescent="0.25">
      <c r="A363" s="104"/>
      <c r="B363" s="104"/>
      <c r="C363" s="151"/>
      <c r="D363" s="152"/>
      <c r="E363" s="153"/>
      <c r="F363" s="153"/>
      <c r="G363" s="104"/>
      <c r="H363" s="99"/>
      <c r="I363" s="100"/>
      <c r="J363" s="101"/>
      <c r="K363" s="102"/>
      <c r="L363" s="104"/>
      <c r="M363" s="104"/>
      <c r="N363" s="104"/>
      <c r="O363" s="104"/>
      <c r="P363" s="104"/>
      <c r="Q363" s="104"/>
      <c r="R363" s="104"/>
      <c r="S363" s="104"/>
      <c r="T363" s="104"/>
      <c r="U363" s="104"/>
      <c r="V363" s="104"/>
      <c r="W363" s="104"/>
      <c r="X363" s="104"/>
      <c r="Y363" s="104"/>
      <c r="Z363" s="104"/>
    </row>
    <row r="364" spans="1:26" ht="12" customHeight="1" x14ac:dyDescent="0.25">
      <c r="A364" s="104"/>
      <c r="B364" s="104"/>
      <c r="C364" s="151"/>
      <c r="D364" s="152"/>
      <c r="E364" s="153"/>
      <c r="F364" s="153"/>
      <c r="G364" s="104"/>
      <c r="H364" s="99"/>
      <c r="I364" s="100"/>
      <c r="J364" s="101"/>
      <c r="K364" s="102"/>
      <c r="L364" s="104"/>
      <c r="M364" s="104"/>
      <c r="N364" s="104"/>
      <c r="O364" s="104"/>
      <c r="P364" s="104"/>
      <c r="Q364" s="104"/>
      <c r="R364" s="104"/>
      <c r="S364" s="104"/>
      <c r="T364" s="104"/>
      <c r="U364" s="104"/>
      <c r="V364" s="104"/>
      <c r="W364" s="104"/>
      <c r="X364" s="104"/>
      <c r="Y364" s="104"/>
      <c r="Z364" s="104"/>
    </row>
    <row r="365" spans="1:26" ht="12" customHeight="1" x14ac:dyDescent="0.25">
      <c r="A365" s="104"/>
      <c r="B365" s="104"/>
      <c r="C365" s="151"/>
      <c r="D365" s="152"/>
      <c r="E365" s="153"/>
      <c r="F365" s="153"/>
      <c r="G365" s="104"/>
      <c r="H365" s="99"/>
      <c r="I365" s="100"/>
      <c r="J365" s="101"/>
      <c r="K365" s="102"/>
      <c r="L365" s="104"/>
      <c r="M365" s="104"/>
      <c r="N365" s="104"/>
      <c r="O365" s="104"/>
      <c r="P365" s="104"/>
      <c r="Q365" s="104"/>
      <c r="R365" s="104"/>
      <c r="S365" s="104"/>
      <c r="T365" s="104"/>
      <c r="U365" s="104"/>
      <c r="V365" s="104"/>
      <c r="W365" s="104"/>
      <c r="X365" s="104"/>
      <c r="Y365" s="104"/>
      <c r="Z365" s="104"/>
    </row>
    <row r="366" spans="1:26" ht="12" customHeight="1" x14ac:dyDescent="0.25">
      <c r="A366" s="104"/>
      <c r="B366" s="104"/>
      <c r="C366" s="151"/>
      <c r="D366" s="152"/>
      <c r="E366" s="153"/>
      <c r="F366" s="153"/>
      <c r="G366" s="104"/>
      <c r="H366" s="99"/>
      <c r="I366" s="100"/>
      <c r="J366" s="101"/>
      <c r="K366" s="102"/>
      <c r="L366" s="104"/>
      <c r="M366" s="104"/>
      <c r="N366" s="104"/>
      <c r="O366" s="104"/>
      <c r="P366" s="104"/>
      <c r="Q366" s="104"/>
      <c r="R366" s="104"/>
      <c r="S366" s="104"/>
      <c r="T366" s="104"/>
      <c r="U366" s="104"/>
      <c r="V366" s="104"/>
      <c r="W366" s="104"/>
      <c r="X366" s="104"/>
      <c r="Y366" s="104"/>
      <c r="Z366" s="104"/>
    </row>
    <row r="367" spans="1:26" ht="12" customHeight="1" x14ac:dyDescent="0.25">
      <c r="A367" s="104"/>
      <c r="B367" s="104"/>
      <c r="C367" s="151"/>
      <c r="D367" s="152"/>
      <c r="E367" s="153"/>
      <c r="F367" s="153"/>
      <c r="G367" s="104"/>
      <c r="H367" s="99"/>
      <c r="I367" s="100"/>
      <c r="J367" s="101"/>
      <c r="K367" s="102"/>
      <c r="L367" s="104"/>
      <c r="M367" s="104"/>
      <c r="N367" s="104"/>
      <c r="O367" s="104"/>
      <c r="P367" s="104"/>
      <c r="Q367" s="104"/>
      <c r="R367" s="104"/>
      <c r="S367" s="104"/>
      <c r="T367" s="104"/>
      <c r="U367" s="104"/>
      <c r="V367" s="104"/>
      <c r="W367" s="104"/>
      <c r="X367" s="104"/>
      <c r="Y367" s="104"/>
      <c r="Z367" s="104"/>
    </row>
    <row r="368" spans="1:26" ht="12" customHeight="1" x14ac:dyDescent="0.25">
      <c r="A368" s="104"/>
      <c r="B368" s="104"/>
      <c r="C368" s="151"/>
      <c r="D368" s="152"/>
      <c r="E368" s="153"/>
      <c r="F368" s="153"/>
      <c r="G368" s="104"/>
      <c r="H368" s="99"/>
      <c r="I368" s="100"/>
      <c r="J368" s="101"/>
      <c r="K368" s="102"/>
      <c r="L368" s="104"/>
      <c r="M368" s="104"/>
      <c r="N368" s="104"/>
      <c r="O368" s="104"/>
      <c r="P368" s="104"/>
      <c r="Q368" s="104"/>
      <c r="R368" s="104"/>
      <c r="S368" s="104"/>
      <c r="T368" s="104"/>
      <c r="U368" s="104"/>
      <c r="V368" s="104"/>
      <c r="W368" s="104"/>
      <c r="X368" s="104"/>
      <c r="Y368" s="104"/>
      <c r="Z368" s="104"/>
    </row>
    <row r="369" spans="1:26" ht="12" customHeight="1" x14ac:dyDescent="0.25">
      <c r="A369" s="104"/>
      <c r="B369" s="104"/>
      <c r="C369" s="151"/>
      <c r="D369" s="152"/>
      <c r="E369" s="153"/>
      <c r="F369" s="153"/>
      <c r="G369" s="104"/>
      <c r="H369" s="99"/>
      <c r="I369" s="100"/>
      <c r="J369" s="101"/>
      <c r="K369" s="102"/>
      <c r="L369" s="104"/>
      <c r="M369" s="104"/>
      <c r="N369" s="104"/>
      <c r="O369" s="104"/>
      <c r="P369" s="104"/>
      <c r="Q369" s="104"/>
      <c r="R369" s="104"/>
      <c r="S369" s="104"/>
      <c r="T369" s="104"/>
      <c r="U369" s="104"/>
      <c r="V369" s="104"/>
      <c r="W369" s="104"/>
      <c r="X369" s="104"/>
      <c r="Y369" s="104"/>
      <c r="Z369" s="104"/>
    </row>
    <row r="370" spans="1:26" ht="12" customHeight="1" x14ac:dyDescent="0.25">
      <c r="A370" s="104"/>
      <c r="B370" s="104"/>
      <c r="C370" s="151"/>
      <c r="D370" s="152"/>
      <c r="E370" s="153"/>
      <c r="F370" s="153"/>
      <c r="G370" s="104"/>
      <c r="H370" s="99"/>
      <c r="I370" s="100"/>
      <c r="J370" s="101"/>
      <c r="K370" s="102"/>
      <c r="L370" s="104"/>
      <c r="M370" s="104"/>
      <c r="N370" s="104"/>
      <c r="O370" s="104"/>
      <c r="P370" s="104"/>
      <c r="Q370" s="104"/>
      <c r="R370" s="104"/>
      <c r="S370" s="104"/>
      <c r="T370" s="104"/>
      <c r="U370" s="104"/>
      <c r="V370" s="104"/>
      <c r="W370" s="104"/>
      <c r="X370" s="104"/>
      <c r="Y370" s="104"/>
      <c r="Z370" s="104"/>
    </row>
    <row r="371" spans="1:26" ht="12" customHeight="1" x14ac:dyDescent="0.25">
      <c r="A371" s="104"/>
      <c r="B371" s="104"/>
      <c r="C371" s="151"/>
      <c r="D371" s="152"/>
      <c r="E371" s="153"/>
      <c r="F371" s="153"/>
      <c r="G371" s="104"/>
      <c r="H371" s="99"/>
      <c r="I371" s="100"/>
      <c r="J371" s="101"/>
      <c r="K371" s="102"/>
      <c r="L371" s="104"/>
      <c r="M371" s="104"/>
      <c r="N371" s="104"/>
      <c r="O371" s="104"/>
      <c r="P371" s="104"/>
      <c r="Q371" s="104"/>
      <c r="R371" s="104"/>
      <c r="S371" s="104"/>
      <c r="T371" s="104"/>
      <c r="U371" s="104"/>
      <c r="V371" s="104"/>
      <c r="W371" s="104"/>
      <c r="X371" s="104"/>
      <c r="Y371" s="104"/>
      <c r="Z371" s="104"/>
    </row>
    <row r="372" spans="1:26" ht="12" customHeight="1" x14ac:dyDescent="0.25">
      <c r="A372" s="104"/>
      <c r="B372" s="104"/>
      <c r="C372" s="151"/>
      <c r="D372" s="152"/>
      <c r="E372" s="153"/>
      <c r="F372" s="153"/>
      <c r="G372" s="104"/>
      <c r="H372" s="99"/>
      <c r="I372" s="100"/>
      <c r="J372" s="101"/>
      <c r="K372" s="102"/>
      <c r="L372" s="104"/>
      <c r="M372" s="104"/>
      <c r="N372" s="104"/>
      <c r="O372" s="104"/>
      <c r="P372" s="104"/>
      <c r="Q372" s="104"/>
      <c r="R372" s="104"/>
      <c r="S372" s="104"/>
      <c r="T372" s="104"/>
      <c r="U372" s="104"/>
      <c r="V372" s="104"/>
      <c r="W372" s="104"/>
      <c r="X372" s="104"/>
      <c r="Y372" s="104"/>
      <c r="Z372" s="104"/>
    </row>
    <row r="373" spans="1:26" ht="12" customHeight="1" x14ac:dyDescent="0.25">
      <c r="A373" s="104"/>
      <c r="B373" s="104"/>
      <c r="C373" s="151"/>
      <c r="D373" s="152"/>
      <c r="E373" s="153"/>
      <c r="F373" s="153"/>
      <c r="G373" s="104"/>
      <c r="H373" s="99"/>
      <c r="I373" s="100"/>
      <c r="J373" s="101"/>
      <c r="K373" s="102"/>
      <c r="L373" s="104"/>
      <c r="M373" s="104"/>
      <c r="N373" s="104"/>
      <c r="O373" s="104"/>
      <c r="P373" s="104"/>
      <c r="Q373" s="104"/>
      <c r="R373" s="104"/>
      <c r="S373" s="104"/>
      <c r="T373" s="104"/>
      <c r="U373" s="104"/>
      <c r="V373" s="104"/>
      <c r="W373" s="104"/>
      <c r="X373" s="104"/>
      <c r="Y373" s="104"/>
      <c r="Z373" s="104"/>
    </row>
    <row r="374" spans="1:26" ht="12" customHeight="1" x14ac:dyDescent="0.25">
      <c r="A374" s="104"/>
      <c r="B374" s="104"/>
      <c r="C374" s="151"/>
      <c r="D374" s="152"/>
      <c r="E374" s="153"/>
      <c r="F374" s="153"/>
      <c r="G374" s="104"/>
      <c r="H374" s="99"/>
      <c r="I374" s="100"/>
      <c r="J374" s="101"/>
      <c r="K374" s="102"/>
      <c r="L374" s="104"/>
      <c r="M374" s="104"/>
      <c r="N374" s="104"/>
      <c r="O374" s="104"/>
      <c r="P374" s="104"/>
      <c r="Q374" s="104"/>
      <c r="R374" s="104"/>
      <c r="S374" s="104"/>
      <c r="T374" s="104"/>
      <c r="U374" s="104"/>
      <c r="V374" s="104"/>
      <c r="W374" s="104"/>
      <c r="X374" s="104"/>
      <c r="Y374" s="104"/>
      <c r="Z374" s="104"/>
    </row>
    <row r="375" spans="1:26" ht="12" customHeight="1" x14ac:dyDescent="0.25">
      <c r="A375" s="104"/>
      <c r="B375" s="104"/>
      <c r="C375" s="151"/>
      <c r="D375" s="152"/>
      <c r="E375" s="153"/>
      <c r="F375" s="153"/>
      <c r="G375" s="104"/>
      <c r="H375" s="99"/>
      <c r="I375" s="100"/>
      <c r="J375" s="101"/>
      <c r="K375" s="102"/>
      <c r="L375" s="104"/>
      <c r="M375" s="104"/>
      <c r="N375" s="104"/>
      <c r="O375" s="104"/>
      <c r="P375" s="104"/>
      <c r="Q375" s="104"/>
      <c r="R375" s="104"/>
      <c r="S375" s="104"/>
      <c r="T375" s="104"/>
      <c r="U375" s="104"/>
      <c r="V375" s="104"/>
      <c r="W375" s="104"/>
      <c r="X375" s="104"/>
      <c r="Y375" s="104"/>
      <c r="Z375" s="104"/>
    </row>
    <row r="376" spans="1:26" ht="12" customHeight="1" x14ac:dyDescent="0.25">
      <c r="A376" s="104"/>
      <c r="B376" s="104"/>
      <c r="C376" s="151"/>
      <c r="D376" s="152"/>
      <c r="E376" s="153"/>
      <c r="F376" s="153"/>
      <c r="G376" s="104"/>
      <c r="H376" s="99"/>
      <c r="I376" s="100"/>
      <c r="J376" s="101"/>
      <c r="K376" s="102"/>
      <c r="L376" s="104"/>
      <c r="M376" s="104"/>
      <c r="N376" s="104"/>
      <c r="O376" s="104"/>
      <c r="P376" s="104"/>
      <c r="Q376" s="104"/>
      <c r="R376" s="104"/>
      <c r="S376" s="104"/>
      <c r="T376" s="104"/>
      <c r="U376" s="104"/>
      <c r="V376" s="104"/>
      <c r="W376" s="104"/>
      <c r="X376" s="104"/>
      <c r="Y376" s="104"/>
      <c r="Z376" s="104"/>
    </row>
    <row r="377" spans="1:26" ht="12" customHeight="1" x14ac:dyDescent="0.25">
      <c r="A377" s="104"/>
      <c r="B377" s="104"/>
      <c r="C377" s="151"/>
      <c r="D377" s="152"/>
      <c r="E377" s="153"/>
      <c r="F377" s="153"/>
      <c r="G377" s="104"/>
      <c r="H377" s="99"/>
      <c r="I377" s="100"/>
      <c r="J377" s="101"/>
      <c r="K377" s="102"/>
      <c r="L377" s="104"/>
      <c r="M377" s="104"/>
      <c r="N377" s="104"/>
      <c r="O377" s="104"/>
      <c r="P377" s="104"/>
      <c r="Q377" s="104"/>
      <c r="R377" s="104"/>
      <c r="S377" s="104"/>
      <c r="T377" s="104"/>
      <c r="U377" s="104"/>
      <c r="V377" s="104"/>
      <c r="W377" s="104"/>
      <c r="X377" s="104"/>
      <c r="Y377" s="104"/>
      <c r="Z377" s="104"/>
    </row>
    <row r="378" spans="1:26" ht="12" customHeight="1" x14ac:dyDescent="0.25">
      <c r="A378" s="104"/>
      <c r="B378" s="104"/>
      <c r="C378" s="151"/>
      <c r="D378" s="152"/>
      <c r="E378" s="153"/>
      <c r="F378" s="153"/>
      <c r="G378" s="104"/>
      <c r="H378" s="99"/>
      <c r="I378" s="100"/>
      <c r="J378" s="101"/>
      <c r="K378" s="102"/>
      <c r="L378" s="104"/>
      <c r="M378" s="104"/>
      <c r="N378" s="104"/>
      <c r="O378" s="104"/>
      <c r="P378" s="104"/>
      <c r="Q378" s="104"/>
      <c r="R378" s="104"/>
      <c r="S378" s="104"/>
      <c r="T378" s="104"/>
      <c r="U378" s="104"/>
      <c r="V378" s="104"/>
      <c r="W378" s="104"/>
      <c r="X378" s="104"/>
      <c r="Y378" s="104"/>
      <c r="Z378" s="104"/>
    </row>
    <row r="379" spans="1:26" ht="12" customHeight="1" x14ac:dyDescent="0.25">
      <c r="A379" s="104"/>
      <c r="B379" s="104"/>
      <c r="C379" s="151"/>
      <c r="D379" s="152"/>
      <c r="E379" s="153"/>
      <c r="F379" s="153"/>
      <c r="G379" s="104"/>
      <c r="H379" s="99"/>
      <c r="I379" s="100"/>
      <c r="J379" s="101"/>
      <c r="K379" s="102"/>
      <c r="L379" s="104"/>
      <c r="M379" s="104"/>
      <c r="N379" s="104"/>
      <c r="O379" s="104"/>
      <c r="P379" s="104"/>
      <c r="Q379" s="104"/>
      <c r="R379" s="104"/>
      <c r="S379" s="104"/>
      <c r="T379" s="104"/>
      <c r="U379" s="104"/>
      <c r="V379" s="104"/>
      <c r="W379" s="104"/>
      <c r="X379" s="104"/>
      <c r="Y379" s="104"/>
      <c r="Z379" s="104"/>
    </row>
    <row r="380" spans="1:26" ht="12" customHeight="1" x14ac:dyDescent="0.25">
      <c r="A380" s="104"/>
      <c r="B380" s="104"/>
      <c r="C380" s="151"/>
      <c r="D380" s="152"/>
      <c r="E380" s="153"/>
      <c r="F380" s="153"/>
      <c r="G380" s="104"/>
      <c r="H380" s="99"/>
      <c r="I380" s="100"/>
      <c r="J380" s="101"/>
      <c r="K380" s="102"/>
      <c r="L380" s="104"/>
      <c r="M380" s="104"/>
      <c r="N380" s="104"/>
      <c r="O380" s="104"/>
      <c r="P380" s="104"/>
      <c r="Q380" s="104"/>
      <c r="R380" s="104"/>
      <c r="S380" s="104"/>
      <c r="T380" s="104"/>
      <c r="U380" s="104"/>
      <c r="V380" s="104"/>
      <c r="W380" s="104"/>
      <c r="X380" s="104"/>
      <c r="Y380" s="104"/>
      <c r="Z380" s="104"/>
    </row>
    <row r="381" spans="1:26" ht="12" customHeight="1" x14ac:dyDescent="0.25">
      <c r="A381" s="104"/>
      <c r="B381" s="104"/>
      <c r="C381" s="151"/>
      <c r="D381" s="152"/>
      <c r="E381" s="153"/>
      <c r="F381" s="153"/>
      <c r="G381" s="104"/>
      <c r="H381" s="99"/>
      <c r="I381" s="100"/>
      <c r="J381" s="101"/>
      <c r="K381" s="102"/>
      <c r="L381" s="104"/>
      <c r="M381" s="104"/>
      <c r="N381" s="104"/>
      <c r="O381" s="104"/>
      <c r="P381" s="104"/>
      <c r="Q381" s="104"/>
      <c r="R381" s="104"/>
      <c r="S381" s="104"/>
      <c r="T381" s="104"/>
      <c r="U381" s="104"/>
      <c r="V381" s="104"/>
      <c r="W381" s="104"/>
      <c r="X381" s="104"/>
      <c r="Y381" s="104"/>
      <c r="Z381" s="104"/>
    </row>
    <row r="382" spans="1:26" ht="12" customHeight="1" x14ac:dyDescent="0.25">
      <c r="A382" s="104"/>
      <c r="B382" s="104"/>
      <c r="C382" s="151"/>
      <c r="D382" s="152"/>
      <c r="E382" s="153"/>
      <c r="F382" s="153"/>
      <c r="G382" s="104"/>
      <c r="H382" s="99"/>
      <c r="I382" s="100"/>
      <c r="J382" s="101"/>
      <c r="K382" s="102"/>
      <c r="L382" s="104"/>
      <c r="M382" s="104"/>
      <c r="N382" s="104"/>
      <c r="O382" s="104"/>
      <c r="P382" s="104"/>
      <c r="Q382" s="104"/>
      <c r="R382" s="104"/>
      <c r="S382" s="104"/>
      <c r="T382" s="104"/>
      <c r="U382" s="104"/>
      <c r="V382" s="104"/>
      <c r="W382" s="104"/>
      <c r="X382" s="104"/>
      <c r="Y382" s="104"/>
      <c r="Z382" s="104"/>
    </row>
    <row r="383" spans="1:26" ht="12" customHeight="1" x14ac:dyDescent="0.25">
      <c r="A383" s="104"/>
      <c r="B383" s="104"/>
      <c r="C383" s="151"/>
      <c r="D383" s="152"/>
      <c r="E383" s="153"/>
      <c r="F383" s="153"/>
      <c r="G383" s="104"/>
      <c r="H383" s="99"/>
      <c r="I383" s="100"/>
      <c r="J383" s="101"/>
      <c r="K383" s="102"/>
      <c r="L383" s="104"/>
      <c r="M383" s="104"/>
      <c r="N383" s="104"/>
      <c r="O383" s="104"/>
      <c r="P383" s="104"/>
      <c r="Q383" s="104"/>
      <c r="R383" s="104"/>
      <c r="S383" s="104"/>
      <c r="T383" s="104"/>
      <c r="U383" s="104"/>
      <c r="V383" s="104"/>
      <c r="W383" s="104"/>
      <c r="X383" s="104"/>
      <c r="Y383" s="104"/>
      <c r="Z383" s="104"/>
    </row>
    <row r="384" spans="1:26" ht="12" customHeight="1" x14ac:dyDescent="0.25">
      <c r="A384" s="104"/>
      <c r="B384" s="104"/>
      <c r="C384" s="151"/>
      <c r="D384" s="152"/>
      <c r="E384" s="153"/>
      <c r="F384" s="153"/>
      <c r="G384" s="104"/>
      <c r="H384" s="99"/>
      <c r="I384" s="100"/>
      <c r="J384" s="101"/>
      <c r="K384" s="102"/>
      <c r="L384" s="104"/>
      <c r="M384" s="104"/>
      <c r="N384" s="104"/>
      <c r="O384" s="104"/>
      <c r="P384" s="104"/>
      <c r="Q384" s="104"/>
      <c r="R384" s="104"/>
      <c r="S384" s="104"/>
      <c r="T384" s="104"/>
      <c r="U384" s="104"/>
      <c r="V384" s="104"/>
      <c r="W384" s="104"/>
      <c r="X384" s="104"/>
      <c r="Y384" s="104"/>
      <c r="Z384" s="104"/>
    </row>
    <row r="385" spans="1:26" ht="12" customHeight="1" x14ac:dyDescent="0.25">
      <c r="A385" s="104"/>
      <c r="B385" s="104"/>
      <c r="C385" s="151"/>
      <c r="D385" s="152"/>
      <c r="E385" s="153"/>
      <c r="F385" s="153"/>
      <c r="G385" s="104"/>
      <c r="H385" s="99"/>
      <c r="I385" s="100"/>
      <c r="J385" s="101"/>
      <c r="K385" s="102"/>
      <c r="L385" s="104"/>
      <c r="M385" s="104"/>
      <c r="N385" s="104"/>
      <c r="O385" s="104"/>
      <c r="P385" s="104"/>
      <c r="Q385" s="104"/>
      <c r="R385" s="104"/>
      <c r="S385" s="104"/>
      <c r="T385" s="104"/>
      <c r="U385" s="104"/>
      <c r="V385" s="104"/>
      <c r="W385" s="104"/>
      <c r="X385" s="104"/>
      <c r="Y385" s="104"/>
      <c r="Z385" s="104"/>
    </row>
    <row r="386" spans="1:26" ht="12" customHeight="1" x14ac:dyDescent="0.25">
      <c r="A386" s="104"/>
      <c r="B386" s="104"/>
      <c r="C386" s="151"/>
      <c r="D386" s="152"/>
      <c r="E386" s="153"/>
      <c r="F386" s="153"/>
      <c r="G386" s="104"/>
      <c r="H386" s="99"/>
      <c r="I386" s="100"/>
      <c r="J386" s="101"/>
      <c r="K386" s="102"/>
      <c r="L386" s="104"/>
      <c r="M386" s="104"/>
      <c r="N386" s="104"/>
      <c r="O386" s="104"/>
      <c r="P386" s="104"/>
      <c r="Q386" s="104"/>
      <c r="R386" s="104"/>
      <c r="S386" s="104"/>
      <c r="T386" s="104"/>
      <c r="U386" s="104"/>
      <c r="V386" s="104"/>
      <c r="W386" s="104"/>
      <c r="X386" s="104"/>
      <c r="Y386" s="104"/>
      <c r="Z386" s="104"/>
    </row>
    <row r="387" spans="1:26" ht="12" customHeight="1" x14ac:dyDescent="0.25">
      <c r="A387" s="104"/>
      <c r="B387" s="104"/>
      <c r="C387" s="151"/>
      <c r="D387" s="152"/>
      <c r="E387" s="153"/>
      <c r="F387" s="153"/>
      <c r="G387" s="104"/>
      <c r="H387" s="99"/>
      <c r="I387" s="100"/>
      <c r="J387" s="101"/>
      <c r="K387" s="102"/>
      <c r="L387" s="104"/>
      <c r="M387" s="104"/>
      <c r="N387" s="104"/>
      <c r="O387" s="104"/>
      <c r="P387" s="104"/>
      <c r="Q387" s="104"/>
      <c r="R387" s="104"/>
      <c r="S387" s="104"/>
      <c r="T387" s="104"/>
      <c r="U387" s="104"/>
      <c r="V387" s="104"/>
      <c r="W387" s="104"/>
      <c r="X387" s="104"/>
      <c r="Y387" s="104"/>
      <c r="Z387" s="104"/>
    </row>
    <row r="388" spans="1:26" ht="12" customHeight="1" x14ac:dyDescent="0.25">
      <c r="A388" s="104"/>
      <c r="B388" s="104"/>
      <c r="C388" s="151"/>
      <c r="D388" s="152"/>
      <c r="E388" s="153"/>
      <c r="F388" s="153"/>
      <c r="G388" s="104"/>
      <c r="H388" s="99"/>
      <c r="I388" s="100"/>
      <c r="J388" s="101"/>
      <c r="K388" s="102"/>
      <c r="L388" s="104"/>
      <c r="M388" s="104"/>
      <c r="N388" s="104"/>
      <c r="O388" s="104"/>
      <c r="P388" s="104"/>
      <c r="Q388" s="104"/>
      <c r="R388" s="104"/>
      <c r="S388" s="104"/>
      <c r="T388" s="104"/>
      <c r="U388" s="104"/>
      <c r="V388" s="104"/>
      <c r="W388" s="104"/>
      <c r="X388" s="104"/>
      <c r="Y388" s="104"/>
      <c r="Z388" s="104"/>
    </row>
    <row r="389" spans="1:26" ht="12" customHeight="1" x14ac:dyDescent="0.25">
      <c r="A389" s="104"/>
      <c r="B389" s="104"/>
      <c r="C389" s="151"/>
      <c r="D389" s="152"/>
      <c r="E389" s="153"/>
      <c r="F389" s="153"/>
      <c r="G389" s="104"/>
      <c r="H389" s="99"/>
      <c r="I389" s="100"/>
      <c r="J389" s="101"/>
      <c r="K389" s="102"/>
      <c r="L389" s="104"/>
      <c r="M389" s="104"/>
      <c r="N389" s="104"/>
      <c r="O389" s="104"/>
      <c r="P389" s="104"/>
      <c r="Q389" s="104"/>
      <c r="R389" s="104"/>
      <c r="S389" s="104"/>
      <c r="T389" s="104"/>
      <c r="U389" s="104"/>
      <c r="V389" s="104"/>
      <c r="W389" s="104"/>
      <c r="X389" s="104"/>
      <c r="Y389" s="104"/>
      <c r="Z389" s="104"/>
    </row>
    <row r="390" spans="1:26" ht="12" customHeight="1" x14ac:dyDescent="0.25">
      <c r="A390" s="104"/>
      <c r="B390" s="104"/>
      <c r="C390" s="151"/>
      <c r="D390" s="152"/>
      <c r="E390" s="153"/>
      <c r="F390" s="153"/>
      <c r="G390" s="104"/>
      <c r="H390" s="99"/>
      <c r="I390" s="100"/>
      <c r="J390" s="101"/>
      <c r="K390" s="102"/>
      <c r="L390" s="104"/>
      <c r="M390" s="104"/>
      <c r="N390" s="104"/>
      <c r="O390" s="104"/>
      <c r="P390" s="104"/>
      <c r="Q390" s="104"/>
      <c r="R390" s="104"/>
      <c r="S390" s="104"/>
      <c r="T390" s="104"/>
      <c r="U390" s="104"/>
      <c r="V390" s="104"/>
      <c r="W390" s="104"/>
      <c r="X390" s="104"/>
      <c r="Y390" s="104"/>
      <c r="Z390" s="104"/>
    </row>
    <row r="391" spans="1:26" ht="12" customHeight="1" x14ac:dyDescent="0.25">
      <c r="A391" s="104"/>
      <c r="B391" s="104"/>
      <c r="C391" s="151"/>
      <c r="D391" s="152"/>
      <c r="E391" s="153"/>
      <c r="F391" s="153"/>
      <c r="G391" s="104"/>
      <c r="H391" s="99"/>
      <c r="I391" s="100"/>
      <c r="J391" s="101"/>
      <c r="K391" s="102"/>
      <c r="L391" s="104"/>
      <c r="M391" s="104"/>
      <c r="N391" s="104"/>
      <c r="O391" s="104"/>
      <c r="P391" s="104"/>
      <c r="Q391" s="104"/>
      <c r="R391" s="104"/>
      <c r="S391" s="104"/>
      <c r="T391" s="104"/>
      <c r="U391" s="104"/>
      <c r="V391" s="104"/>
      <c r="W391" s="104"/>
      <c r="X391" s="104"/>
      <c r="Y391" s="104"/>
      <c r="Z391" s="104"/>
    </row>
    <row r="392" spans="1:26" ht="12" customHeight="1" x14ac:dyDescent="0.25">
      <c r="A392" s="104"/>
      <c r="B392" s="104"/>
      <c r="C392" s="151"/>
      <c r="D392" s="152"/>
      <c r="E392" s="153"/>
      <c r="F392" s="153"/>
      <c r="G392" s="104"/>
      <c r="H392" s="99"/>
      <c r="I392" s="100"/>
      <c r="J392" s="101"/>
      <c r="K392" s="102"/>
      <c r="L392" s="104"/>
      <c r="M392" s="104"/>
      <c r="N392" s="104"/>
      <c r="O392" s="104"/>
      <c r="P392" s="104"/>
      <c r="Q392" s="104"/>
      <c r="R392" s="104"/>
      <c r="S392" s="104"/>
      <c r="T392" s="104"/>
      <c r="U392" s="104"/>
      <c r="V392" s="104"/>
      <c r="W392" s="104"/>
      <c r="X392" s="104"/>
      <c r="Y392" s="104"/>
      <c r="Z392" s="104"/>
    </row>
    <row r="393" spans="1:26" ht="12" customHeight="1" x14ac:dyDescent="0.25">
      <c r="A393" s="104"/>
      <c r="B393" s="104"/>
      <c r="C393" s="151"/>
      <c r="D393" s="152"/>
      <c r="E393" s="153"/>
      <c r="F393" s="153"/>
      <c r="G393" s="104"/>
      <c r="H393" s="99"/>
      <c r="I393" s="100"/>
      <c r="J393" s="101"/>
      <c r="K393" s="102"/>
      <c r="L393" s="104"/>
      <c r="M393" s="104"/>
      <c r="N393" s="104"/>
      <c r="O393" s="104"/>
      <c r="P393" s="104"/>
      <c r="Q393" s="104"/>
      <c r="R393" s="104"/>
      <c r="S393" s="104"/>
      <c r="T393" s="104"/>
      <c r="U393" s="104"/>
      <c r="V393" s="104"/>
      <c r="W393" s="104"/>
      <c r="X393" s="104"/>
      <c r="Y393" s="104"/>
      <c r="Z393" s="104"/>
    </row>
    <row r="394" spans="1:26" ht="12" customHeight="1" x14ac:dyDescent="0.25">
      <c r="A394" s="104"/>
      <c r="B394" s="104"/>
      <c r="C394" s="151"/>
      <c r="D394" s="152"/>
      <c r="E394" s="153"/>
      <c r="F394" s="153"/>
      <c r="G394" s="104"/>
      <c r="H394" s="99"/>
      <c r="I394" s="100"/>
      <c r="J394" s="101"/>
      <c r="K394" s="102"/>
      <c r="L394" s="104"/>
      <c r="M394" s="104"/>
      <c r="N394" s="104"/>
      <c r="O394" s="104"/>
      <c r="P394" s="104"/>
      <c r="Q394" s="104"/>
      <c r="R394" s="104"/>
      <c r="S394" s="104"/>
      <c r="T394" s="104"/>
      <c r="U394" s="104"/>
      <c r="V394" s="104"/>
      <c r="W394" s="104"/>
      <c r="X394" s="104"/>
      <c r="Y394" s="104"/>
      <c r="Z394" s="104"/>
    </row>
    <row r="395" spans="1:26" ht="12" customHeight="1" x14ac:dyDescent="0.25">
      <c r="A395" s="104"/>
      <c r="B395" s="104"/>
      <c r="C395" s="151"/>
      <c r="D395" s="152"/>
      <c r="E395" s="153"/>
      <c r="F395" s="153"/>
      <c r="G395" s="104"/>
      <c r="H395" s="99"/>
      <c r="I395" s="100"/>
      <c r="J395" s="101"/>
      <c r="K395" s="102"/>
      <c r="L395" s="104"/>
      <c r="M395" s="104"/>
      <c r="N395" s="104"/>
      <c r="O395" s="104"/>
      <c r="P395" s="104"/>
      <c r="Q395" s="104"/>
      <c r="R395" s="104"/>
      <c r="S395" s="104"/>
      <c r="T395" s="104"/>
      <c r="U395" s="104"/>
      <c r="V395" s="104"/>
      <c r="W395" s="104"/>
      <c r="X395" s="104"/>
      <c r="Y395" s="104"/>
      <c r="Z395" s="104"/>
    </row>
    <row r="396" spans="1:26" ht="12" customHeight="1" x14ac:dyDescent="0.25">
      <c r="A396" s="104"/>
      <c r="B396" s="104"/>
      <c r="C396" s="151"/>
      <c r="D396" s="152"/>
      <c r="E396" s="153"/>
      <c r="F396" s="153"/>
      <c r="G396" s="104"/>
      <c r="H396" s="99"/>
      <c r="I396" s="100"/>
      <c r="J396" s="101"/>
      <c r="K396" s="102"/>
      <c r="L396" s="104"/>
      <c r="M396" s="104"/>
      <c r="N396" s="104"/>
      <c r="O396" s="104"/>
      <c r="P396" s="104"/>
      <c r="Q396" s="104"/>
      <c r="R396" s="104"/>
      <c r="S396" s="104"/>
      <c r="T396" s="104"/>
      <c r="U396" s="104"/>
      <c r="V396" s="104"/>
      <c r="W396" s="104"/>
      <c r="X396" s="104"/>
      <c r="Y396" s="104"/>
      <c r="Z396" s="104"/>
    </row>
    <row r="397" spans="1:26" ht="12" customHeight="1" x14ac:dyDescent="0.25">
      <c r="A397" s="104"/>
      <c r="B397" s="104"/>
      <c r="C397" s="151"/>
      <c r="D397" s="152"/>
      <c r="E397" s="153"/>
      <c r="F397" s="153"/>
      <c r="G397" s="104"/>
      <c r="H397" s="99"/>
      <c r="I397" s="100"/>
      <c r="J397" s="101"/>
      <c r="K397" s="102"/>
      <c r="L397" s="104"/>
      <c r="M397" s="104"/>
      <c r="N397" s="104"/>
      <c r="O397" s="104"/>
      <c r="P397" s="104"/>
      <c r="Q397" s="104"/>
      <c r="R397" s="104"/>
      <c r="S397" s="104"/>
      <c r="T397" s="104"/>
      <c r="U397" s="104"/>
      <c r="V397" s="104"/>
      <c r="W397" s="104"/>
      <c r="X397" s="104"/>
      <c r="Y397" s="104"/>
      <c r="Z397" s="104"/>
    </row>
    <row r="398" spans="1:26" ht="12" customHeight="1" x14ac:dyDescent="0.25">
      <c r="A398" s="104"/>
      <c r="B398" s="104"/>
      <c r="C398" s="151"/>
      <c r="D398" s="152"/>
      <c r="E398" s="153"/>
      <c r="F398" s="153"/>
      <c r="G398" s="104"/>
      <c r="H398" s="99"/>
      <c r="I398" s="100"/>
      <c r="J398" s="101"/>
      <c r="K398" s="102"/>
      <c r="L398" s="104"/>
      <c r="M398" s="104"/>
      <c r="N398" s="104"/>
      <c r="O398" s="104"/>
      <c r="P398" s="104"/>
      <c r="Q398" s="104"/>
      <c r="R398" s="104"/>
      <c r="S398" s="104"/>
      <c r="T398" s="104"/>
      <c r="U398" s="104"/>
      <c r="V398" s="104"/>
      <c r="W398" s="104"/>
      <c r="X398" s="104"/>
      <c r="Y398" s="104"/>
      <c r="Z398" s="104"/>
    </row>
    <row r="399" spans="1:26" ht="12" customHeight="1" x14ac:dyDescent="0.25">
      <c r="A399" s="104"/>
      <c r="B399" s="104"/>
      <c r="C399" s="151"/>
      <c r="D399" s="152"/>
      <c r="E399" s="153"/>
      <c r="F399" s="153"/>
      <c r="G399" s="104"/>
      <c r="H399" s="99"/>
      <c r="I399" s="100"/>
      <c r="J399" s="101"/>
      <c r="K399" s="102"/>
      <c r="L399" s="104"/>
      <c r="M399" s="104"/>
      <c r="N399" s="104"/>
      <c r="O399" s="104"/>
      <c r="P399" s="104"/>
      <c r="Q399" s="104"/>
      <c r="R399" s="104"/>
      <c r="S399" s="104"/>
      <c r="T399" s="104"/>
      <c r="U399" s="104"/>
      <c r="V399" s="104"/>
      <c r="W399" s="104"/>
      <c r="X399" s="104"/>
      <c r="Y399" s="104"/>
      <c r="Z399" s="104"/>
    </row>
    <row r="400" spans="1:26" ht="12" customHeight="1" x14ac:dyDescent="0.25">
      <c r="A400" s="104"/>
      <c r="B400" s="104"/>
      <c r="C400" s="151"/>
      <c r="D400" s="152"/>
      <c r="E400" s="153"/>
      <c r="F400" s="153"/>
      <c r="G400" s="104"/>
      <c r="H400" s="99"/>
      <c r="I400" s="100"/>
      <c r="J400" s="101"/>
      <c r="K400" s="102"/>
      <c r="L400" s="104"/>
      <c r="M400" s="104"/>
      <c r="N400" s="104"/>
      <c r="O400" s="104"/>
      <c r="P400" s="104"/>
      <c r="Q400" s="104"/>
      <c r="R400" s="104"/>
      <c r="S400" s="104"/>
      <c r="T400" s="104"/>
      <c r="U400" s="104"/>
      <c r="V400" s="104"/>
      <c r="W400" s="104"/>
      <c r="X400" s="104"/>
      <c r="Y400" s="104"/>
      <c r="Z400" s="104"/>
    </row>
    <row r="401" spans="1:26" ht="12" customHeight="1" x14ac:dyDescent="0.25">
      <c r="A401" s="104"/>
      <c r="B401" s="104"/>
      <c r="C401" s="151"/>
      <c r="D401" s="152"/>
      <c r="E401" s="153"/>
      <c r="F401" s="153"/>
      <c r="G401" s="104"/>
      <c r="H401" s="99"/>
      <c r="I401" s="100"/>
      <c r="J401" s="101"/>
      <c r="K401" s="102"/>
      <c r="L401" s="104"/>
      <c r="M401" s="104"/>
      <c r="N401" s="104"/>
      <c r="O401" s="104"/>
      <c r="P401" s="104"/>
      <c r="Q401" s="104"/>
      <c r="R401" s="104"/>
      <c r="S401" s="104"/>
      <c r="T401" s="104"/>
      <c r="U401" s="104"/>
      <c r="V401" s="104"/>
      <c r="W401" s="104"/>
      <c r="X401" s="104"/>
      <c r="Y401" s="104"/>
      <c r="Z401" s="104"/>
    </row>
    <row r="402" spans="1:26" ht="12" customHeight="1" x14ac:dyDescent="0.25">
      <c r="A402" s="104"/>
      <c r="B402" s="104"/>
      <c r="C402" s="151"/>
      <c r="D402" s="152"/>
      <c r="E402" s="153"/>
      <c r="F402" s="153"/>
      <c r="G402" s="104"/>
      <c r="H402" s="99"/>
      <c r="I402" s="100"/>
      <c r="J402" s="101"/>
      <c r="K402" s="102"/>
      <c r="L402" s="104"/>
      <c r="M402" s="104"/>
      <c r="N402" s="104"/>
      <c r="O402" s="104"/>
      <c r="P402" s="104"/>
      <c r="Q402" s="104"/>
      <c r="R402" s="104"/>
      <c r="S402" s="104"/>
      <c r="T402" s="104"/>
      <c r="U402" s="104"/>
      <c r="V402" s="104"/>
      <c r="W402" s="104"/>
      <c r="X402" s="104"/>
      <c r="Y402" s="104"/>
      <c r="Z402" s="104"/>
    </row>
    <row r="403" spans="1:26" ht="12" customHeight="1" x14ac:dyDescent="0.25">
      <c r="A403" s="104"/>
      <c r="B403" s="104"/>
      <c r="C403" s="151"/>
      <c r="D403" s="152"/>
      <c r="E403" s="153"/>
      <c r="F403" s="153"/>
      <c r="G403" s="104"/>
      <c r="H403" s="99"/>
      <c r="I403" s="100"/>
      <c r="J403" s="101"/>
      <c r="K403" s="102"/>
      <c r="L403" s="104"/>
      <c r="M403" s="104"/>
      <c r="N403" s="104"/>
      <c r="O403" s="104"/>
      <c r="P403" s="104"/>
      <c r="Q403" s="104"/>
      <c r="R403" s="104"/>
      <c r="S403" s="104"/>
      <c r="T403" s="104"/>
      <c r="U403" s="104"/>
      <c r="V403" s="104"/>
      <c r="W403" s="104"/>
      <c r="X403" s="104"/>
      <c r="Y403" s="104"/>
      <c r="Z403" s="104"/>
    </row>
    <row r="404" spans="1:26" ht="12" customHeight="1" x14ac:dyDescent="0.25">
      <c r="A404" s="104"/>
      <c r="B404" s="104"/>
      <c r="C404" s="151"/>
      <c r="D404" s="152"/>
      <c r="E404" s="153"/>
      <c r="F404" s="153"/>
      <c r="G404" s="104"/>
      <c r="H404" s="99"/>
      <c r="I404" s="100"/>
      <c r="J404" s="101"/>
      <c r="K404" s="102"/>
      <c r="L404" s="104"/>
      <c r="M404" s="104"/>
      <c r="N404" s="104"/>
      <c r="O404" s="104"/>
      <c r="P404" s="104"/>
      <c r="Q404" s="104"/>
      <c r="R404" s="104"/>
      <c r="S404" s="104"/>
      <c r="T404" s="104"/>
      <c r="U404" s="104"/>
      <c r="V404" s="104"/>
      <c r="W404" s="104"/>
      <c r="X404" s="104"/>
      <c r="Y404" s="104"/>
      <c r="Z404" s="104"/>
    </row>
    <row r="405" spans="1:26" ht="12" customHeight="1" x14ac:dyDescent="0.25">
      <c r="A405" s="104"/>
      <c r="B405" s="104"/>
      <c r="C405" s="151"/>
      <c r="D405" s="152"/>
      <c r="E405" s="153"/>
      <c r="F405" s="153"/>
      <c r="G405" s="104"/>
      <c r="H405" s="99"/>
      <c r="I405" s="100"/>
      <c r="J405" s="101"/>
      <c r="K405" s="102"/>
      <c r="L405" s="104"/>
      <c r="M405" s="104"/>
      <c r="N405" s="104"/>
      <c r="O405" s="104"/>
      <c r="P405" s="104"/>
      <c r="Q405" s="104"/>
      <c r="R405" s="104"/>
      <c r="S405" s="104"/>
      <c r="T405" s="104"/>
      <c r="U405" s="104"/>
      <c r="V405" s="104"/>
      <c r="W405" s="104"/>
      <c r="X405" s="104"/>
      <c r="Y405" s="104"/>
      <c r="Z405" s="104"/>
    </row>
    <row r="406" spans="1:26" ht="12" customHeight="1" x14ac:dyDescent="0.25">
      <c r="A406" s="104"/>
      <c r="B406" s="104"/>
      <c r="C406" s="151"/>
      <c r="D406" s="152"/>
      <c r="E406" s="153"/>
      <c r="F406" s="153"/>
      <c r="G406" s="104"/>
      <c r="H406" s="99"/>
      <c r="I406" s="100"/>
      <c r="J406" s="101"/>
      <c r="K406" s="102"/>
      <c r="L406" s="104"/>
      <c r="M406" s="104"/>
      <c r="N406" s="104"/>
      <c r="O406" s="104"/>
      <c r="P406" s="104"/>
      <c r="Q406" s="104"/>
      <c r="R406" s="104"/>
      <c r="S406" s="104"/>
      <c r="T406" s="104"/>
      <c r="U406" s="104"/>
      <c r="V406" s="104"/>
      <c r="W406" s="104"/>
      <c r="X406" s="104"/>
      <c r="Y406" s="104"/>
      <c r="Z406" s="104"/>
    </row>
    <row r="407" spans="1:26" ht="12" customHeight="1" x14ac:dyDescent="0.25">
      <c r="A407" s="104"/>
      <c r="B407" s="104"/>
      <c r="C407" s="151"/>
      <c r="D407" s="152"/>
      <c r="E407" s="153"/>
      <c r="F407" s="153"/>
      <c r="G407" s="104"/>
      <c r="H407" s="99"/>
      <c r="I407" s="100"/>
      <c r="J407" s="101"/>
      <c r="K407" s="102"/>
      <c r="L407" s="104"/>
      <c r="M407" s="104"/>
      <c r="N407" s="104"/>
      <c r="O407" s="104"/>
      <c r="P407" s="104"/>
      <c r="Q407" s="104"/>
      <c r="R407" s="104"/>
      <c r="S407" s="104"/>
      <c r="T407" s="104"/>
      <c r="U407" s="104"/>
      <c r="V407" s="104"/>
      <c r="W407" s="104"/>
      <c r="X407" s="104"/>
      <c r="Y407" s="104"/>
      <c r="Z407" s="104"/>
    </row>
    <row r="408" spans="1:26" ht="12" customHeight="1" x14ac:dyDescent="0.25">
      <c r="A408" s="104"/>
      <c r="B408" s="104"/>
      <c r="C408" s="151"/>
      <c r="D408" s="152"/>
      <c r="E408" s="153"/>
      <c r="F408" s="153"/>
      <c r="G408" s="104"/>
      <c r="H408" s="99"/>
      <c r="I408" s="100"/>
      <c r="J408" s="101"/>
      <c r="K408" s="102"/>
      <c r="L408" s="104"/>
      <c r="M408" s="104"/>
      <c r="N408" s="104"/>
      <c r="O408" s="104"/>
      <c r="P408" s="104"/>
      <c r="Q408" s="104"/>
      <c r="R408" s="104"/>
      <c r="S408" s="104"/>
      <c r="T408" s="104"/>
      <c r="U408" s="104"/>
      <c r="V408" s="104"/>
      <c r="W408" s="104"/>
      <c r="X408" s="104"/>
      <c r="Y408" s="104"/>
      <c r="Z408" s="104"/>
    </row>
    <row r="409" spans="1:26" ht="12" customHeight="1" x14ac:dyDescent="0.25">
      <c r="A409" s="104"/>
      <c r="B409" s="104"/>
      <c r="C409" s="151"/>
      <c r="D409" s="152"/>
      <c r="E409" s="153"/>
      <c r="F409" s="153"/>
      <c r="G409" s="104"/>
      <c r="H409" s="99"/>
      <c r="I409" s="100"/>
      <c r="J409" s="101"/>
      <c r="K409" s="102"/>
      <c r="L409" s="104"/>
      <c r="M409" s="104"/>
      <c r="N409" s="104"/>
      <c r="O409" s="104"/>
      <c r="P409" s="104"/>
      <c r="Q409" s="104"/>
      <c r="R409" s="104"/>
      <c r="S409" s="104"/>
      <c r="T409" s="104"/>
      <c r="U409" s="104"/>
      <c r="V409" s="104"/>
      <c r="W409" s="104"/>
      <c r="X409" s="104"/>
      <c r="Y409" s="104"/>
      <c r="Z409" s="104"/>
    </row>
    <row r="410" spans="1:26" ht="12" customHeight="1" x14ac:dyDescent="0.25">
      <c r="A410" s="104"/>
      <c r="B410" s="104"/>
      <c r="C410" s="151"/>
      <c r="D410" s="152"/>
      <c r="E410" s="153"/>
      <c r="F410" s="153"/>
      <c r="G410" s="104"/>
      <c r="H410" s="99"/>
      <c r="I410" s="100"/>
      <c r="J410" s="101"/>
      <c r="K410" s="102"/>
      <c r="L410" s="104"/>
      <c r="M410" s="104"/>
      <c r="N410" s="104"/>
      <c r="O410" s="104"/>
      <c r="P410" s="104"/>
      <c r="Q410" s="104"/>
      <c r="R410" s="104"/>
      <c r="S410" s="104"/>
      <c r="T410" s="104"/>
      <c r="U410" s="104"/>
      <c r="V410" s="104"/>
      <c r="W410" s="104"/>
      <c r="X410" s="104"/>
      <c r="Y410" s="104"/>
      <c r="Z410" s="104"/>
    </row>
    <row r="411" spans="1:26" ht="12" customHeight="1" x14ac:dyDescent="0.25">
      <c r="A411" s="104"/>
      <c r="B411" s="104"/>
      <c r="C411" s="151"/>
      <c r="D411" s="152"/>
      <c r="E411" s="153"/>
      <c r="F411" s="153"/>
      <c r="G411" s="104"/>
      <c r="H411" s="99"/>
      <c r="I411" s="100"/>
      <c r="J411" s="101"/>
      <c r="K411" s="102"/>
      <c r="L411" s="104"/>
      <c r="M411" s="104"/>
      <c r="N411" s="104"/>
      <c r="O411" s="104"/>
      <c r="P411" s="104"/>
      <c r="Q411" s="104"/>
      <c r="R411" s="104"/>
      <c r="S411" s="104"/>
      <c r="T411" s="104"/>
      <c r="U411" s="104"/>
      <c r="V411" s="104"/>
      <c r="W411" s="104"/>
      <c r="X411" s="104"/>
      <c r="Y411" s="104"/>
      <c r="Z411" s="104"/>
    </row>
    <row r="412" spans="1:26" ht="12" customHeight="1" x14ac:dyDescent="0.25">
      <c r="A412" s="104"/>
      <c r="B412" s="104"/>
      <c r="C412" s="151"/>
      <c r="D412" s="152"/>
      <c r="E412" s="153"/>
      <c r="F412" s="153"/>
      <c r="G412" s="104"/>
      <c r="H412" s="99"/>
      <c r="I412" s="100"/>
      <c r="J412" s="101"/>
      <c r="K412" s="102"/>
      <c r="L412" s="104"/>
      <c r="M412" s="104"/>
      <c r="N412" s="104"/>
      <c r="O412" s="104"/>
      <c r="P412" s="104"/>
      <c r="Q412" s="104"/>
      <c r="R412" s="104"/>
      <c r="S412" s="104"/>
      <c r="T412" s="104"/>
      <c r="U412" s="104"/>
      <c r="V412" s="104"/>
      <c r="W412" s="104"/>
      <c r="X412" s="104"/>
      <c r="Y412" s="104"/>
      <c r="Z412" s="104"/>
    </row>
    <row r="413" spans="1:26" ht="12" customHeight="1" x14ac:dyDescent="0.25">
      <c r="A413" s="104"/>
      <c r="B413" s="104"/>
      <c r="C413" s="151"/>
      <c r="D413" s="152"/>
      <c r="E413" s="153"/>
      <c r="F413" s="153"/>
      <c r="G413" s="104"/>
      <c r="H413" s="99"/>
      <c r="I413" s="100"/>
      <c r="J413" s="101"/>
      <c r="K413" s="102"/>
      <c r="L413" s="104"/>
      <c r="M413" s="104"/>
      <c r="N413" s="104"/>
      <c r="O413" s="104"/>
      <c r="P413" s="104"/>
      <c r="Q413" s="104"/>
      <c r="R413" s="104"/>
      <c r="S413" s="104"/>
      <c r="T413" s="104"/>
      <c r="U413" s="104"/>
      <c r="V413" s="104"/>
      <c r="W413" s="104"/>
      <c r="X413" s="104"/>
      <c r="Y413" s="104"/>
      <c r="Z413" s="104"/>
    </row>
    <row r="414" spans="1:26" ht="12" customHeight="1" x14ac:dyDescent="0.25">
      <c r="A414" s="104"/>
      <c r="B414" s="104"/>
      <c r="C414" s="151"/>
      <c r="D414" s="152"/>
      <c r="E414" s="153"/>
      <c r="F414" s="153"/>
      <c r="G414" s="104"/>
      <c r="H414" s="99"/>
      <c r="I414" s="100"/>
      <c r="J414" s="101"/>
      <c r="K414" s="102"/>
      <c r="L414" s="104"/>
      <c r="M414" s="104"/>
      <c r="N414" s="104"/>
      <c r="O414" s="104"/>
      <c r="P414" s="104"/>
      <c r="Q414" s="104"/>
      <c r="R414" s="104"/>
      <c r="S414" s="104"/>
      <c r="T414" s="104"/>
      <c r="U414" s="104"/>
      <c r="V414" s="104"/>
      <c r="W414" s="104"/>
      <c r="X414" s="104"/>
      <c r="Y414" s="104"/>
      <c r="Z414" s="104"/>
    </row>
    <row r="415" spans="1:26" ht="12" customHeight="1" x14ac:dyDescent="0.25">
      <c r="A415" s="104"/>
      <c r="B415" s="104"/>
      <c r="C415" s="151"/>
      <c r="D415" s="152"/>
      <c r="E415" s="153"/>
      <c r="F415" s="153"/>
      <c r="G415" s="104"/>
      <c r="H415" s="99"/>
      <c r="I415" s="100"/>
      <c r="J415" s="101"/>
      <c r="K415" s="102"/>
      <c r="L415" s="104"/>
      <c r="M415" s="104"/>
      <c r="N415" s="104"/>
      <c r="O415" s="104"/>
      <c r="P415" s="104"/>
      <c r="Q415" s="104"/>
      <c r="R415" s="104"/>
      <c r="S415" s="104"/>
      <c r="T415" s="104"/>
      <c r="U415" s="104"/>
      <c r="V415" s="104"/>
      <c r="W415" s="104"/>
      <c r="X415" s="104"/>
      <c r="Y415" s="104"/>
      <c r="Z415" s="104"/>
    </row>
    <row r="416" spans="1:26" ht="12" customHeight="1" x14ac:dyDescent="0.25">
      <c r="A416" s="104"/>
      <c r="B416" s="104"/>
      <c r="C416" s="151"/>
      <c r="D416" s="152"/>
      <c r="E416" s="153"/>
      <c r="F416" s="153"/>
      <c r="G416" s="104"/>
      <c r="H416" s="99"/>
      <c r="I416" s="100"/>
      <c r="J416" s="101"/>
      <c r="K416" s="102"/>
      <c r="L416" s="104"/>
      <c r="M416" s="104"/>
      <c r="N416" s="104"/>
      <c r="O416" s="104"/>
      <c r="P416" s="104"/>
      <c r="Q416" s="104"/>
      <c r="R416" s="104"/>
      <c r="S416" s="104"/>
      <c r="T416" s="104"/>
      <c r="U416" s="104"/>
      <c r="V416" s="104"/>
      <c r="W416" s="104"/>
      <c r="X416" s="104"/>
      <c r="Y416" s="104"/>
      <c r="Z416" s="104"/>
    </row>
    <row r="417" spans="1:26" ht="12" customHeight="1" x14ac:dyDescent="0.25">
      <c r="A417" s="104"/>
      <c r="B417" s="104"/>
      <c r="C417" s="151"/>
      <c r="D417" s="152"/>
      <c r="E417" s="153"/>
      <c r="F417" s="153"/>
      <c r="G417" s="104"/>
      <c r="H417" s="99"/>
      <c r="I417" s="100"/>
      <c r="J417" s="101"/>
      <c r="K417" s="102"/>
      <c r="L417" s="104"/>
      <c r="M417" s="104"/>
      <c r="N417" s="104"/>
      <c r="O417" s="104"/>
      <c r="P417" s="104"/>
      <c r="Q417" s="104"/>
      <c r="R417" s="104"/>
      <c r="S417" s="104"/>
      <c r="T417" s="104"/>
      <c r="U417" s="104"/>
      <c r="V417" s="104"/>
      <c r="W417" s="104"/>
      <c r="X417" s="104"/>
      <c r="Y417" s="104"/>
      <c r="Z417" s="104"/>
    </row>
    <row r="418" spans="1:26" ht="12" customHeight="1" x14ac:dyDescent="0.25">
      <c r="A418" s="104"/>
      <c r="B418" s="104"/>
      <c r="C418" s="151"/>
      <c r="D418" s="152"/>
      <c r="E418" s="153"/>
      <c r="F418" s="153"/>
      <c r="G418" s="104"/>
      <c r="H418" s="99"/>
      <c r="I418" s="100"/>
      <c r="J418" s="101"/>
      <c r="K418" s="102"/>
      <c r="L418" s="104"/>
      <c r="M418" s="104"/>
      <c r="N418" s="104"/>
      <c r="O418" s="104"/>
      <c r="P418" s="104"/>
      <c r="Q418" s="104"/>
      <c r="R418" s="104"/>
      <c r="S418" s="104"/>
      <c r="T418" s="104"/>
      <c r="U418" s="104"/>
      <c r="V418" s="104"/>
      <c r="W418" s="104"/>
      <c r="X418" s="104"/>
      <c r="Y418" s="104"/>
      <c r="Z418" s="104"/>
    </row>
    <row r="419" spans="1:26" ht="12" customHeight="1" x14ac:dyDescent="0.25">
      <c r="A419" s="104"/>
      <c r="B419" s="104"/>
      <c r="C419" s="151"/>
      <c r="D419" s="152"/>
      <c r="E419" s="153"/>
      <c r="F419" s="153"/>
      <c r="G419" s="104"/>
      <c r="H419" s="99"/>
      <c r="I419" s="100"/>
      <c r="J419" s="101"/>
      <c r="K419" s="102"/>
      <c r="L419" s="104"/>
      <c r="M419" s="104"/>
      <c r="N419" s="104"/>
      <c r="O419" s="104"/>
      <c r="P419" s="104"/>
      <c r="Q419" s="104"/>
      <c r="R419" s="104"/>
      <c r="S419" s="104"/>
      <c r="T419" s="104"/>
      <c r="U419" s="104"/>
      <c r="V419" s="104"/>
      <c r="W419" s="104"/>
      <c r="X419" s="104"/>
      <c r="Y419" s="104"/>
      <c r="Z419" s="104"/>
    </row>
    <row r="420" spans="1:26" ht="12" customHeight="1" x14ac:dyDescent="0.25">
      <c r="A420" s="104"/>
      <c r="B420" s="104"/>
      <c r="C420" s="151"/>
      <c r="D420" s="152"/>
      <c r="E420" s="153"/>
      <c r="F420" s="153"/>
      <c r="G420" s="104"/>
      <c r="H420" s="99"/>
      <c r="I420" s="100"/>
      <c r="J420" s="101"/>
      <c r="K420" s="102"/>
      <c r="L420" s="104"/>
      <c r="M420" s="104"/>
      <c r="N420" s="104"/>
      <c r="O420" s="104"/>
      <c r="P420" s="104"/>
      <c r="Q420" s="104"/>
      <c r="R420" s="104"/>
      <c r="S420" s="104"/>
      <c r="T420" s="104"/>
      <c r="U420" s="104"/>
      <c r="V420" s="104"/>
      <c r="W420" s="104"/>
      <c r="X420" s="104"/>
      <c r="Y420" s="104"/>
      <c r="Z420" s="104"/>
    </row>
    <row r="421" spans="1:26" ht="12" customHeight="1" x14ac:dyDescent="0.25">
      <c r="A421" s="104"/>
      <c r="B421" s="104"/>
      <c r="C421" s="151"/>
      <c r="D421" s="152"/>
      <c r="E421" s="153"/>
      <c r="F421" s="153"/>
      <c r="G421" s="104"/>
      <c r="H421" s="99"/>
      <c r="I421" s="100"/>
      <c r="J421" s="101"/>
      <c r="K421" s="102"/>
      <c r="L421" s="104"/>
      <c r="M421" s="104"/>
      <c r="N421" s="104"/>
      <c r="O421" s="104"/>
      <c r="P421" s="104"/>
      <c r="Q421" s="104"/>
      <c r="R421" s="104"/>
      <c r="S421" s="104"/>
      <c r="T421" s="104"/>
      <c r="U421" s="104"/>
      <c r="V421" s="104"/>
      <c r="W421" s="104"/>
      <c r="X421" s="104"/>
      <c r="Y421" s="104"/>
      <c r="Z421" s="104"/>
    </row>
    <row r="422" spans="1:26" ht="12" customHeight="1" x14ac:dyDescent="0.25">
      <c r="A422" s="104"/>
      <c r="B422" s="104"/>
      <c r="C422" s="151"/>
      <c r="D422" s="152"/>
      <c r="E422" s="153"/>
      <c r="F422" s="153"/>
      <c r="G422" s="104"/>
      <c r="H422" s="99"/>
      <c r="I422" s="100"/>
      <c r="J422" s="101"/>
      <c r="K422" s="102"/>
      <c r="L422" s="104"/>
      <c r="M422" s="104"/>
      <c r="N422" s="104"/>
      <c r="O422" s="104"/>
      <c r="P422" s="104"/>
      <c r="Q422" s="104"/>
      <c r="R422" s="104"/>
      <c r="S422" s="104"/>
      <c r="T422" s="104"/>
      <c r="U422" s="104"/>
      <c r="V422" s="104"/>
      <c r="W422" s="104"/>
      <c r="X422" s="104"/>
      <c r="Y422" s="104"/>
      <c r="Z422" s="104"/>
    </row>
    <row r="423" spans="1:26" ht="12" customHeight="1" x14ac:dyDescent="0.25">
      <c r="A423" s="104"/>
      <c r="B423" s="104"/>
      <c r="C423" s="151"/>
      <c r="D423" s="152"/>
      <c r="E423" s="153"/>
      <c r="F423" s="153"/>
      <c r="G423" s="104"/>
      <c r="H423" s="99"/>
      <c r="I423" s="100"/>
      <c r="J423" s="101"/>
      <c r="K423" s="102"/>
      <c r="L423" s="104"/>
      <c r="M423" s="104"/>
      <c r="N423" s="104"/>
      <c r="O423" s="104"/>
      <c r="P423" s="104"/>
      <c r="Q423" s="104"/>
      <c r="R423" s="104"/>
      <c r="S423" s="104"/>
      <c r="T423" s="104"/>
      <c r="U423" s="104"/>
      <c r="V423" s="104"/>
      <c r="W423" s="104"/>
      <c r="X423" s="104"/>
      <c r="Y423" s="104"/>
      <c r="Z423" s="104"/>
    </row>
    <row r="424" spans="1:26" ht="12" customHeight="1" x14ac:dyDescent="0.25">
      <c r="A424" s="104"/>
      <c r="B424" s="104"/>
      <c r="C424" s="151"/>
      <c r="D424" s="152"/>
      <c r="E424" s="153"/>
      <c r="F424" s="153"/>
      <c r="G424" s="104"/>
      <c r="H424" s="99"/>
      <c r="I424" s="100"/>
      <c r="J424" s="101"/>
      <c r="K424" s="102"/>
      <c r="L424" s="104"/>
      <c r="M424" s="104"/>
      <c r="N424" s="104"/>
      <c r="O424" s="104"/>
      <c r="P424" s="104"/>
      <c r="Q424" s="104"/>
      <c r="R424" s="104"/>
      <c r="S424" s="104"/>
      <c r="T424" s="104"/>
      <c r="U424" s="104"/>
      <c r="V424" s="104"/>
      <c r="W424" s="104"/>
      <c r="X424" s="104"/>
      <c r="Y424" s="104"/>
      <c r="Z424" s="104"/>
    </row>
    <row r="425" spans="1:26" ht="12" customHeight="1" x14ac:dyDescent="0.25">
      <c r="A425" s="104"/>
      <c r="B425" s="104"/>
      <c r="C425" s="151"/>
      <c r="D425" s="152"/>
      <c r="E425" s="153"/>
      <c r="F425" s="153"/>
      <c r="G425" s="104"/>
      <c r="H425" s="99"/>
      <c r="I425" s="100"/>
      <c r="J425" s="101"/>
      <c r="K425" s="102"/>
      <c r="L425" s="104"/>
      <c r="M425" s="104"/>
      <c r="N425" s="104"/>
      <c r="O425" s="104"/>
      <c r="P425" s="104"/>
      <c r="Q425" s="104"/>
      <c r="R425" s="104"/>
      <c r="S425" s="104"/>
      <c r="T425" s="104"/>
      <c r="U425" s="104"/>
      <c r="V425" s="104"/>
      <c r="W425" s="104"/>
      <c r="X425" s="104"/>
      <c r="Y425" s="104"/>
      <c r="Z425" s="104"/>
    </row>
    <row r="426" spans="1:26" ht="12" customHeight="1" x14ac:dyDescent="0.25">
      <c r="A426" s="104"/>
      <c r="B426" s="104"/>
      <c r="C426" s="151"/>
      <c r="D426" s="152"/>
      <c r="E426" s="153"/>
      <c r="F426" s="153"/>
      <c r="G426" s="104"/>
      <c r="H426" s="99"/>
      <c r="I426" s="100"/>
      <c r="J426" s="101"/>
      <c r="K426" s="102"/>
      <c r="L426" s="104"/>
      <c r="M426" s="104"/>
      <c r="N426" s="104"/>
      <c r="O426" s="104"/>
      <c r="P426" s="104"/>
      <c r="Q426" s="104"/>
      <c r="R426" s="104"/>
      <c r="S426" s="104"/>
      <c r="T426" s="104"/>
      <c r="U426" s="104"/>
      <c r="V426" s="104"/>
      <c r="W426" s="104"/>
      <c r="X426" s="104"/>
      <c r="Y426" s="104"/>
      <c r="Z426" s="104"/>
    </row>
    <row r="427" spans="1:26" ht="12" customHeight="1" x14ac:dyDescent="0.25">
      <c r="A427" s="104"/>
      <c r="B427" s="104"/>
      <c r="C427" s="151"/>
      <c r="D427" s="152"/>
      <c r="E427" s="153"/>
      <c r="F427" s="153"/>
      <c r="G427" s="104"/>
      <c r="H427" s="99"/>
      <c r="I427" s="100"/>
      <c r="J427" s="101"/>
      <c r="K427" s="102"/>
      <c r="L427" s="104"/>
      <c r="M427" s="104"/>
      <c r="N427" s="104"/>
      <c r="O427" s="104"/>
      <c r="P427" s="104"/>
      <c r="Q427" s="104"/>
      <c r="R427" s="104"/>
      <c r="S427" s="104"/>
      <c r="T427" s="104"/>
      <c r="U427" s="104"/>
      <c r="V427" s="104"/>
      <c r="W427" s="104"/>
      <c r="X427" s="104"/>
      <c r="Y427" s="104"/>
      <c r="Z427" s="104"/>
    </row>
    <row r="428" spans="1:26" ht="12" customHeight="1" x14ac:dyDescent="0.25">
      <c r="A428" s="104"/>
      <c r="B428" s="104"/>
      <c r="C428" s="151"/>
      <c r="D428" s="152"/>
      <c r="E428" s="153"/>
      <c r="F428" s="153"/>
      <c r="G428" s="104"/>
      <c r="H428" s="99"/>
      <c r="I428" s="100"/>
      <c r="J428" s="101"/>
      <c r="K428" s="102"/>
      <c r="L428" s="104"/>
      <c r="M428" s="104"/>
      <c r="N428" s="104"/>
      <c r="O428" s="104"/>
      <c r="P428" s="104"/>
      <c r="Q428" s="104"/>
      <c r="R428" s="104"/>
      <c r="S428" s="104"/>
      <c r="T428" s="104"/>
      <c r="U428" s="104"/>
      <c r="V428" s="104"/>
      <c r="W428" s="104"/>
      <c r="X428" s="104"/>
      <c r="Y428" s="104"/>
      <c r="Z428" s="104"/>
    </row>
    <row r="429" spans="1:26" ht="12" customHeight="1" x14ac:dyDescent="0.25">
      <c r="A429" s="104"/>
      <c r="B429" s="104"/>
      <c r="C429" s="151"/>
      <c r="D429" s="152"/>
      <c r="E429" s="153"/>
      <c r="F429" s="153"/>
      <c r="G429" s="104"/>
      <c r="H429" s="99"/>
      <c r="I429" s="100"/>
      <c r="J429" s="101"/>
      <c r="K429" s="102"/>
      <c r="L429" s="104"/>
      <c r="M429" s="104"/>
      <c r="N429" s="104"/>
      <c r="O429" s="104"/>
      <c r="P429" s="104"/>
      <c r="Q429" s="104"/>
      <c r="R429" s="104"/>
      <c r="S429" s="104"/>
      <c r="T429" s="104"/>
      <c r="U429" s="104"/>
      <c r="V429" s="104"/>
      <c r="W429" s="104"/>
      <c r="X429" s="104"/>
      <c r="Y429" s="104"/>
      <c r="Z429" s="104"/>
    </row>
    <row r="430" spans="1:26" ht="12" customHeight="1" x14ac:dyDescent="0.25">
      <c r="A430" s="104"/>
      <c r="B430" s="104"/>
      <c r="C430" s="151"/>
      <c r="D430" s="152"/>
      <c r="E430" s="153"/>
      <c r="F430" s="153"/>
      <c r="G430" s="104"/>
      <c r="H430" s="99"/>
      <c r="I430" s="100"/>
      <c r="J430" s="101"/>
      <c r="K430" s="102"/>
      <c r="L430" s="104"/>
      <c r="M430" s="104"/>
      <c r="N430" s="104"/>
      <c r="O430" s="104"/>
      <c r="P430" s="104"/>
      <c r="Q430" s="104"/>
      <c r="R430" s="104"/>
      <c r="S430" s="104"/>
      <c r="T430" s="104"/>
      <c r="U430" s="104"/>
      <c r="V430" s="104"/>
      <c r="W430" s="104"/>
      <c r="X430" s="104"/>
      <c r="Y430" s="104"/>
      <c r="Z430" s="104"/>
    </row>
    <row r="431" spans="1:26" ht="12" customHeight="1" x14ac:dyDescent="0.25">
      <c r="A431" s="104"/>
      <c r="B431" s="104"/>
      <c r="C431" s="151"/>
      <c r="D431" s="152"/>
      <c r="E431" s="153"/>
      <c r="F431" s="153"/>
      <c r="G431" s="104"/>
      <c r="H431" s="99"/>
      <c r="I431" s="100"/>
      <c r="J431" s="101"/>
      <c r="K431" s="102"/>
      <c r="L431" s="104"/>
      <c r="M431" s="104"/>
      <c r="N431" s="104"/>
      <c r="O431" s="104"/>
      <c r="P431" s="104"/>
      <c r="Q431" s="104"/>
      <c r="R431" s="104"/>
      <c r="S431" s="104"/>
      <c r="T431" s="104"/>
      <c r="U431" s="104"/>
      <c r="V431" s="104"/>
      <c r="W431" s="104"/>
      <c r="X431" s="104"/>
      <c r="Y431" s="104"/>
      <c r="Z431" s="104"/>
    </row>
    <row r="432" spans="1:26" ht="12" customHeight="1" x14ac:dyDescent="0.25">
      <c r="A432" s="104"/>
      <c r="B432" s="104"/>
      <c r="C432" s="151"/>
      <c r="D432" s="152"/>
      <c r="E432" s="153"/>
      <c r="F432" s="153"/>
      <c r="G432" s="104"/>
      <c r="H432" s="99"/>
      <c r="I432" s="100"/>
      <c r="J432" s="101"/>
      <c r="K432" s="102"/>
      <c r="L432" s="104"/>
      <c r="M432" s="104"/>
      <c r="N432" s="104"/>
      <c r="O432" s="104"/>
      <c r="P432" s="104"/>
      <c r="Q432" s="104"/>
      <c r="R432" s="104"/>
      <c r="S432" s="104"/>
      <c r="T432" s="104"/>
      <c r="U432" s="104"/>
      <c r="V432" s="104"/>
      <c r="W432" s="104"/>
      <c r="X432" s="104"/>
      <c r="Y432" s="104"/>
      <c r="Z432" s="104"/>
    </row>
    <row r="433" spans="1:26" ht="12" customHeight="1" x14ac:dyDescent="0.25">
      <c r="A433" s="104"/>
      <c r="B433" s="104"/>
      <c r="C433" s="151"/>
      <c r="D433" s="152"/>
      <c r="E433" s="153"/>
      <c r="F433" s="153"/>
      <c r="G433" s="104"/>
      <c r="H433" s="99"/>
      <c r="I433" s="100"/>
      <c r="J433" s="101"/>
      <c r="K433" s="102"/>
      <c r="L433" s="104"/>
      <c r="M433" s="104"/>
      <c r="N433" s="104"/>
      <c r="O433" s="104"/>
      <c r="P433" s="104"/>
      <c r="Q433" s="104"/>
      <c r="R433" s="104"/>
      <c r="S433" s="104"/>
      <c r="T433" s="104"/>
      <c r="U433" s="104"/>
      <c r="V433" s="104"/>
      <c r="W433" s="104"/>
      <c r="X433" s="104"/>
      <c r="Y433" s="104"/>
      <c r="Z433" s="104"/>
    </row>
    <row r="434" spans="1:26" ht="12" customHeight="1" x14ac:dyDescent="0.25">
      <c r="A434" s="104"/>
      <c r="B434" s="104"/>
      <c r="C434" s="151"/>
      <c r="D434" s="152"/>
      <c r="E434" s="153"/>
      <c r="F434" s="153"/>
      <c r="G434" s="104"/>
      <c r="H434" s="99"/>
      <c r="I434" s="100"/>
      <c r="J434" s="101"/>
      <c r="K434" s="102"/>
      <c r="L434" s="104"/>
      <c r="M434" s="104"/>
      <c r="N434" s="104"/>
      <c r="O434" s="104"/>
      <c r="P434" s="104"/>
      <c r="Q434" s="104"/>
      <c r="R434" s="104"/>
      <c r="S434" s="104"/>
      <c r="T434" s="104"/>
      <c r="U434" s="104"/>
      <c r="V434" s="104"/>
      <c r="W434" s="104"/>
      <c r="X434" s="104"/>
      <c r="Y434" s="104"/>
      <c r="Z434" s="104"/>
    </row>
    <row r="435" spans="1:26" ht="12" customHeight="1" x14ac:dyDescent="0.25">
      <c r="A435" s="104"/>
      <c r="B435" s="104"/>
      <c r="C435" s="151"/>
      <c r="D435" s="152"/>
      <c r="E435" s="153"/>
      <c r="F435" s="153"/>
      <c r="G435" s="104"/>
      <c r="H435" s="99"/>
      <c r="I435" s="100"/>
      <c r="J435" s="101"/>
      <c r="K435" s="102"/>
      <c r="L435" s="104"/>
      <c r="M435" s="104"/>
      <c r="N435" s="104"/>
      <c r="O435" s="104"/>
      <c r="P435" s="104"/>
      <c r="Q435" s="104"/>
      <c r="R435" s="104"/>
      <c r="S435" s="104"/>
      <c r="T435" s="104"/>
      <c r="U435" s="104"/>
      <c r="V435" s="104"/>
      <c r="W435" s="104"/>
      <c r="X435" s="104"/>
      <c r="Y435" s="104"/>
      <c r="Z435" s="104"/>
    </row>
    <row r="436" spans="1:26" ht="12" customHeight="1" x14ac:dyDescent="0.25">
      <c r="A436" s="104"/>
      <c r="B436" s="104"/>
      <c r="C436" s="151"/>
      <c r="D436" s="152"/>
      <c r="E436" s="153"/>
      <c r="F436" s="153"/>
      <c r="G436" s="104"/>
      <c r="H436" s="99"/>
      <c r="I436" s="100"/>
      <c r="J436" s="101"/>
      <c r="K436" s="102"/>
      <c r="L436" s="104"/>
      <c r="M436" s="104"/>
      <c r="N436" s="104"/>
      <c r="O436" s="104"/>
      <c r="P436" s="104"/>
      <c r="Q436" s="104"/>
      <c r="R436" s="104"/>
      <c r="S436" s="104"/>
      <c r="T436" s="104"/>
      <c r="U436" s="104"/>
      <c r="V436" s="104"/>
      <c r="W436" s="104"/>
      <c r="X436" s="104"/>
      <c r="Y436" s="104"/>
      <c r="Z436" s="104"/>
    </row>
    <row r="437" spans="1:26" ht="12" customHeight="1" x14ac:dyDescent="0.25">
      <c r="A437" s="104"/>
      <c r="B437" s="104"/>
      <c r="C437" s="151"/>
      <c r="D437" s="152"/>
      <c r="E437" s="153"/>
      <c r="F437" s="153"/>
      <c r="G437" s="104"/>
      <c r="H437" s="99"/>
      <c r="I437" s="100"/>
      <c r="J437" s="101"/>
      <c r="K437" s="102"/>
      <c r="L437" s="104"/>
      <c r="M437" s="104"/>
      <c r="N437" s="104"/>
      <c r="O437" s="104"/>
      <c r="P437" s="104"/>
      <c r="Q437" s="104"/>
      <c r="R437" s="104"/>
      <c r="S437" s="104"/>
      <c r="T437" s="104"/>
      <c r="U437" s="104"/>
      <c r="V437" s="104"/>
      <c r="W437" s="104"/>
      <c r="X437" s="104"/>
      <c r="Y437" s="104"/>
      <c r="Z437" s="104"/>
    </row>
    <row r="438" spans="1:26" ht="12" customHeight="1" x14ac:dyDescent="0.25">
      <c r="A438" s="104"/>
      <c r="B438" s="104"/>
      <c r="C438" s="151"/>
      <c r="D438" s="152"/>
      <c r="E438" s="153"/>
      <c r="F438" s="153"/>
      <c r="G438" s="104"/>
      <c r="H438" s="99"/>
      <c r="I438" s="100"/>
      <c r="J438" s="101"/>
      <c r="K438" s="102"/>
      <c r="L438" s="104"/>
      <c r="M438" s="104"/>
      <c r="N438" s="104"/>
      <c r="O438" s="104"/>
      <c r="P438" s="104"/>
      <c r="Q438" s="104"/>
      <c r="R438" s="104"/>
      <c r="S438" s="104"/>
      <c r="T438" s="104"/>
      <c r="U438" s="104"/>
      <c r="V438" s="104"/>
      <c r="W438" s="104"/>
      <c r="X438" s="104"/>
      <c r="Y438" s="104"/>
      <c r="Z438" s="104"/>
    </row>
    <row r="439" spans="1:26" ht="12" customHeight="1" x14ac:dyDescent="0.25">
      <c r="A439" s="104"/>
      <c r="B439" s="104"/>
      <c r="C439" s="151"/>
      <c r="D439" s="152"/>
      <c r="E439" s="153"/>
      <c r="F439" s="153"/>
      <c r="G439" s="104"/>
      <c r="H439" s="99"/>
      <c r="I439" s="100"/>
      <c r="J439" s="101"/>
      <c r="K439" s="102"/>
      <c r="L439" s="104"/>
      <c r="M439" s="104"/>
      <c r="N439" s="104"/>
      <c r="O439" s="104"/>
      <c r="P439" s="104"/>
      <c r="Q439" s="104"/>
      <c r="R439" s="104"/>
      <c r="S439" s="104"/>
      <c r="T439" s="104"/>
      <c r="U439" s="104"/>
      <c r="V439" s="104"/>
      <c r="W439" s="104"/>
      <c r="X439" s="104"/>
      <c r="Y439" s="104"/>
      <c r="Z439" s="104"/>
    </row>
    <row r="440" spans="1:26" ht="12" customHeight="1" x14ac:dyDescent="0.25">
      <c r="A440" s="104"/>
      <c r="B440" s="104"/>
      <c r="C440" s="151"/>
      <c r="D440" s="152"/>
      <c r="E440" s="153"/>
      <c r="F440" s="153"/>
      <c r="G440" s="104"/>
      <c r="H440" s="99"/>
      <c r="I440" s="100"/>
      <c r="J440" s="101"/>
      <c r="K440" s="102"/>
      <c r="L440" s="104"/>
      <c r="M440" s="104"/>
      <c r="N440" s="104"/>
      <c r="O440" s="104"/>
      <c r="P440" s="104"/>
      <c r="Q440" s="104"/>
      <c r="R440" s="104"/>
      <c r="S440" s="104"/>
      <c r="T440" s="104"/>
      <c r="U440" s="104"/>
      <c r="V440" s="104"/>
      <c r="W440" s="104"/>
      <c r="X440" s="104"/>
      <c r="Y440" s="104"/>
      <c r="Z440" s="104"/>
    </row>
    <row r="441" spans="1:26" ht="12" customHeight="1" x14ac:dyDescent="0.25">
      <c r="A441" s="104"/>
      <c r="B441" s="104"/>
      <c r="C441" s="151"/>
      <c r="D441" s="152"/>
      <c r="E441" s="153"/>
      <c r="F441" s="153"/>
      <c r="G441" s="104"/>
      <c r="H441" s="99"/>
      <c r="I441" s="100"/>
      <c r="J441" s="101"/>
      <c r="K441" s="102"/>
      <c r="L441" s="104"/>
      <c r="M441" s="104"/>
      <c r="N441" s="104"/>
      <c r="O441" s="104"/>
      <c r="P441" s="104"/>
      <c r="Q441" s="104"/>
      <c r="R441" s="104"/>
      <c r="S441" s="104"/>
      <c r="T441" s="104"/>
      <c r="U441" s="104"/>
      <c r="V441" s="104"/>
      <c r="W441" s="104"/>
      <c r="X441" s="104"/>
      <c r="Y441" s="104"/>
      <c r="Z441" s="104"/>
    </row>
    <row r="442" spans="1:26" ht="12" customHeight="1" x14ac:dyDescent="0.25">
      <c r="A442" s="104"/>
      <c r="B442" s="104"/>
      <c r="C442" s="151"/>
      <c r="D442" s="152"/>
      <c r="E442" s="153"/>
      <c r="F442" s="153"/>
      <c r="G442" s="104"/>
      <c r="H442" s="99"/>
      <c r="I442" s="100"/>
      <c r="J442" s="101"/>
      <c r="K442" s="102"/>
      <c r="L442" s="104"/>
      <c r="M442" s="104"/>
      <c r="N442" s="104"/>
      <c r="O442" s="104"/>
      <c r="P442" s="104"/>
      <c r="Q442" s="104"/>
      <c r="R442" s="104"/>
      <c r="S442" s="104"/>
      <c r="T442" s="104"/>
      <c r="U442" s="104"/>
      <c r="V442" s="104"/>
      <c r="W442" s="104"/>
      <c r="X442" s="104"/>
      <c r="Y442" s="104"/>
      <c r="Z442" s="104"/>
    </row>
    <row r="443" spans="1:26" ht="12" customHeight="1" x14ac:dyDescent="0.25">
      <c r="A443" s="104"/>
      <c r="B443" s="104"/>
      <c r="C443" s="151"/>
      <c r="D443" s="152"/>
      <c r="E443" s="153"/>
      <c r="F443" s="153"/>
      <c r="G443" s="104"/>
      <c r="H443" s="99"/>
      <c r="I443" s="100"/>
      <c r="J443" s="101"/>
      <c r="K443" s="102"/>
      <c r="L443" s="104"/>
      <c r="M443" s="104"/>
      <c r="N443" s="104"/>
      <c r="O443" s="104"/>
      <c r="P443" s="104"/>
      <c r="Q443" s="104"/>
      <c r="R443" s="104"/>
      <c r="S443" s="104"/>
      <c r="T443" s="104"/>
      <c r="U443" s="104"/>
      <c r="V443" s="104"/>
      <c r="W443" s="104"/>
      <c r="X443" s="104"/>
      <c r="Y443" s="104"/>
      <c r="Z443" s="104"/>
    </row>
    <row r="444" spans="1:26" ht="12" customHeight="1" x14ac:dyDescent="0.25">
      <c r="A444" s="104"/>
      <c r="B444" s="104"/>
      <c r="C444" s="151"/>
      <c r="D444" s="152"/>
      <c r="E444" s="153"/>
      <c r="F444" s="153"/>
      <c r="G444" s="104"/>
      <c r="H444" s="99"/>
      <c r="I444" s="100"/>
      <c r="J444" s="101"/>
      <c r="K444" s="102"/>
      <c r="L444" s="104"/>
      <c r="M444" s="104"/>
      <c r="N444" s="104"/>
      <c r="O444" s="104"/>
      <c r="P444" s="104"/>
      <c r="Q444" s="104"/>
      <c r="R444" s="104"/>
      <c r="S444" s="104"/>
      <c r="T444" s="104"/>
      <c r="U444" s="104"/>
      <c r="V444" s="104"/>
      <c r="W444" s="104"/>
      <c r="X444" s="104"/>
      <c r="Y444" s="104"/>
      <c r="Z444" s="104"/>
    </row>
    <row r="445" spans="1:26" ht="12" customHeight="1" x14ac:dyDescent="0.25">
      <c r="A445" s="104"/>
      <c r="B445" s="104"/>
      <c r="C445" s="151"/>
      <c r="D445" s="152"/>
      <c r="E445" s="153"/>
      <c r="F445" s="153"/>
      <c r="G445" s="104"/>
      <c r="H445" s="99"/>
      <c r="I445" s="100"/>
      <c r="J445" s="101"/>
      <c r="K445" s="102"/>
      <c r="L445" s="104"/>
      <c r="M445" s="104"/>
      <c r="N445" s="104"/>
      <c r="O445" s="104"/>
      <c r="P445" s="104"/>
      <c r="Q445" s="104"/>
      <c r="R445" s="104"/>
      <c r="S445" s="104"/>
      <c r="T445" s="104"/>
      <c r="U445" s="104"/>
      <c r="V445" s="104"/>
      <c r="W445" s="104"/>
      <c r="X445" s="104"/>
      <c r="Y445" s="104"/>
      <c r="Z445" s="104"/>
    </row>
    <row r="446" spans="1:26" ht="12" customHeight="1" x14ac:dyDescent="0.25">
      <c r="A446" s="104"/>
      <c r="B446" s="104"/>
      <c r="C446" s="151"/>
      <c r="D446" s="152"/>
      <c r="E446" s="153"/>
      <c r="F446" s="153"/>
      <c r="G446" s="104"/>
      <c r="H446" s="99"/>
      <c r="I446" s="100"/>
      <c r="J446" s="101"/>
      <c r="K446" s="102"/>
      <c r="L446" s="104"/>
      <c r="M446" s="104"/>
      <c r="N446" s="104"/>
      <c r="O446" s="104"/>
      <c r="P446" s="104"/>
      <c r="Q446" s="104"/>
      <c r="R446" s="104"/>
      <c r="S446" s="104"/>
      <c r="T446" s="104"/>
      <c r="U446" s="104"/>
      <c r="V446" s="104"/>
      <c r="W446" s="104"/>
      <c r="X446" s="104"/>
      <c r="Y446" s="104"/>
      <c r="Z446" s="104"/>
    </row>
    <row r="447" spans="1:26" ht="12" customHeight="1" x14ac:dyDescent="0.25">
      <c r="A447" s="104"/>
      <c r="B447" s="104"/>
      <c r="C447" s="151"/>
      <c r="D447" s="152"/>
      <c r="E447" s="153"/>
      <c r="F447" s="153"/>
      <c r="G447" s="104"/>
      <c r="H447" s="99"/>
      <c r="I447" s="100"/>
      <c r="J447" s="101"/>
      <c r="K447" s="102"/>
      <c r="L447" s="104"/>
      <c r="M447" s="104"/>
      <c r="N447" s="104"/>
      <c r="O447" s="104"/>
      <c r="P447" s="104"/>
      <c r="Q447" s="104"/>
      <c r="R447" s="104"/>
      <c r="S447" s="104"/>
      <c r="T447" s="104"/>
      <c r="U447" s="104"/>
      <c r="V447" s="104"/>
      <c r="W447" s="104"/>
      <c r="X447" s="104"/>
      <c r="Y447" s="104"/>
      <c r="Z447" s="104"/>
    </row>
    <row r="448" spans="1:26" ht="12" customHeight="1" x14ac:dyDescent="0.25">
      <c r="A448" s="104"/>
      <c r="B448" s="104"/>
      <c r="C448" s="151"/>
      <c r="D448" s="152"/>
      <c r="E448" s="153"/>
      <c r="F448" s="153"/>
      <c r="G448" s="104"/>
      <c r="H448" s="99"/>
      <c r="I448" s="100"/>
      <c r="J448" s="101"/>
      <c r="K448" s="102"/>
      <c r="L448" s="104"/>
      <c r="M448" s="104"/>
      <c r="N448" s="104"/>
      <c r="O448" s="104"/>
      <c r="P448" s="104"/>
      <c r="Q448" s="104"/>
      <c r="R448" s="104"/>
      <c r="S448" s="104"/>
      <c r="T448" s="104"/>
      <c r="U448" s="104"/>
      <c r="V448" s="104"/>
      <c r="W448" s="104"/>
      <c r="X448" s="104"/>
      <c r="Y448" s="104"/>
      <c r="Z448" s="104"/>
    </row>
    <row r="449" spans="1:26" ht="12" customHeight="1" x14ac:dyDescent="0.25">
      <c r="A449" s="104"/>
      <c r="B449" s="104"/>
      <c r="C449" s="151"/>
      <c r="D449" s="152"/>
      <c r="E449" s="153"/>
      <c r="F449" s="153"/>
      <c r="G449" s="104"/>
      <c r="H449" s="99"/>
      <c r="I449" s="100"/>
      <c r="J449" s="101"/>
      <c r="K449" s="102"/>
      <c r="L449" s="104"/>
      <c r="M449" s="104"/>
      <c r="N449" s="104"/>
      <c r="O449" s="104"/>
      <c r="P449" s="104"/>
      <c r="Q449" s="104"/>
      <c r="R449" s="104"/>
      <c r="S449" s="104"/>
      <c r="T449" s="104"/>
      <c r="U449" s="104"/>
      <c r="V449" s="104"/>
      <c r="W449" s="104"/>
      <c r="X449" s="104"/>
      <c r="Y449" s="104"/>
      <c r="Z449" s="104"/>
    </row>
    <row r="450" spans="1:26" ht="12" customHeight="1" x14ac:dyDescent="0.25">
      <c r="A450" s="104"/>
      <c r="B450" s="104"/>
      <c r="C450" s="151"/>
      <c r="D450" s="152"/>
      <c r="E450" s="153"/>
      <c r="F450" s="153"/>
      <c r="G450" s="104"/>
      <c r="H450" s="99"/>
      <c r="I450" s="100"/>
      <c r="J450" s="101"/>
      <c r="K450" s="102"/>
      <c r="L450" s="104"/>
      <c r="M450" s="104"/>
      <c r="N450" s="104"/>
      <c r="O450" s="104"/>
      <c r="P450" s="104"/>
      <c r="Q450" s="104"/>
      <c r="R450" s="104"/>
      <c r="S450" s="104"/>
      <c r="T450" s="104"/>
      <c r="U450" s="104"/>
      <c r="V450" s="104"/>
      <c r="W450" s="104"/>
      <c r="X450" s="104"/>
      <c r="Y450" s="104"/>
      <c r="Z450" s="104"/>
    </row>
    <row r="451" spans="1:26" ht="12" customHeight="1" x14ac:dyDescent="0.25">
      <c r="A451" s="104"/>
      <c r="B451" s="104"/>
      <c r="C451" s="151"/>
      <c r="D451" s="152"/>
      <c r="E451" s="153"/>
      <c r="F451" s="153"/>
      <c r="G451" s="104"/>
      <c r="H451" s="99"/>
      <c r="I451" s="100"/>
      <c r="J451" s="101"/>
      <c r="K451" s="102"/>
      <c r="L451" s="104"/>
      <c r="M451" s="104"/>
      <c r="N451" s="104"/>
      <c r="O451" s="104"/>
      <c r="P451" s="104"/>
      <c r="Q451" s="104"/>
      <c r="R451" s="104"/>
      <c r="S451" s="104"/>
      <c r="T451" s="104"/>
      <c r="U451" s="104"/>
      <c r="V451" s="104"/>
      <c r="W451" s="104"/>
      <c r="X451" s="104"/>
      <c r="Y451" s="104"/>
      <c r="Z451" s="104"/>
    </row>
    <row r="452" spans="1:26" ht="12" customHeight="1" x14ac:dyDescent="0.25">
      <c r="A452" s="104"/>
      <c r="B452" s="104"/>
      <c r="C452" s="151"/>
      <c r="D452" s="152"/>
      <c r="E452" s="153"/>
      <c r="F452" s="153"/>
      <c r="G452" s="104"/>
      <c r="H452" s="99"/>
      <c r="I452" s="100"/>
      <c r="J452" s="101"/>
      <c r="K452" s="102"/>
      <c r="L452" s="104"/>
      <c r="M452" s="104"/>
      <c r="N452" s="104"/>
      <c r="O452" s="104"/>
      <c r="P452" s="104"/>
      <c r="Q452" s="104"/>
      <c r="R452" s="104"/>
      <c r="S452" s="104"/>
      <c r="T452" s="104"/>
      <c r="U452" s="104"/>
      <c r="V452" s="104"/>
      <c r="W452" s="104"/>
      <c r="X452" s="104"/>
      <c r="Y452" s="104"/>
      <c r="Z452" s="104"/>
    </row>
    <row r="453" spans="1:26" ht="12" customHeight="1" x14ac:dyDescent="0.25">
      <c r="A453" s="104"/>
      <c r="B453" s="104"/>
      <c r="C453" s="151"/>
      <c r="D453" s="152"/>
      <c r="E453" s="153"/>
      <c r="F453" s="153"/>
      <c r="G453" s="104"/>
      <c r="H453" s="99"/>
      <c r="I453" s="100"/>
      <c r="J453" s="101"/>
      <c r="K453" s="102"/>
      <c r="L453" s="104"/>
      <c r="M453" s="104"/>
      <c r="N453" s="104"/>
      <c r="O453" s="104"/>
      <c r="P453" s="104"/>
      <c r="Q453" s="104"/>
      <c r="R453" s="104"/>
      <c r="S453" s="104"/>
      <c r="T453" s="104"/>
      <c r="U453" s="104"/>
      <c r="V453" s="104"/>
      <c r="W453" s="104"/>
      <c r="X453" s="104"/>
      <c r="Y453" s="104"/>
      <c r="Z453" s="104"/>
    </row>
    <row r="454" spans="1:26" ht="12" customHeight="1" x14ac:dyDescent="0.25">
      <c r="A454" s="104"/>
      <c r="B454" s="104"/>
      <c r="C454" s="151"/>
      <c r="D454" s="152"/>
      <c r="E454" s="153"/>
      <c r="F454" s="153"/>
      <c r="G454" s="104"/>
      <c r="H454" s="99"/>
      <c r="I454" s="100"/>
      <c r="J454" s="101"/>
      <c r="K454" s="102"/>
      <c r="L454" s="104"/>
      <c r="M454" s="104"/>
      <c r="N454" s="104"/>
      <c r="O454" s="104"/>
      <c r="P454" s="104"/>
      <c r="Q454" s="104"/>
      <c r="R454" s="104"/>
      <c r="S454" s="104"/>
      <c r="T454" s="104"/>
      <c r="U454" s="104"/>
      <c r="V454" s="104"/>
      <c r="W454" s="104"/>
      <c r="X454" s="104"/>
      <c r="Y454" s="104"/>
      <c r="Z454" s="104"/>
    </row>
    <row r="455" spans="1:26" ht="12" customHeight="1" x14ac:dyDescent="0.25">
      <c r="A455" s="104"/>
      <c r="B455" s="104"/>
      <c r="C455" s="151"/>
      <c r="D455" s="152"/>
      <c r="E455" s="153"/>
      <c r="F455" s="153"/>
      <c r="G455" s="104"/>
      <c r="H455" s="99"/>
      <c r="I455" s="100"/>
      <c r="J455" s="101"/>
      <c r="K455" s="102"/>
      <c r="L455" s="104"/>
      <c r="M455" s="104"/>
      <c r="N455" s="104"/>
      <c r="O455" s="104"/>
      <c r="P455" s="104"/>
      <c r="Q455" s="104"/>
      <c r="R455" s="104"/>
      <c r="S455" s="104"/>
      <c r="T455" s="104"/>
      <c r="U455" s="104"/>
      <c r="V455" s="104"/>
      <c r="W455" s="104"/>
      <c r="X455" s="104"/>
      <c r="Y455" s="104"/>
      <c r="Z455" s="104"/>
    </row>
    <row r="456" spans="1:26" ht="12" customHeight="1" x14ac:dyDescent="0.25">
      <c r="A456" s="104"/>
      <c r="B456" s="104"/>
      <c r="C456" s="151"/>
      <c r="D456" s="152"/>
      <c r="E456" s="153"/>
      <c r="F456" s="153"/>
      <c r="G456" s="104"/>
      <c r="H456" s="99"/>
      <c r="I456" s="100"/>
      <c r="J456" s="101"/>
      <c r="K456" s="102"/>
      <c r="L456" s="104"/>
      <c r="M456" s="104"/>
      <c r="N456" s="104"/>
      <c r="O456" s="104"/>
      <c r="P456" s="104"/>
      <c r="Q456" s="104"/>
      <c r="R456" s="104"/>
      <c r="S456" s="104"/>
      <c r="T456" s="104"/>
      <c r="U456" s="104"/>
      <c r="V456" s="104"/>
      <c r="W456" s="104"/>
      <c r="X456" s="104"/>
      <c r="Y456" s="104"/>
      <c r="Z456" s="104"/>
    </row>
    <row r="457" spans="1:26" ht="12" customHeight="1" x14ac:dyDescent="0.25">
      <c r="A457" s="104"/>
      <c r="B457" s="104"/>
      <c r="C457" s="151"/>
      <c r="D457" s="152"/>
      <c r="E457" s="153"/>
      <c r="F457" s="153"/>
      <c r="G457" s="104"/>
      <c r="H457" s="99"/>
      <c r="I457" s="100"/>
      <c r="J457" s="101"/>
      <c r="K457" s="102"/>
      <c r="L457" s="104"/>
      <c r="M457" s="104"/>
      <c r="N457" s="104"/>
      <c r="O457" s="104"/>
      <c r="P457" s="104"/>
      <c r="Q457" s="104"/>
      <c r="R457" s="104"/>
      <c r="S457" s="104"/>
      <c r="T457" s="104"/>
      <c r="U457" s="104"/>
      <c r="V457" s="104"/>
      <c r="W457" s="104"/>
      <c r="X457" s="104"/>
      <c r="Y457" s="104"/>
      <c r="Z457" s="104"/>
    </row>
    <row r="458" spans="1:26" ht="12" customHeight="1" x14ac:dyDescent="0.25">
      <c r="A458" s="104"/>
      <c r="B458" s="104"/>
      <c r="C458" s="151"/>
      <c r="D458" s="152"/>
      <c r="E458" s="153"/>
      <c r="F458" s="153"/>
      <c r="G458" s="104"/>
      <c r="H458" s="99"/>
      <c r="I458" s="100"/>
      <c r="J458" s="101"/>
      <c r="K458" s="102"/>
      <c r="L458" s="104"/>
      <c r="M458" s="104"/>
      <c r="N458" s="104"/>
      <c r="O458" s="104"/>
      <c r="P458" s="104"/>
      <c r="Q458" s="104"/>
      <c r="R458" s="104"/>
      <c r="S458" s="104"/>
      <c r="T458" s="104"/>
      <c r="U458" s="104"/>
      <c r="V458" s="104"/>
      <c r="W458" s="104"/>
      <c r="X458" s="104"/>
      <c r="Y458" s="104"/>
      <c r="Z458" s="104"/>
    </row>
    <row r="459" spans="1:26" ht="12" customHeight="1" x14ac:dyDescent="0.25">
      <c r="A459" s="104"/>
      <c r="B459" s="104"/>
      <c r="C459" s="151"/>
      <c r="D459" s="152"/>
      <c r="E459" s="153"/>
      <c r="F459" s="153"/>
      <c r="G459" s="104"/>
      <c r="H459" s="99"/>
      <c r="I459" s="100"/>
      <c r="J459" s="101"/>
      <c r="K459" s="102"/>
      <c r="L459" s="104"/>
      <c r="M459" s="104"/>
      <c r="N459" s="104"/>
      <c r="O459" s="104"/>
      <c r="P459" s="104"/>
      <c r="Q459" s="104"/>
      <c r="R459" s="104"/>
      <c r="S459" s="104"/>
      <c r="T459" s="104"/>
      <c r="U459" s="104"/>
      <c r="V459" s="104"/>
      <c r="W459" s="104"/>
      <c r="X459" s="104"/>
      <c r="Y459" s="104"/>
      <c r="Z459" s="104"/>
    </row>
    <row r="460" spans="1:26" ht="12" customHeight="1" x14ac:dyDescent="0.25">
      <c r="A460" s="104"/>
      <c r="B460" s="104"/>
      <c r="C460" s="151"/>
      <c r="D460" s="152"/>
      <c r="E460" s="153"/>
      <c r="F460" s="153"/>
      <c r="G460" s="104"/>
      <c r="H460" s="99"/>
      <c r="I460" s="100"/>
      <c r="J460" s="101"/>
      <c r="K460" s="102"/>
      <c r="L460" s="104"/>
      <c r="M460" s="104"/>
      <c r="N460" s="104"/>
      <c r="O460" s="104"/>
      <c r="P460" s="104"/>
      <c r="Q460" s="104"/>
      <c r="R460" s="104"/>
      <c r="S460" s="104"/>
      <c r="T460" s="104"/>
      <c r="U460" s="104"/>
      <c r="V460" s="104"/>
      <c r="W460" s="104"/>
      <c r="X460" s="104"/>
      <c r="Y460" s="104"/>
      <c r="Z460" s="104"/>
    </row>
    <row r="461" spans="1:26" ht="12" customHeight="1" x14ac:dyDescent="0.25">
      <c r="A461" s="104"/>
      <c r="B461" s="104"/>
      <c r="C461" s="151"/>
      <c r="D461" s="152"/>
      <c r="E461" s="153"/>
      <c r="F461" s="153"/>
      <c r="G461" s="104"/>
      <c r="H461" s="99"/>
      <c r="I461" s="100"/>
      <c r="J461" s="101"/>
      <c r="K461" s="102"/>
      <c r="L461" s="104"/>
      <c r="M461" s="104"/>
      <c r="N461" s="104"/>
      <c r="O461" s="104"/>
      <c r="P461" s="104"/>
      <c r="Q461" s="104"/>
      <c r="R461" s="104"/>
      <c r="S461" s="104"/>
      <c r="T461" s="104"/>
      <c r="U461" s="104"/>
      <c r="V461" s="104"/>
      <c r="W461" s="104"/>
      <c r="X461" s="104"/>
      <c r="Y461" s="104"/>
      <c r="Z461" s="104"/>
    </row>
    <row r="462" spans="1:26" ht="12" customHeight="1" x14ac:dyDescent="0.25">
      <c r="A462" s="104"/>
      <c r="B462" s="104"/>
      <c r="C462" s="151"/>
      <c r="D462" s="152"/>
      <c r="E462" s="153"/>
      <c r="F462" s="153"/>
      <c r="G462" s="104"/>
      <c r="H462" s="99"/>
      <c r="I462" s="100"/>
      <c r="J462" s="101"/>
      <c r="K462" s="102"/>
      <c r="L462" s="104"/>
      <c r="M462" s="104"/>
      <c r="N462" s="104"/>
      <c r="O462" s="104"/>
      <c r="P462" s="104"/>
      <c r="Q462" s="104"/>
      <c r="R462" s="104"/>
      <c r="S462" s="104"/>
      <c r="T462" s="104"/>
      <c r="U462" s="104"/>
      <c r="V462" s="104"/>
      <c r="W462" s="104"/>
      <c r="X462" s="104"/>
      <c r="Y462" s="104"/>
      <c r="Z462" s="104"/>
    </row>
    <row r="463" spans="1:26" ht="12" customHeight="1" x14ac:dyDescent="0.25">
      <c r="A463" s="104"/>
      <c r="B463" s="104"/>
      <c r="C463" s="151"/>
      <c r="D463" s="152"/>
      <c r="E463" s="153"/>
      <c r="F463" s="153"/>
      <c r="G463" s="104"/>
      <c r="H463" s="99"/>
      <c r="I463" s="100"/>
      <c r="J463" s="101"/>
      <c r="K463" s="102"/>
      <c r="L463" s="104"/>
      <c r="M463" s="104"/>
      <c r="N463" s="104"/>
      <c r="O463" s="104"/>
      <c r="P463" s="104"/>
      <c r="Q463" s="104"/>
      <c r="R463" s="104"/>
      <c r="S463" s="104"/>
      <c r="T463" s="104"/>
      <c r="U463" s="104"/>
      <c r="V463" s="104"/>
      <c r="W463" s="104"/>
      <c r="X463" s="104"/>
      <c r="Y463" s="104"/>
      <c r="Z463" s="104"/>
    </row>
    <row r="464" spans="1:26" ht="12" customHeight="1" x14ac:dyDescent="0.25">
      <c r="A464" s="104"/>
      <c r="B464" s="104"/>
      <c r="C464" s="151"/>
      <c r="D464" s="152"/>
      <c r="E464" s="153"/>
      <c r="F464" s="153"/>
      <c r="G464" s="104"/>
      <c r="H464" s="99"/>
      <c r="I464" s="100"/>
      <c r="J464" s="101"/>
      <c r="K464" s="102"/>
      <c r="L464" s="104"/>
      <c r="M464" s="104"/>
      <c r="N464" s="104"/>
      <c r="O464" s="104"/>
      <c r="P464" s="104"/>
      <c r="Q464" s="104"/>
      <c r="R464" s="104"/>
      <c r="S464" s="104"/>
      <c r="T464" s="104"/>
      <c r="U464" s="104"/>
      <c r="V464" s="104"/>
      <c r="W464" s="104"/>
      <c r="X464" s="104"/>
      <c r="Y464" s="104"/>
      <c r="Z464" s="104"/>
    </row>
    <row r="465" spans="1:26" ht="12" customHeight="1" x14ac:dyDescent="0.25">
      <c r="A465" s="104"/>
      <c r="B465" s="104"/>
      <c r="C465" s="151"/>
      <c r="D465" s="152"/>
      <c r="E465" s="153"/>
      <c r="F465" s="153"/>
      <c r="G465" s="104"/>
      <c r="H465" s="99"/>
      <c r="I465" s="100"/>
      <c r="J465" s="101"/>
      <c r="K465" s="102"/>
      <c r="L465" s="104"/>
      <c r="M465" s="104"/>
      <c r="N465" s="104"/>
      <c r="O465" s="104"/>
      <c r="P465" s="104"/>
      <c r="Q465" s="104"/>
      <c r="R465" s="104"/>
      <c r="S465" s="104"/>
      <c r="T465" s="104"/>
      <c r="U465" s="104"/>
      <c r="V465" s="104"/>
      <c r="W465" s="104"/>
      <c r="X465" s="104"/>
      <c r="Y465" s="104"/>
      <c r="Z465" s="104"/>
    </row>
    <row r="466" spans="1:26" ht="12" customHeight="1" x14ac:dyDescent="0.25">
      <c r="A466" s="104"/>
      <c r="B466" s="104"/>
      <c r="C466" s="151"/>
      <c r="D466" s="152"/>
      <c r="E466" s="153"/>
      <c r="F466" s="153"/>
      <c r="G466" s="104"/>
      <c r="H466" s="99"/>
      <c r="I466" s="100"/>
      <c r="J466" s="101"/>
      <c r="K466" s="102"/>
      <c r="L466" s="104"/>
      <c r="M466" s="104"/>
      <c r="N466" s="104"/>
      <c r="O466" s="104"/>
      <c r="P466" s="104"/>
      <c r="Q466" s="104"/>
      <c r="R466" s="104"/>
      <c r="S466" s="104"/>
      <c r="T466" s="104"/>
      <c r="U466" s="104"/>
      <c r="V466" s="104"/>
      <c r="W466" s="104"/>
      <c r="X466" s="104"/>
      <c r="Y466" s="104"/>
      <c r="Z466" s="104"/>
    </row>
    <row r="467" spans="1:26" ht="12" customHeight="1" x14ac:dyDescent="0.25">
      <c r="A467" s="104"/>
      <c r="B467" s="104"/>
      <c r="C467" s="151"/>
      <c r="D467" s="152"/>
      <c r="E467" s="153"/>
      <c r="F467" s="153"/>
      <c r="G467" s="104"/>
      <c r="H467" s="99"/>
      <c r="I467" s="100"/>
      <c r="J467" s="101"/>
      <c r="K467" s="102"/>
      <c r="L467" s="104"/>
      <c r="M467" s="104"/>
      <c r="N467" s="104"/>
      <c r="O467" s="104"/>
      <c r="P467" s="104"/>
      <c r="Q467" s="104"/>
      <c r="R467" s="104"/>
      <c r="S467" s="104"/>
      <c r="T467" s="104"/>
      <c r="U467" s="104"/>
      <c r="V467" s="104"/>
      <c r="W467" s="104"/>
      <c r="X467" s="104"/>
      <c r="Y467" s="104"/>
      <c r="Z467" s="104"/>
    </row>
    <row r="468" spans="1:26" ht="12" customHeight="1" x14ac:dyDescent="0.25">
      <c r="A468" s="104"/>
      <c r="B468" s="104"/>
      <c r="C468" s="151"/>
      <c r="D468" s="152"/>
      <c r="E468" s="153"/>
      <c r="F468" s="153"/>
      <c r="G468" s="104"/>
      <c r="H468" s="99"/>
      <c r="I468" s="100"/>
      <c r="J468" s="101"/>
      <c r="K468" s="102"/>
      <c r="L468" s="104"/>
      <c r="M468" s="104"/>
      <c r="N468" s="104"/>
      <c r="O468" s="104"/>
      <c r="P468" s="104"/>
      <c r="Q468" s="104"/>
      <c r="R468" s="104"/>
      <c r="S468" s="104"/>
      <c r="T468" s="104"/>
      <c r="U468" s="104"/>
      <c r="V468" s="104"/>
      <c r="W468" s="104"/>
      <c r="X468" s="104"/>
      <c r="Y468" s="104"/>
      <c r="Z468" s="104"/>
    </row>
    <row r="469" spans="1:26" ht="12" customHeight="1" x14ac:dyDescent="0.25">
      <c r="A469" s="104"/>
      <c r="B469" s="104"/>
      <c r="C469" s="151"/>
      <c r="D469" s="152"/>
      <c r="E469" s="153"/>
      <c r="F469" s="153"/>
      <c r="G469" s="104"/>
      <c r="H469" s="99"/>
      <c r="I469" s="100"/>
      <c r="J469" s="101"/>
      <c r="K469" s="102"/>
      <c r="L469" s="104"/>
      <c r="M469" s="104"/>
      <c r="N469" s="104"/>
      <c r="O469" s="104"/>
      <c r="P469" s="104"/>
      <c r="Q469" s="104"/>
      <c r="R469" s="104"/>
      <c r="S469" s="104"/>
      <c r="T469" s="104"/>
      <c r="U469" s="104"/>
      <c r="V469" s="104"/>
      <c r="W469" s="104"/>
      <c r="X469" s="104"/>
      <c r="Y469" s="104"/>
      <c r="Z469" s="104"/>
    </row>
    <row r="470" spans="1:26" ht="12" customHeight="1" x14ac:dyDescent="0.25">
      <c r="A470" s="104"/>
      <c r="B470" s="104"/>
      <c r="C470" s="151"/>
      <c r="D470" s="152"/>
      <c r="E470" s="153"/>
      <c r="F470" s="153"/>
      <c r="G470" s="104"/>
      <c r="H470" s="99"/>
      <c r="I470" s="100"/>
      <c r="J470" s="101"/>
      <c r="K470" s="102"/>
      <c r="L470" s="104"/>
      <c r="M470" s="104"/>
      <c r="N470" s="104"/>
      <c r="O470" s="104"/>
      <c r="P470" s="104"/>
      <c r="Q470" s="104"/>
      <c r="R470" s="104"/>
      <c r="S470" s="104"/>
      <c r="T470" s="104"/>
      <c r="U470" s="104"/>
      <c r="V470" s="104"/>
      <c r="W470" s="104"/>
      <c r="X470" s="104"/>
      <c r="Y470" s="104"/>
      <c r="Z470" s="104"/>
    </row>
    <row r="471" spans="1:26" ht="12" customHeight="1" x14ac:dyDescent="0.25">
      <c r="A471" s="104"/>
      <c r="B471" s="104"/>
      <c r="C471" s="151"/>
      <c r="D471" s="152"/>
      <c r="E471" s="153"/>
      <c r="F471" s="153"/>
      <c r="G471" s="104"/>
      <c r="H471" s="99"/>
      <c r="I471" s="100"/>
      <c r="J471" s="101"/>
      <c r="K471" s="102"/>
      <c r="L471" s="104"/>
      <c r="M471" s="104"/>
      <c r="N471" s="104"/>
      <c r="O471" s="104"/>
      <c r="P471" s="104"/>
      <c r="Q471" s="104"/>
      <c r="R471" s="104"/>
      <c r="S471" s="104"/>
      <c r="T471" s="104"/>
      <c r="U471" s="104"/>
      <c r="V471" s="104"/>
      <c r="W471" s="104"/>
      <c r="X471" s="104"/>
      <c r="Y471" s="104"/>
      <c r="Z471" s="104"/>
    </row>
    <row r="472" spans="1:26" ht="12" customHeight="1" x14ac:dyDescent="0.25">
      <c r="A472" s="104"/>
      <c r="B472" s="104"/>
      <c r="C472" s="151"/>
      <c r="D472" s="152"/>
      <c r="E472" s="153"/>
      <c r="F472" s="153"/>
      <c r="G472" s="104"/>
      <c r="H472" s="99"/>
      <c r="I472" s="100"/>
      <c r="J472" s="101"/>
      <c r="K472" s="102"/>
      <c r="L472" s="104"/>
      <c r="M472" s="104"/>
      <c r="N472" s="104"/>
      <c r="O472" s="104"/>
      <c r="P472" s="104"/>
      <c r="Q472" s="104"/>
      <c r="R472" s="104"/>
      <c r="S472" s="104"/>
      <c r="T472" s="104"/>
      <c r="U472" s="104"/>
      <c r="V472" s="104"/>
      <c r="W472" s="104"/>
      <c r="X472" s="104"/>
      <c r="Y472" s="104"/>
      <c r="Z472" s="104"/>
    </row>
    <row r="473" spans="1:26" ht="12" customHeight="1" x14ac:dyDescent="0.25">
      <c r="A473" s="104"/>
      <c r="B473" s="104"/>
      <c r="C473" s="151"/>
      <c r="D473" s="152"/>
      <c r="E473" s="153"/>
      <c r="F473" s="153"/>
      <c r="G473" s="104"/>
      <c r="H473" s="99"/>
      <c r="I473" s="100"/>
      <c r="J473" s="101"/>
      <c r="K473" s="102"/>
      <c r="L473" s="104"/>
      <c r="M473" s="104"/>
      <c r="N473" s="104"/>
      <c r="O473" s="104"/>
      <c r="P473" s="104"/>
      <c r="Q473" s="104"/>
      <c r="R473" s="104"/>
      <c r="S473" s="104"/>
      <c r="T473" s="104"/>
      <c r="U473" s="104"/>
      <c r="V473" s="104"/>
      <c r="W473" s="104"/>
      <c r="X473" s="104"/>
      <c r="Y473" s="104"/>
      <c r="Z473" s="104"/>
    </row>
    <row r="474" spans="1:26" ht="12" customHeight="1" x14ac:dyDescent="0.25">
      <c r="A474" s="104"/>
      <c r="B474" s="104"/>
      <c r="C474" s="151"/>
      <c r="D474" s="152"/>
      <c r="E474" s="153"/>
      <c r="F474" s="153"/>
      <c r="G474" s="104"/>
      <c r="H474" s="99"/>
      <c r="I474" s="100"/>
      <c r="J474" s="101"/>
      <c r="K474" s="102"/>
      <c r="L474" s="104"/>
      <c r="M474" s="104"/>
      <c r="N474" s="104"/>
      <c r="O474" s="104"/>
      <c r="P474" s="104"/>
      <c r="Q474" s="104"/>
      <c r="R474" s="104"/>
      <c r="S474" s="104"/>
      <c r="T474" s="104"/>
      <c r="U474" s="104"/>
      <c r="V474" s="104"/>
      <c r="W474" s="104"/>
      <c r="X474" s="104"/>
      <c r="Y474" s="104"/>
      <c r="Z474" s="104"/>
    </row>
    <row r="475" spans="1:26" ht="12" customHeight="1" x14ac:dyDescent="0.25">
      <c r="A475" s="104"/>
      <c r="B475" s="104"/>
      <c r="C475" s="151"/>
      <c r="D475" s="152"/>
      <c r="E475" s="153"/>
      <c r="F475" s="153"/>
      <c r="G475" s="104"/>
      <c r="H475" s="99"/>
      <c r="I475" s="100"/>
      <c r="J475" s="101"/>
      <c r="K475" s="102"/>
      <c r="L475" s="104"/>
      <c r="M475" s="104"/>
      <c r="N475" s="104"/>
      <c r="O475" s="104"/>
      <c r="P475" s="104"/>
      <c r="Q475" s="104"/>
      <c r="R475" s="104"/>
      <c r="S475" s="104"/>
      <c r="T475" s="104"/>
      <c r="U475" s="104"/>
      <c r="V475" s="104"/>
      <c r="W475" s="104"/>
      <c r="X475" s="104"/>
      <c r="Y475" s="104"/>
      <c r="Z475" s="104"/>
    </row>
    <row r="476" spans="1:26" ht="12" customHeight="1" x14ac:dyDescent="0.25">
      <c r="A476" s="104"/>
      <c r="B476" s="104"/>
      <c r="C476" s="151"/>
      <c r="D476" s="152"/>
      <c r="E476" s="153"/>
      <c r="F476" s="153"/>
      <c r="G476" s="104"/>
      <c r="H476" s="99"/>
      <c r="I476" s="100"/>
      <c r="J476" s="101"/>
      <c r="K476" s="102"/>
      <c r="L476" s="104"/>
      <c r="M476" s="104"/>
      <c r="N476" s="104"/>
      <c r="O476" s="104"/>
      <c r="P476" s="104"/>
      <c r="Q476" s="104"/>
      <c r="R476" s="104"/>
      <c r="S476" s="104"/>
      <c r="T476" s="104"/>
      <c r="U476" s="104"/>
      <c r="V476" s="104"/>
      <c r="W476" s="104"/>
      <c r="X476" s="104"/>
      <c r="Y476" s="104"/>
      <c r="Z476" s="104"/>
    </row>
    <row r="477" spans="1:26" ht="12" customHeight="1" x14ac:dyDescent="0.25">
      <c r="A477" s="104"/>
      <c r="B477" s="104"/>
      <c r="C477" s="151"/>
      <c r="D477" s="152"/>
      <c r="E477" s="153"/>
      <c r="F477" s="153"/>
      <c r="G477" s="104"/>
      <c r="H477" s="99"/>
      <c r="I477" s="100"/>
      <c r="J477" s="101"/>
      <c r="K477" s="102"/>
      <c r="L477" s="104"/>
      <c r="M477" s="104"/>
      <c r="N477" s="104"/>
      <c r="O477" s="104"/>
      <c r="P477" s="104"/>
      <c r="Q477" s="104"/>
      <c r="R477" s="104"/>
      <c r="S477" s="104"/>
      <c r="T477" s="104"/>
      <c r="U477" s="104"/>
      <c r="V477" s="104"/>
      <c r="W477" s="104"/>
      <c r="X477" s="104"/>
      <c r="Y477" s="104"/>
      <c r="Z477" s="104"/>
    </row>
    <row r="478" spans="1:26" ht="12" customHeight="1" x14ac:dyDescent="0.25">
      <c r="A478" s="104"/>
      <c r="B478" s="104"/>
      <c r="C478" s="151"/>
      <c r="D478" s="152"/>
      <c r="E478" s="153"/>
      <c r="F478" s="153"/>
      <c r="G478" s="104"/>
      <c r="H478" s="99"/>
      <c r="I478" s="100"/>
      <c r="J478" s="101"/>
      <c r="K478" s="102"/>
      <c r="L478" s="104"/>
      <c r="M478" s="104"/>
      <c r="N478" s="104"/>
      <c r="O478" s="104"/>
      <c r="P478" s="104"/>
      <c r="Q478" s="104"/>
      <c r="R478" s="104"/>
      <c r="S478" s="104"/>
      <c r="T478" s="104"/>
      <c r="U478" s="104"/>
      <c r="V478" s="104"/>
      <c r="W478" s="104"/>
      <c r="X478" s="104"/>
      <c r="Y478" s="104"/>
      <c r="Z478" s="104"/>
    </row>
    <row r="479" spans="1:26" ht="12" customHeight="1" x14ac:dyDescent="0.25">
      <c r="A479" s="104"/>
      <c r="B479" s="104"/>
      <c r="C479" s="151"/>
      <c r="D479" s="152"/>
      <c r="E479" s="153"/>
      <c r="F479" s="153"/>
      <c r="G479" s="104"/>
      <c r="H479" s="99"/>
      <c r="I479" s="100"/>
      <c r="J479" s="101"/>
      <c r="K479" s="102"/>
      <c r="L479" s="104"/>
      <c r="M479" s="104"/>
      <c r="N479" s="104"/>
      <c r="O479" s="104"/>
      <c r="P479" s="104"/>
      <c r="Q479" s="104"/>
      <c r="R479" s="104"/>
      <c r="S479" s="104"/>
      <c r="T479" s="104"/>
      <c r="U479" s="104"/>
      <c r="V479" s="104"/>
      <c r="W479" s="104"/>
      <c r="X479" s="104"/>
      <c r="Y479" s="104"/>
      <c r="Z479" s="104"/>
    </row>
    <row r="480" spans="1:26" ht="12" customHeight="1" x14ac:dyDescent="0.25">
      <c r="A480" s="104"/>
      <c r="B480" s="104"/>
      <c r="C480" s="151"/>
      <c r="D480" s="152"/>
      <c r="E480" s="153"/>
      <c r="F480" s="153"/>
      <c r="G480" s="104"/>
      <c r="H480" s="99"/>
      <c r="I480" s="100"/>
      <c r="J480" s="101"/>
      <c r="K480" s="102"/>
      <c r="L480" s="104"/>
      <c r="M480" s="104"/>
      <c r="N480" s="104"/>
      <c r="O480" s="104"/>
      <c r="P480" s="104"/>
      <c r="Q480" s="104"/>
      <c r="R480" s="104"/>
      <c r="S480" s="104"/>
      <c r="T480" s="104"/>
      <c r="U480" s="104"/>
      <c r="V480" s="104"/>
      <c r="W480" s="104"/>
      <c r="X480" s="104"/>
      <c r="Y480" s="104"/>
      <c r="Z480" s="104"/>
    </row>
    <row r="481" spans="1:26" ht="12" customHeight="1" x14ac:dyDescent="0.25">
      <c r="A481" s="104"/>
      <c r="B481" s="104"/>
      <c r="C481" s="151"/>
      <c r="D481" s="152"/>
      <c r="E481" s="153"/>
      <c r="F481" s="153"/>
      <c r="G481" s="104"/>
      <c r="H481" s="99"/>
      <c r="I481" s="100"/>
      <c r="J481" s="101"/>
      <c r="K481" s="102"/>
      <c r="L481" s="104"/>
      <c r="M481" s="104"/>
      <c r="N481" s="104"/>
      <c r="O481" s="104"/>
      <c r="P481" s="104"/>
      <c r="Q481" s="104"/>
      <c r="R481" s="104"/>
      <c r="S481" s="104"/>
      <c r="T481" s="104"/>
      <c r="U481" s="104"/>
      <c r="V481" s="104"/>
      <c r="W481" s="104"/>
      <c r="X481" s="104"/>
      <c r="Y481" s="104"/>
      <c r="Z481" s="104"/>
    </row>
    <row r="482" spans="1:26" ht="12" customHeight="1" x14ac:dyDescent="0.25">
      <c r="A482" s="104"/>
      <c r="B482" s="104"/>
      <c r="C482" s="151"/>
      <c r="D482" s="152"/>
      <c r="E482" s="153"/>
      <c r="F482" s="153"/>
      <c r="G482" s="104"/>
      <c r="H482" s="99"/>
      <c r="I482" s="100"/>
      <c r="J482" s="101"/>
      <c r="K482" s="102"/>
      <c r="L482" s="104"/>
      <c r="M482" s="104"/>
      <c r="N482" s="104"/>
      <c r="O482" s="104"/>
      <c r="P482" s="104"/>
      <c r="Q482" s="104"/>
      <c r="R482" s="104"/>
      <c r="S482" s="104"/>
      <c r="T482" s="104"/>
      <c r="U482" s="104"/>
      <c r="V482" s="104"/>
      <c r="W482" s="104"/>
      <c r="X482" s="104"/>
      <c r="Y482" s="104"/>
      <c r="Z482" s="104"/>
    </row>
    <row r="483" spans="1:26" ht="12" customHeight="1" x14ac:dyDescent="0.25">
      <c r="A483" s="104"/>
      <c r="B483" s="104"/>
      <c r="C483" s="151"/>
      <c r="D483" s="152"/>
      <c r="E483" s="153"/>
      <c r="F483" s="153"/>
      <c r="G483" s="104"/>
      <c r="H483" s="99"/>
      <c r="I483" s="100"/>
      <c r="J483" s="101"/>
      <c r="K483" s="102"/>
      <c r="L483" s="104"/>
      <c r="M483" s="104"/>
      <c r="N483" s="104"/>
      <c r="O483" s="104"/>
      <c r="P483" s="104"/>
      <c r="Q483" s="104"/>
      <c r="R483" s="104"/>
      <c r="S483" s="104"/>
      <c r="T483" s="104"/>
      <c r="U483" s="104"/>
      <c r="V483" s="104"/>
      <c r="W483" s="104"/>
      <c r="X483" s="104"/>
      <c r="Y483" s="104"/>
      <c r="Z483" s="104"/>
    </row>
    <row r="484" spans="1:26" ht="12" customHeight="1" x14ac:dyDescent="0.25">
      <c r="A484" s="104"/>
      <c r="B484" s="104"/>
      <c r="C484" s="151"/>
      <c r="D484" s="152"/>
      <c r="E484" s="153"/>
      <c r="F484" s="153"/>
      <c r="G484" s="104"/>
      <c r="H484" s="99"/>
      <c r="I484" s="100"/>
      <c r="J484" s="101"/>
      <c r="K484" s="102"/>
      <c r="L484" s="104"/>
      <c r="M484" s="104"/>
      <c r="N484" s="104"/>
      <c r="O484" s="104"/>
      <c r="P484" s="104"/>
      <c r="Q484" s="104"/>
      <c r="R484" s="104"/>
      <c r="S484" s="104"/>
      <c r="T484" s="104"/>
      <c r="U484" s="104"/>
      <c r="V484" s="104"/>
      <c r="W484" s="104"/>
      <c r="X484" s="104"/>
      <c r="Y484" s="104"/>
      <c r="Z484" s="104"/>
    </row>
    <row r="485" spans="1:26" ht="12" customHeight="1" x14ac:dyDescent="0.25">
      <c r="A485" s="104"/>
      <c r="B485" s="104"/>
      <c r="C485" s="151"/>
      <c r="D485" s="152"/>
      <c r="E485" s="153"/>
      <c r="F485" s="153"/>
      <c r="G485" s="104"/>
      <c r="H485" s="99"/>
      <c r="I485" s="100"/>
      <c r="J485" s="101"/>
      <c r="K485" s="102"/>
      <c r="L485" s="104"/>
      <c r="M485" s="104"/>
      <c r="N485" s="104"/>
      <c r="O485" s="104"/>
      <c r="P485" s="104"/>
      <c r="Q485" s="104"/>
      <c r="R485" s="104"/>
      <c r="S485" s="104"/>
      <c r="T485" s="104"/>
      <c r="U485" s="104"/>
      <c r="V485" s="104"/>
      <c r="W485" s="104"/>
      <c r="X485" s="104"/>
      <c r="Y485" s="104"/>
      <c r="Z485" s="104"/>
    </row>
    <row r="486" spans="1:26" ht="12" customHeight="1" x14ac:dyDescent="0.25">
      <c r="A486" s="104"/>
      <c r="B486" s="104"/>
      <c r="C486" s="151"/>
      <c r="D486" s="152"/>
      <c r="E486" s="153"/>
      <c r="F486" s="153"/>
      <c r="G486" s="104"/>
      <c r="H486" s="99"/>
      <c r="I486" s="100"/>
      <c r="J486" s="101"/>
      <c r="K486" s="102"/>
      <c r="L486" s="104"/>
      <c r="M486" s="104"/>
      <c r="N486" s="104"/>
      <c r="O486" s="104"/>
      <c r="P486" s="104"/>
      <c r="Q486" s="104"/>
      <c r="R486" s="104"/>
      <c r="S486" s="104"/>
      <c r="T486" s="104"/>
      <c r="U486" s="104"/>
      <c r="V486" s="104"/>
      <c r="W486" s="104"/>
      <c r="X486" s="104"/>
      <c r="Y486" s="104"/>
      <c r="Z486" s="104"/>
    </row>
    <row r="487" spans="1:26" ht="12" customHeight="1" x14ac:dyDescent="0.25">
      <c r="A487" s="104"/>
      <c r="B487" s="104"/>
      <c r="C487" s="151"/>
      <c r="D487" s="152"/>
      <c r="E487" s="153"/>
      <c r="F487" s="153"/>
      <c r="G487" s="104"/>
      <c r="H487" s="99"/>
      <c r="I487" s="100"/>
      <c r="J487" s="101"/>
      <c r="K487" s="102"/>
      <c r="L487" s="104"/>
      <c r="M487" s="104"/>
      <c r="N487" s="104"/>
      <c r="O487" s="104"/>
      <c r="P487" s="104"/>
      <c r="Q487" s="104"/>
      <c r="R487" s="104"/>
      <c r="S487" s="104"/>
      <c r="T487" s="104"/>
      <c r="U487" s="104"/>
      <c r="V487" s="104"/>
      <c r="W487" s="104"/>
      <c r="X487" s="104"/>
      <c r="Y487" s="104"/>
      <c r="Z487" s="104"/>
    </row>
    <row r="488" spans="1:26" ht="12" customHeight="1" x14ac:dyDescent="0.25">
      <c r="A488" s="104"/>
      <c r="B488" s="104"/>
      <c r="C488" s="151"/>
      <c r="D488" s="152"/>
      <c r="E488" s="153"/>
      <c r="F488" s="153"/>
      <c r="G488" s="104"/>
      <c r="H488" s="99"/>
      <c r="I488" s="100"/>
      <c r="J488" s="101"/>
      <c r="K488" s="102"/>
      <c r="L488" s="104"/>
      <c r="M488" s="104"/>
      <c r="N488" s="104"/>
      <c r="O488" s="104"/>
      <c r="P488" s="104"/>
      <c r="Q488" s="104"/>
      <c r="R488" s="104"/>
      <c r="S488" s="104"/>
      <c r="T488" s="104"/>
      <c r="U488" s="104"/>
      <c r="V488" s="104"/>
      <c r="W488" s="104"/>
      <c r="X488" s="104"/>
      <c r="Y488" s="104"/>
      <c r="Z488" s="104"/>
    </row>
    <row r="489" spans="1:26" ht="12" customHeight="1" x14ac:dyDescent="0.25">
      <c r="A489" s="104"/>
      <c r="B489" s="104"/>
      <c r="C489" s="151"/>
      <c r="D489" s="152"/>
      <c r="E489" s="153"/>
      <c r="F489" s="153"/>
      <c r="G489" s="104"/>
      <c r="H489" s="99"/>
      <c r="I489" s="100"/>
      <c r="J489" s="101"/>
      <c r="K489" s="102"/>
      <c r="L489" s="104"/>
      <c r="M489" s="104"/>
      <c r="N489" s="104"/>
      <c r="O489" s="104"/>
      <c r="P489" s="104"/>
      <c r="Q489" s="104"/>
      <c r="R489" s="104"/>
      <c r="S489" s="104"/>
      <c r="T489" s="104"/>
      <c r="U489" s="104"/>
      <c r="V489" s="104"/>
      <c r="W489" s="104"/>
      <c r="X489" s="104"/>
      <c r="Y489" s="104"/>
      <c r="Z489" s="104"/>
    </row>
    <row r="490" spans="1:26" ht="12" customHeight="1" x14ac:dyDescent="0.25">
      <c r="A490" s="104"/>
      <c r="B490" s="104"/>
      <c r="C490" s="151"/>
      <c r="D490" s="152"/>
      <c r="E490" s="153"/>
      <c r="F490" s="153"/>
      <c r="G490" s="104"/>
      <c r="H490" s="99"/>
      <c r="I490" s="100"/>
      <c r="J490" s="101"/>
      <c r="K490" s="102"/>
      <c r="L490" s="104"/>
      <c r="M490" s="104"/>
      <c r="N490" s="104"/>
      <c r="O490" s="104"/>
      <c r="P490" s="104"/>
      <c r="Q490" s="104"/>
      <c r="R490" s="104"/>
      <c r="S490" s="104"/>
      <c r="T490" s="104"/>
      <c r="U490" s="104"/>
      <c r="V490" s="104"/>
      <c r="W490" s="104"/>
      <c r="X490" s="104"/>
      <c r="Y490" s="104"/>
      <c r="Z490" s="104"/>
    </row>
    <row r="491" spans="1:26" ht="12" customHeight="1" x14ac:dyDescent="0.25">
      <c r="A491" s="104"/>
      <c r="B491" s="104"/>
      <c r="C491" s="151"/>
      <c r="D491" s="152"/>
      <c r="E491" s="153"/>
      <c r="F491" s="153"/>
      <c r="G491" s="104"/>
      <c r="H491" s="99"/>
      <c r="I491" s="100"/>
      <c r="J491" s="101"/>
      <c r="K491" s="102"/>
      <c r="L491" s="104"/>
      <c r="M491" s="104"/>
      <c r="N491" s="104"/>
      <c r="O491" s="104"/>
      <c r="P491" s="104"/>
      <c r="Q491" s="104"/>
      <c r="R491" s="104"/>
      <c r="S491" s="104"/>
      <c r="T491" s="104"/>
      <c r="U491" s="104"/>
      <c r="V491" s="104"/>
      <c r="W491" s="104"/>
      <c r="X491" s="104"/>
      <c r="Y491" s="104"/>
      <c r="Z491" s="104"/>
    </row>
    <row r="492" spans="1:26" ht="12" customHeight="1" x14ac:dyDescent="0.25">
      <c r="A492" s="104"/>
      <c r="B492" s="104"/>
      <c r="C492" s="151"/>
      <c r="D492" s="152"/>
      <c r="E492" s="153"/>
      <c r="F492" s="153"/>
      <c r="G492" s="104"/>
      <c r="H492" s="99"/>
      <c r="I492" s="100"/>
      <c r="J492" s="101"/>
      <c r="K492" s="102"/>
      <c r="L492" s="104"/>
      <c r="M492" s="104"/>
      <c r="N492" s="104"/>
      <c r="O492" s="104"/>
      <c r="P492" s="104"/>
      <c r="Q492" s="104"/>
      <c r="R492" s="104"/>
      <c r="S492" s="104"/>
      <c r="T492" s="104"/>
      <c r="U492" s="104"/>
      <c r="V492" s="104"/>
      <c r="W492" s="104"/>
      <c r="X492" s="104"/>
      <c r="Y492" s="104"/>
      <c r="Z492" s="104"/>
    </row>
    <row r="493" spans="1:26" ht="12" customHeight="1" x14ac:dyDescent="0.25">
      <c r="A493" s="104"/>
      <c r="B493" s="104"/>
      <c r="C493" s="151"/>
      <c r="D493" s="152"/>
      <c r="E493" s="153"/>
      <c r="F493" s="153"/>
      <c r="G493" s="104"/>
      <c r="H493" s="99"/>
      <c r="I493" s="100"/>
      <c r="J493" s="101"/>
      <c r="K493" s="102"/>
      <c r="L493" s="104"/>
      <c r="M493" s="104"/>
      <c r="N493" s="104"/>
      <c r="O493" s="104"/>
      <c r="P493" s="104"/>
      <c r="Q493" s="104"/>
      <c r="R493" s="104"/>
      <c r="S493" s="104"/>
      <c r="T493" s="104"/>
      <c r="U493" s="104"/>
      <c r="V493" s="104"/>
      <c r="W493" s="104"/>
      <c r="X493" s="104"/>
      <c r="Y493" s="104"/>
      <c r="Z493" s="104"/>
    </row>
    <row r="494" spans="1:26" ht="12" customHeight="1" x14ac:dyDescent="0.25">
      <c r="A494" s="104"/>
      <c r="B494" s="104"/>
      <c r="C494" s="151"/>
      <c r="D494" s="152"/>
      <c r="E494" s="153"/>
      <c r="F494" s="153"/>
      <c r="G494" s="104"/>
      <c r="H494" s="99"/>
      <c r="I494" s="100"/>
      <c r="J494" s="101"/>
      <c r="K494" s="102"/>
      <c r="L494" s="104"/>
      <c r="M494" s="104"/>
      <c r="N494" s="104"/>
      <c r="O494" s="104"/>
      <c r="P494" s="104"/>
      <c r="Q494" s="104"/>
      <c r="R494" s="104"/>
      <c r="S494" s="104"/>
      <c r="T494" s="104"/>
      <c r="U494" s="104"/>
      <c r="V494" s="104"/>
      <c r="W494" s="104"/>
      <c r="X494" s="104"/>
      <c r="Y494" s="104"/>
      <c r="Z494" s="104"/>
    </row>
    <row r="495" spans="1:26" ht="12" customHeight="1" x14ac:dyDescent="0.25">
      <c r="A495" s="104"/>
      <c r="B495" s="104"/>
      <c r="C495" s="151"/>
      <c r="D495" s="152"/>
      <c r="E495" s="153"/>
      <c r="F495" s="153"/>
      <c r="G495" s="104"/>
      <c r="H495" s="99"/>
      <c r="I495" s="100"/>
      <c r="J495" s="101"/>
      <c r="K495" s="102"/>
      <c r="L495" s="104"/>
      <c r="M495" s="104"/>
      <c r="N495" s="104"/>
      <c r="O495" s="104"/>
      <c r="P495" s="104"/>
      <c r="Q495" s="104"/>
      <c r="R495" s="104"/>
      <c r="S495" s="104"/>
      <c r="T495" s="104"/>
      <c r="U495" s="104"/>
      <c r="V495" s="104"/>
      <c r="W495" s="104"/>
      <c r="X495" s="104"/>
      <c r="Y495" s="104"/>
      <c r="Z495" s="104"/>
    </row>
    <row r="496" spans="1:26" ht="12" customHeight="1" x14ac:dyDescent="0.25">
      <c r="A496" s="104"/>
      <c r="B496" s="104"/>
      <c r="C496" s="151"/>
      <c r="D496" s="152"/>
      <c r="E496" s="153"/>
      <c r="F496" s="153"/>
      <c r="G496" s="104"/>
      <c r="H496" s="99"/>
      <c r="I496" s="100"/>
      <c r="J496" s="101"/>
      <c r="K496" s="102"/>
      <c r="L496" s="104"/>
      <c r="M496" s="104"/>
      <c r="N496" s="104"/>
      <c r="O496" s="104"/>
      <c r="P496" s="104"/>
      <c r="Q496" s="104"/>
      <c r="R496" s="104"/>
      <c r="S496" s="104"/>
      <c r="T496" s="104"/>
      <c r="U496" s="104"/>
      <c r="V496" s="104"/>
      <c r="W496" s="104"/>
      <c r="X496" s="104"/>
      <c r="Y496" s="104"/>
      <c r="Z496" s="104"/>
    </row>
    <row r="497" spans="1:26" ht="12" customHeight="1" x14ac:dyDescent="0.25">
      <c r="A497" s="104"/>
      <c r="B497" s="104"/>
      <c r="C497" s="151"/>
      <c r="D497" s="152"/>
      <c r="E497" s="153"/>
      <c r="F497" s="153"/>
      <c r="G497" s="104"/>
      <c r="H497" s="99"/>
      <c r="I497" s="100"/>
      <c r="J497" s="101"/>
      <c r="K497" s="102"/>
      <c r="L497" s="104"/>
      <c r="M497" s="104"/>
      <c r="N497" s="104"/>
      <c r="O497" s="104"/>
      <c r="P497" s="104"/>
      <c r="Q497" s="104"/>
      <c r="R497" s="104"/>
      <c r="S497" s="104"/>
      <c r="T497" s="104"/>
      <c r="U497" s="104"/>
      <c r="V497" s="104"/>
      <c r="W497" s="104"/>
      <c r="X497" s="104"/>
      <c r="Y497" s="104"/>
      <c r="Z497" s="104"/>
    </row>
    <row r="498" spans="1:26" ht="12" customHeight="1" x14ac:dyDescent="0.25">
      <c r="A498" s="104"/>
      <c r="B498" s="104"/>
      <c r="C498" s="151"/>
      <c r="D498" s="152"/>
      <c r="E498" s="153"/>
      <c r="F498" s="153"/>
      <c r="G498" s="104"/>
      <c r="H498" s="99"/>
      <c r="I498" s="100"/>
      <c r="J498" s="101"/>
      <c r="K498" s="102"/>
      <c r="L498" s="104"/>
      <c r="M498" s="104"/>
      <c r="N498" s="104"/>
      <c r="O498" s="104"/>
      <c r="P498" s="104"/>
      <c r="Q498" s="104"/>
      <c r="R498" s="104"/>
      <c r="S498" s="104"/>
      <c r="T498" s="104"/>
      <c r="U498" s="104"/>
      <c r="V498" s="104"/>
      <c r="W498" s="104"/>
      <c r="X498" s="104"/>
      <c r="Y498" s="104"/>
      <c r="Z498" s="104"/>
    </row>
    <row r="499" spans="1:26" ht="12" customHeight="1" x14ac:dyDescent="0.25">
      <c r="A499" s="104"/>
      <c r="B499" s="104"/>
      <c r="C499" s="151"/>
      <c r="D499" s="152"/>
      <c r="E499" s="153"/>
      <c r="F499" s="153"/>
      <c r="G499" s="104"/>
      <c r="H499" s="99"/>
      <c r="I499" s="100"/>
      <c r="J499" s="101"/>
      <c r="K499" s="102"/>
      <c r="L499" s="104"/>
      <c r="M499" s="104"/>
      <c r="N499" s="104"/>
      <c r="O499" s="104"/>
      <c r="P499" s="104"/>
      <c r="Q499" s="104"/>
      <c r="R499" s="104"/>
      <c r="S499" s="104"/>
      <c r="T499" s="104"/>
      <c r="U499" s="104"/>
      <c r="V499" s="104"/>
      <c r="W499" s="104"/>
      <c r="X499" s="104"/>
      <c r="Y499" s="104"/>
      <c r="Z499" s="104"/>
    </row>
    <row r="500" spans="1:26" ht="12" customHeight="1" x14ac:dyDescent="0.25">
      <c r="A500" s="104"/>
      <c r="B500" s="104"/>
      <c r="C500" s="151"/>
      <c r="D500" s="152"/>
      <c r="E500" s="153"/>
      <c r="F500" s="153"/>
      <c r="G500" s="104"/>
      <c r="H500" s="99"/>
      <c r="I500" s="100"/>
      <c r="J500" s="101"/>
      <c r="K500" s="102"/>
      <c r="L500" s="104"/>
      <c r="M500" s="104"/>
      <c r="N500" s="104"/>
      <c r="O500" s="104"/>
      <c r="P500" s="104"/>
      <c r="Q500" s="104"/>
      <c r="R500" s="104"/>
      <c r="S500" s="104"/>
      <c r="T500" s="104"/>
      <c r="U500" s="104"/>
      <c r="V500" s="104"/>
      <c r="W500" s="104"/>
      <c r="X500" s="104"/>
      <c r="Y500" s="104"/>
      <c r="Z500" s="104"/>
    </row>
    <row r="501" spans="1:26" ht="12" customHeight="1" x14ac:dyDescent="0.25">
      <c r="A501" s="104"/>
      <c r="B501" s="104"/>
      <c r="C501" s="151"/>
      <c r="D501" s="152"/>
      <c r="E501" s="153"/>
      <c r="F501" s="153"/>
      <c r="G501" s="104"/>
      <c r="H501" s="99"/>
      <c r="I501" s="100"/>
      <c r="J501" s="101"/>
      <c r="K501" s="102"/>
      <c r="L501" s="104"/>
      <c r="M501" s="104"/>
      <c r="N501" s="104"/>
      <c r="O501" s="104"/>
      <c r="P501" s="104"/>
      <c r="Q501" s="104"/>
      <c r="R501" s="104"/>
      <c r="S501" s="104"/>
      <c r="T501" s="104"/>
      <c r="U501" s="104"/>
      <c r="V501" s="104"/>
      <c r="W501" s="104"/>
      <c r="X501" s="104"/>
      <c r="Y501" s="104"/>
      <c r="Z501" s="104"/>
    </row>
    <row r="502" spans="1:26" ht="12" customHeight="1" x14ac:dyDescent="0.25">
      <c r="A502" s="104"/>
      <c r="B502" s="104"/>
      <c r="C502" s="151"/>
      <c r="D502" s="152"/>
      <c r="E502" s="153"/>
      <c r="F502" s="153"/>
      <c r="G502" s="104"/>
      <c r="H502" s="99"/>
      <c r="I502" s="100"/>
      <c r="J502" s="101"/>
      <c r="K502" s="102"/>
      <c r="L502" s="104"/>
      <c r="M502" s="104"/>
      <c r="N502" s="104"/>
      <c r="O502" s="104"/>
      <c r="P502" s="104"/>
      <c r="Q502" s="104"/>
      <c r="R502" s="104"/>
      <c r="S502" s="104"/>
      <c r="T502" s="104"/>
      <c r="U502" s="104"/>
      <c r="V502" s="104"/>
      <c r="W502" s="104"/>
      <c r="X502" s="104"/>
      <c r="Y502" s="104"/>
      <c r="Z502" s="104"/>
    </row>
    <row r="503" spans="1:26" ht="12" customHeight="1" x14ac:dyDescent="0.25">
      <c r="A503" s="104"/>
      <c r="B503" s="104"/>
      <c r="C503" s="151"/>
      <c r="D503" s="152"/>
      <c r="E503" s="153"/>
      <c r="F503" s="153"/>
      <c r="G503" s="104"/>
      <c r="H503" s="99"/>
      <c r="I503" s="100"/>
      <c r="J503" s="101"/>
      <c r="K503" s="102"/>
      <c r="L503" s="104"/>
      <c r="M503" s="104"/>
      <c r="N503" s="104"/>
      <c r="O503" s="104"/>
      <c r="P503" s="104"/>
      <c r="Q503" s="104"/>
      <c r="R503" s="104"/>
      <c r="S503" s="104"/>
      <c r="T503" s="104"/>
      <c r="U503" s="104"/>
      <c r="V503" s="104"/>
      <c r="W503" s="104"/>
      <c r="X503" s="104"/>
      <c r="Y503" s="104"/>
      <c r="Z503" s="104"/>
    </row>
    <row r="504" spans="1:26" ht="12" customHeight="1" x14ac:dyDescent="0.25">
      <c r="A504" s="104"/>
      <c r="B504" s="104"/>
      <c r="C504" s="151"/>
      <c r="D504" s="152"/>
      <c r="E504" s="153"/>
      <c r="F504" s="153"/>
      <c r="G504" s="104"/>
      <c r="H504" s="99"/>
      <c r="I504" s="100"/>
      <c r="J504" s="101"/>
      <c r="K504" s="102"/>
      <c r="L504" s="104"/>
      <c r="M504" s="104"/>
      <c r="N504" s="104"/>
      <c r="O504" s="104"/>
      <c r="P504" s="104"/>
      <c r="Q504" s="104"/>
      <c r="R504" s="104"/>
      <c r="S504" s="104"/>
      <c r="T504" s="104"/>
      <c r="U504" s="104"/>
      <c r="V504" s="104"/>
      <c r="W504" s="104"/>
      <c r="X504" s="104"/>
      <c r="Y504" s="104"/>
      <c r="Z504" s="104"/>
    </row>
    <row r="505" spans="1:26" ht="12" customHeight="1" x14ac:dyDescent="0.25">
      <c r="A505" s="104"/>
      <c r="B505" s="104"/>
      <c r="C505" s="151"/>
      <c r="D505" s="152"/>
      <c r="E505" s="153"/>
      <c r="F505" s="153"/>
      <c r="G505" s="104"/>
      <c r="H505" s="99"/>
      <c r="I505" s="100"/>
      <c r="J505" s="101"/>
      <c r="K505" s="102"/>
      <c r="L505" s="104"/>
      <c r="M505" s="104"/>
      <c r="N505" s="104"/>
      <c r="O505" s="104"/>
      <c r="P505" s="104"/>
      <c r="Q505" s="104"/>
      <c r="R505" s="104"/>
      <c r="S505" s="104"/>
      <c r="T505" s="104"/>
      <c r="U505" s="104"/>
      <c r="V505" s="104"/>
      <c r="W505" s="104"/>
      <c r="X505" s="104"/>
      <c r="Y505" s="104"/>
      <c r="Z505" s="104"/>
    </row>
    <row r="506" spans="1:26" ht="12" customHeight="1" x14ac:dyDescent="0.25">
      <c r="A506" s="104"/>
      <c r="B506" s="104"/>
      <c r="C506" s="151"/>
      <c r="D506" s="152"/>
      <c r="E506" s="153"/>
      <c r="F506" s="153"/>
      <c r="G506" s="104"/>
      <c r="H506" s="99"/>
      <c r="I506" s="100"/>
      <c r="J506" s="101"/>
      <c r="K506" s="102"/>
      <c r="L506" s="104"/>
      <c r="M506" s="104"/>
      <c r="N506" s="104"/>
      <c r="O506" s="104"/>
      <c r="P506" s="104"/>
      <c r="Q506" s="104"/>
      <c r="R506" s="104"/>
      <c r="S506" s="104"/>
      <c r="T506" s="104"/>
      <c r="U506" s="104"/>
      <c r="V506" s="104"/>
      <c r="W506" s="104"/>
      <c r="X506" s="104"/>
      <c r="Y506" s="104"/>
      <c r="Z506" s="104"/>
    </row>
    <row r="507" spans="1:26" ht="12" customHeight="1" x14ac:dyDescent="0.25">
      <c r="A507" s="104"/>
      <c r="B507" s="104"/>
      <c r="C507" s="151"/>
      <c r="D507" s="152"/>
      <c r="E507" s="153"/>
      <c r="F507" s="153"/>
      <c r="G507" s="104"/>
      <c r="H507" s="99"/>
      <c r="I507" s="100"/>
      <c r="J507" s="101"/>
      <c r="K507" s="102"/>
      <c r="L507" s="104"/>
      <c r="M507" s="104"/>
      <c r="N507" s="104"/>
      <c r="O507" s="104"/>
      <c r="P507" s="104"/>
      <c r="Q507" s="104"/>
      <c r="R507" s="104"/>
      <c r="S507" s="104"/>
      <c r="T507" s="104"/>
      <c r="U507" s="104"/>
      <c r="V507" s="104"/>
      <c r="W507" s="104"/>
      <c r="X507" s="104"/>
      <c r="Y507" s="104"/>
      <c r="Z507" s="104"/>
    </row>
    <row r="508" spans="1:26" ht="12" customHeight="1" x14ac:dyDescent="0.25">
      <c r="A508" s="104"/>
      <c r="B508" s="104"/>
      <c r="C508" s="151"/>
      <c r="D508" s="152"/>
      <c r="E508" s="153"/>
      <c r="F508" s="153"/>
      <c r="G508" s="104"/>
      <c r="H508" s="99"/>
      <c r="I508" s="100"/>
      <c r="J508" s="101"/>
      <c r="K508" s="102"/>
      <c r="L508" s="104"/>
      <c r="M508" s="104"/>
      <c r="N508" s="104"/>
      <c r="O508" s="104"/>
      <c r="P508" s="104"/>
      <c r="Q508" s="104"/>
      <c r="R508" s="104"/>
      <c r="S508" s="104"/>
      <c r="T508" s="104"/>
      <c r="U508" s="104"/>
      <c r="V508" s="104"/>
      <c r="W508" s="104"/>
      <c r="X508" s="104"/>
      <c r="Y508" s="104"/>
      <c r="Z508" s="104"/>
    </row>
    <row r="509" spans="1:26" ht="12" customHeight="1" x14ac:dyDescent="0.25">
      <c r="A509" s="104"/>
      <c r="B509" s="104"/>
      <c r="C509" s="151"/>
      <c r="D509" s="152"/>
      <c r="E509" s="153"/>
      <c r="F509" s="153"/>
      <c r="G509" s="104"/>
      <c r="H509" s="99"/>
      <c r="I509" s="100"/>
      <c r="J509" s="101"/>
      <c r="K509" s="102"/>
      <c r="L509" s="104"/>
      <c r="M509" s="104"/>
      <c r="N509" s="104"/>
      <c r="O509" s="104"/>
      <c r="P509" s="104"/>
      <c r="Q509" s="104"/>
      <c r="R509" s="104"/>
      <c r="S509" s="104"/>
      <c r="T509" s="104"/>
      <c r="U509" s="104"/>
      <c r="V509" s="104"/>
      <c r="W509" s="104"/>
      <c r="X509" s="104"/>
      <c r="Y509" s="104"/>
      <c r="Z509" s="104"/>
    </row>
    <row r="510" spans="1:26" ht="12" customHeight="1" x14ac:dyDescent="0.25">
      <c r="A510" s="104"/>
      <c r="B510" s="104"/>
      <c r="C510" s="151"/>
      <c r="D510" s="152"/>
      <c r="E510" s="153"/>
      <c r="F510" s="153"/>
      <c r="G510" s="104"/>
      <c r="H510" s="99"/>
      <c r="I510" s="100"/>
      <c r="J510" s="101"/>
      <c r="K510" s="102"/>
      <c r="L510" s="104"/>
      <c r="M510" s="104"/>
      <c r="N510" s="104"/>
      <c r="O510" s="104"/>
      <c r="P510" s="104"/>
      <c r="Q510" s="104"/>
      <c r="R510" s="104"/>
      <c r="S510" s="104"/>
      <c r="T510" s="104"/>
      <c r="U510" s="104"/>
      <c r="V510" s="104"/>
      <c r="W510" s="104"/>
      <c r="X510" s="104"/>
      <c r="Y510" s="104"/>
      <c r="Z510" s="104"/>
    </row>
    <row r="511" spans="1:26" ht="12" customHeight="1" x14ac:dyDescent="0.25">
      <c r="A511" s="104"/>
      <c r="B511" s="104"/>
      <c r="C511" s="151"/>
      <c r="D511" s="152"/>
      <c r="E511" s="153"/>
      <c r="F511" s="153"/>
      <c r="G511" s="104"/>
      <c r="H511" s="99"/>
      <c r="I511" s="100"/>
      <c r="J511" s="101"/>
      <c r="K511" s="102"/>
      <c r="L511" s="104"/>
      <c r="M511" s="104"/>
      <c r="N511" s="104"/>
      <c r="O511" s="104"/>
      <c r="P511" s="104"/>
      <c r="Q511" s="104"/>
      <c r="R511" s="104"/>
      <c r="S511" s="104"/>
      <c r="T511" s="104"/>
      <c r="U511" s="104"/>
      <c r="V511" s="104"/>
      <c r="W511" s="104"/>
      <c r="X511" s="104"/>
      <c r="Y511" s="104"/>
      <c r="Z511" s="104"/>
    </row>
    <row r="512" spans="1:26" ht="12" customHeight="1" x14ac:dyDescent="0.25">
      <c r="A512" s="104"/>
      <c r="B512" s="104"/>
      <c r="C512" s="151"/>
      <c r="D512" s="152"/>
      <c r="E512" s="153"/>
      <c r="F512" s="153"/>
      <c r="G512" s="104"/>
      <c r="H512" s="99"/>
      <c r="I512" s="100"/>
      <c r="J512" s="101"/>
      <c r="K512" s="102"/>
      <c r="L512" s="104"/>
      <c r="M512" s="104"/>
      <c r="N512" s="104"/>
      <c r="O512" s="104"/>
      <c r="P512" s="104"/>
      <c r="Q512" s="104"/>
      <c r="R512" s="104"/>
      <c r="S512" s="104"/>
      <c r="T512" s="104"/>
      <c r="U512" s="104"/>
      <c r="V512" s="104"/>
      <c r="W512" s="104"/>
      <c r="X512" s="104"/>
      <c r="Y512" s="104"/>
      <c r="Z512" s="104"/>
    </row>
    <row r="513" spans="1:26" ht="12" customHeight="1" x14ac:dyDescent="0.25">
      <c r="A513" s="104"/>
      <c r="B513" s="104"/>
      <c r="C513" s="151"/>
      <c r="D513" s="152"/>
      <c r="E513" s="153"/>
      <c r="F513" s="153"/>
      <c r="G513" s="104"/>
      <c r="H513" s="99"/>
      <c r="I513" s="100"/>
      <c r="J513" s="101"/>
      <c r="K513" s="102"/>
      <c r="L513" s="104"/>
      <c r="M513" s="104"/>
      <c r="N513" s="104"/>
      <c r="O513" s="104"/>
      <c r="P513" s="104"/>
      <c r="Q513" s="104"/>
      <c r="R513" s="104"/>
      <c r="S513" s="104"/>
      <c r="T513" s="104"/>
      <c r="U513" s="104"/>
      <c r="V513" s="104"/>
      <c r="W513" s="104"/>
      <c r="X513" s="104"/>
      <c r="Y513" s="104"/>
      <c r="Z513" s="104"/>
    </row>
    <row r="514" spans="1:26" ht="12" customHeight="1" x14ac:dyDescent="0.25">
      <c r="A514" s="104"/>
      <c r="B514" s="104"/>
      <c r="C514" s="151"/>
      <c r="D514" s="152"/>
      <c r="E514" s="153"/>
      <c r="F514" s="153"/>
      <c r="G514" s="104"/>
      <c r="H514" s="99"/>
      <c r="I514" s="100"/>
      <c r="J514" s="101"/>
      <c r="K514" s="102"/>
      <c r="L514" s="104"/>
      <c r="M514" s="104"/>
      <c r="N514" s="104"/>
      <c r="O514" s="104"/>
      <c r="P514" s="104"/>
      <c r="Q514" s="104"/>
      <c r="R514" s="104"/>
      <c r="S514" s="104"/>
      <c r="T514" s="104"/>
      <c r="U514" s="104"/>
      <c r="V514" s="104"/>
      <c r="W514" s="104"/>
      <c r="X514" s="104"/>
      <c r="Y514" s="104"/>
      <c r="Z514" s="104"/>
    </row>
    <row r="515" spans="1:26" ht="12" customHeight="1" x14ac:dyDescent="0.25">
      <c r="A515" s="104"/>
      <c r="B515" s="104"/>
      <c r="C515" s="151"/>
      <c r="D515" s="152"/>
      <c r="E515" s="153"/>
      <c r="F515" s="153"/>
      <c r="G515" s="104"/>
      <c r="H515" s="99"/>
      <c r="I515" s="100"/>
      <c r="J515" s="101"/>
      <c r="K515" s="102"/>
      <c r="L515" s="104"/>
      <c r="M515" s="104"/>
      <c r="N515" s="104"/>
      <c r="O515" s="104"/>
      <c r="P515" s="104"/>
      <c r="Q515" s="104"/>
      <c r="R515" s="104"/>
      <c r="S515" s="104"/>
      <c r="T515" s="104"/>
      <c r="U515" s="104"/>
      <c r="V515" s="104"/>
      <c r="W515" s="104"/>
      <c r="X515" s="104"/>
      <c r="Y515" s="104"/>
      <c r="Z515" s="104"/>
    </row>
    <row r="516" spans="1:26" ht="12" customHeight="1" x14ac:dyDescent="0.25">
      <c r="A516" s="104"/>
      <c r="B516" s="104"/>
      <c r="C516" s="151"/>
      <c r="D516" s="152"/>
      <c r="E516" s="153"/>
      <c r="F516" s="153"/>
      <c r="G516" s="104"/>
      <c r="H516" s="99"/>
      <c r="I516" s="100"/>
      <c r="J516" s="101"/>
      <c r="K516" s="102"/>
      <c r="L516" s="104"/>
      <c r="M516" s="104"/>
      <c r="N516" s="104"/>
      <c r="O516" s="104"/>
      <c r="P516" s="104"/>
      <c r="Q516" s="104"/>
      <c r="R516" s="104"/>
      <c r="S516" s="104"/>
      <c r="T516" s="104"/>
      <c r="U516" s="104"/>
      <c r="V516" s="104"/>
      <c r="W516" s="104"/>
      <c r="X516" s="104"/>
      <c r="Y516" s="104"/>
      <c r="Z516" s="104"/>
    </row>
    <row r="517" spans="1:26" ht="12" customHeight="1" x14ac:dyDescent="0.25">
      <c r="A517" s="104"/>
      <c r="B517" s="104"/>
      <c r="C517" s="151"/>
      <c r="D517" s="152"/>
      <c r="E517" s="153"/>
      <c r="F517" s="153"/>
      <c r="G517" s="104"/>
      <c r="H517" s="99"/>
      <c r="I517" s="100"/>
      <c r="J517" s="101"/>
      <c r="K517" s="102"/>
      <c r="L517" s="104"/>
      <c r="M517" s="104"/>
      <c r="N517" s="104"/>
      <c r="O517" s="104"/>
      <c r="P517" s="104"/>
      <c r="Q517" s="104"/>
      <c r="R517" s="104"/>
      <c r="S517" s="104"/>
      <c r="T517" s="104"/>
      <c r="U517" s="104"/>
      <c r="V517" s="104"/>
      <c r="W517" s="104"/>
      <c r="X517" s="104"/>
      <c r="Y517" s="104"/>
      <c r="Z517" s="104"/>
    </row>
    <row r="518" spans="1:26" ht="12" customHeight="1" x14ac:dyDescent="0.25">
      <c r="A518" s="104"/>
      <c r="B518" s="104"/>
      <c r="C518" s="151"/>
      <c r="D518" s="152"/>
      <c r="E518" s="153"/>
      <c r="F518" s="153"/>
      <c r="G518" s="104"/>
      <c r="H518" s="99"/>
      <c r="I518" s="100"/>
      <c r="J518" s="101"/>
      <c r="K518" s="102"/>
      <c r="L518" s="104"/>
      <c r="M518" s="104"/>
      <c r="N518" s="104"/>
      <c r="O518" s="104"/>
      <c r="P518" s="104"/>
      <c r="Q518" s="104"/>
      <c r="R518" s="104"/>
      <c r="S518" s="104"/>
      <c r="T518" s="104"/>
      <c r="U518" s="104"/>
      <c r="V518" s="104"/>
      <c r="W518" s="104"/>
      <c r="X518" s="104"/>
      <c r="Y518" s="104"/>
      <c r="Z518" s="104"/>
    </row>
    <row r="519" spans="1:26" ht="12" customHeight="1" x14ac:dyDescent="0.25">
      <c r="A519" s="104"/>
      <c r="B519" s="104"/>
      <c r="C519" s="151"/>
      <c r="D519" s="152"/>
      <c r="E519" s="153"/>
      <c r="F519" s="153"/>
      <c r="G519" s="104"/>
      <c r="H519" s="99"/>
      <c r="I519" s="100"/>
      <c r="J519" s="101"/>
      <c r="K519" s="102"/>
      <c r="L519" s="104"/>
      <c r="M519" s="104"/>
      <c r="N519" s="104"/>
      <c r="O519" s="104"/>
      <c r="P519" s="104"/>
      <c r="Q519" s="104"/>
      <c r="R519" s="104"/>
      <c r="S519" s="104"/>
      <c r="T519" s="104"/>
      <c r="U519" s="104"/>
      <c r="V519" s="104"/>
      <c r="W519" s="104"/>
      <c r="X519" s="104"/>
      <c r="Y519" s="104"/>
      <c r="Z519" s="104"/>
    </row>
    <row r="520" spans="1:26" ht="12" customHeight="1" x14ac:dyDescent="0.25">
      <c r="A520" s="104"/>
      <c r="B520" s="104"/>
      <c r="C520" s="151"/>
      <c r="D520" s="152"/>
      <c r="E520" s="153"/>
      <c r="F520" s="153"/>
      <c r="G520" s="104"/>
      <c r="H520" s="99"/>
      <c r="I520" s="100"/>
      <c r="J520" s="101"/>
      <c r="K520" s="102"/>
      <c r="L520" s="104"/>
      <c r="M520" s="104"/>
      <c r="N520" s="104"/>
      <c r="O520" s="104"/>
      <c r="P520" s="104"/>
      <c r="Q520" s="104"/>
      <c r="R520" s="104"/>
      <c r="S520" s="104"/>
      <c r="T520" s="104"/>
      <c r="U520" s="104"/>
      <c r="V520" s="104"/>
      <c r="W520" s="104"/>
      <c r="X520" s="104"/>
      <c r="Y520" s="104"/>
      <c r="Z520" s="104"/>
    </row>
    <row r="521" spans="1:26" ht="12" customHeight="1" x14ac:dyDescent="0.25">
      <c r="A521" s="104"/>
      <c r="B521" s="104"/>
      <c r="C521" s="151"/>
      <c r="D521" s="152"/>
      <c r="E521" s="153"/>
      <c r="F521" s="153"/>
      <c r="G521" s="104"/>
      <c r="H521" s="99"/>
      <c r="I521" s="100"/>
      <c r="J521" s="101"/>
      <c r="K521" s="102"/>
      <c r="L521" s="104"/>
      <c r="M521" s="104"/>
      <c r="N521" s="104"/>
      <c r="O521" s="104"/>
      <c r="P521" s="104"/>
      <c r="Q521" s="104"/>
      <c r="R521" s="104"/>
      <c r="S521" s="104"/>
      <c r="T521" s="104"/>
      <c r="U521" s="104"/>
      <c r="V521" s="104"/>
      <c r="W521" s="104"/>
      <c r="X521" s="104"/>
      <c r="Y521" s="104"/>
      <c r="Z521" s="104"/>
    </row>
    <row r="522" spans="1:26" ht="12" customHeight="1" x14ac:dyDescent="0.25">
      <c r="A522" s="104"/>
      <c r="B522" s="104"/>
      <c r="C522" s="151"/>
      <c r="D522" s="152"/>
      <c r="E522" s="153"/>
      <c r="F522" s="153"/>
      <c r="G522" s="104"/>
      <c r="H522" s="99"/>
      <c r="I522" s="100"/>
      <c r="J522" s="101"/>
      <c r="K522" s="102"/>
      <c r="L522" s="104"/>
      <c r="M522" s="104"/>
      <c r="N522" s="104"/>
      <c r="O522" s="104"/>
      <c r="P522" s="104"/>
      <c r="Q522" s="104"/>
      <c r="R522" s="104"/>
      <c r="S522" s="104"/>
      <c r="T522" s="104"/>
      <c r="U522" s="104"/>
      <c r="V522" s="104"/>
      <c r="W522" s="104"/>
      <c r="X522" s="104"/>
      <c r="Y522" s="104"/>
      <c r="Z522" s="104"/>
    </row>
    <row r="523" spans="1:26" ht="12" customHeight="1" x14ac:dyDescent="0.25">
      <c r="A523" s="104"/>
      <c r="B523" s="104"/>
      <c r="C523" s="151"/>
      <c r="D523" s="152"/>
      <c r="E523" s="153"/>
      <c r="F523" s="153"/>
      <c r="G523" s="104"/>
      <c r="H523" s="99"/>
      <c r="I523" s="100"/>
      <c r="J523" s="101"/>
      <c r="K523" s="102"/>
      <c r="L523" s="104"/>
      <c r="M523" s="104"/>
      <c r="N523" s="104"/>
      <c r="O523" s="104"/>
      <c r="P523" s="104"/>
      <c r="Q523" s="104"/>
      <c r="R523" s="104"/>
      <c r="S523" s="104"/>
      <c r="T523" s="104"/>
      <c r="U523" s="104"/>
      <c r="V523" s="104"/>
      <c r="W523" s="104"/>
      <c r="X523" s="104"/>
      <c r="Y523" s="104"/>
      <c r="Z523" s="104"/>
    </row>
    <row r="524" spans="1:26" ht="12" customHeight="1" x14ac:dyDescent="0.25">
      <c r="A524" s="104"/>
      <c r="B524" s="104"/>
      <c r="C524" s="151"/>
      <c r="D524" s="152"/>
      <c r="E524" s="153"/>
      <c r="F524" s="153"/>
      <c r="G524" s="104"/>
      <c r="H524" s="99"/>
      <c r="I524" s="100"/>
      <c r="J524" s="101"/>
      <c r="K524" s="102"/>
      <c r="L524" s="104"/>
      <c r="M524" s="104"/>
      <c r="N524" s="104"/>
      <c r="O524" s="104"/>
      <c r="P524" s="104"/>
      <c r="Q524" s="104"/>
      <c r="R524" s="104"/>
      <c r="S524" s="104"/>
      <c r="T524" s="104"/>
      <c r="U524" s="104"/>
      <c r="V524" s="104"/>
      <c r="W524" s="104"/>
      <c r="X524" s="104"/>
      <c r="Y524" s="104"/>
      <c r="Z524" s="104"/>
    </row>
    <row r="525" spans="1:26" ht="12" customHeight="1" x14ac:dyDescent="0.25">
      <c r="A525" s="104"/>
      <c r="B525" s="104"/>
      <c r="C525" s="151"/>
      <c r="D525" s="152"/>
      <c r="E525" s="153"/>
      <c r="F525" s="153"/>
      <c r="G525" s="104"/>
      <c r="H525" s="99"/>
      <c r="I525" s="100"/>
      <c r="J525" s="101"/>
      <c r="K525" s="102"/>
      <c r="L525" s="104"/>
      <c r="M525" s="104"/>
      <c r="N525" s="104"/>
      <c r="O525" s="104"/>
      <c r="P525" s="104"/>
      <c r="Q525" s="104"/>
      <c r="R525" s="104"/>
      <c r="S525" s="104"/>
      <c r="T525" s="104"/>
      <c r="U525" s="104"/>
      <c r="V525" s="104"/>
      <c r="W525" s="104"/>
      <c r="X525" s="104"/>
      <c r="Y525" s="104"/>
      <c r="Z525" s="104"/>
    </row>
    <row r="526" spans="1:26" ht="12" customHeight="1" x14ac:dyDescent="0.25">
      <c r="A526" s="104"/>
      <c r="B526" s="104"/>
      <c r="C526" s="151"/>
      <c r="D526" s="152"/>
      <c r="E526" s="153"/>
      <c r="F526" s="153"/>
      <c r="G526" s="104"/>
      <c r="H526" s="99"/>
      <c r="I526" s="100"/>
      <c r="J526" s="101"/>
      <c r="K526" s="102"/>
      <c r="L526" s="104"/>
      <c r="M526" s="104"/>
      <c r="N526" s="104"/>
      <c r="O526" s="104"/>
      <c r="P526" s="104"/>
      <c r="Q526" s="104"/>
      <c r="R526" s="104"/>
      <c r="S526" s="104"/>
      <c r="T526" s="104"/>
      <c r="U526" s="104"/>
      <c r="V526" s="104"/>
      <c r="W526" s="104"/>
      <c r="X526" s="104"/>
      <c r="Y526" s="104"/>
      <c r="Z526" s="104"/>
    </row>
    <row r="527" spans="1:26" ht="12" customHeight="1" x14ac:dyDescent="0.25">
      <c r="A527" s="104"/>
      <c r="B527" s="104"/>
      <c r="C527" s="151"/>
      <c r="D527" s="152"/>
      <c r="E527" s="153"/>
      <c r="F527" s="153"/>
      <c r="G527" s="104"/>
      <c r="H527" s="99"/>
      <c r="I527" s="100"/>
      <c r="J527" s="101"/>
      <c r="K527" s="102"/>
      <c r="L527" s="104"/>
      <c r="M527" s="104"/>
      <c r="N527" s="104"/>
      <c r="O527" s="104"/>
      <c r="P527" s="104"/>
      <c r="Q527" s="104"/>
      <c r="R527" s="104"/>
      <c r="S527" s="104"/>
      <c r="T527" s="104"/>
      <c r="U527" s="104"/>
      <c r="V527" s="104"/>
      <c r="W527" s="104"/>
      <c r="X527" s="104"/>
      <c r="Y527" s="104"/>
      <c r="Z527" s="104"/>
    </row>
    <row r="528" spans="1:26" ht="12" customHeight="1" x14ac:dyDescent="0.25">
      <c r="A528" s="104"/>
      <c r="B528" s="104"/>
      <c r="C528" s="151"/>
      <c r="D528" s="152"/>
      <c r="E528" s="153"/>
      <c r="F528" s="153"/>
      <c r="G528" s="104"/>
      <c r="H528" s="99"/>
      <c r="I528" s="100"/>
      <c r="J528" s="101"/>
      <c r="K528" s="102"/>
      <c r="L528" s="104"/>
      <c r="M528" s="104"/>
      <c r="N528" s="104"/>
      <c r="O528" s="104"/>
      <c r="P528" s="104"/>
      <c r="Q528" s="104"/>
      <c r="R528" s="104"/>
      <c r="S528" s="104"/>
      <c r="T528" s="104"/>
      <c r="U528" s="104"/>
      <c r="V528" s="104"/>
      <c r="W528" s="104"/>
      <c r="X528" s="104"/>
      <c r="Y528" s="104"/>
      <c r="Z528" s="104"/>
    </row>
    <row r="529" spans="1:26" ht="12" customHeight="1" x14ac:dyDescent="0.25">
      <c r="A529" s="104"/>
      <c r="B529" s="104"/>
      <c r="C529" s="151"/>
      <c r="D529" s="152"/>
      <c r="E529" s="153"/>
      <c r="F529" s="153"/>
      <c r="G529" s="104"/>
      <c r="H529" s="99"/>
      <c r="I529" s="100"/>
      <c r="J529" s="101"/>
      <c r="K529" s="102"/>
      <c r="L529" s="104"/>
      <c r="M529" s="104"/>
      <c r="N529" s="104"/>
      <c r="O529" s="104"/>
      <c r="P529" s="104"/>
      <c r="Q529" s="104"/>
      <c r="R529" s="104"/>
      <c r="S529" s="104"/>
      <c r="T529" s="104"/>
      <c r="U529" s="104"/>
      <c r="V529" s="104"/>
      <c r="W529" s="104"/>
      <c r="X529" s="104"/>
      <c r="Y529" s="104"/>
      <c r="Z529" s="104"/>
    </row>
    <row r="530" spans="1:26" ht="12" customHeight="1" x14ac:dyDescent="0.25">
      <c r="A530" s="104"/>
      <c r="B530" s="104"/>
      <c r="C530" s="151"/>
      <c r="D530" s="152"/>
      <c r="E530" s="153"/>
      <c r="F530" s="153"/>
      <c r="G530" s="104"/>
      <c r="H530" s="99"/>
      <c r="I530" s="100"/>
      <c r="J530" s="101"/>
      <c r="K530" s="102"/>
      <c r="L530" s="104"/>
      <c r="M530" s="104"/>
      <c r="N530" s="104"/>
      <c r="O530" s="104"/>
      <c r="P530" s="104"/>
      <c r="Q530" s="104"/>
      <c r="R530" s="104"/>
      <c r="S530" s="104"/>
      <c r="T530" s="104"/>
      <c r="U530" s="104"/>
      <c r="V530" s="104"/>
      <c r="W530" s="104"/>
      <c r="X530" s="104"/>
      <c r="Y530" s="104"/>
      <c r="Z530" s="104"/>
    </row>
    <row r="531" spans="1:26" ht="12" customHeight="1" x14ac:dyDescent="0.25">
      <c r="A531" s="104"/>
      <c r="B531" s="104"/>
      <c r="C531" s="151"/>
      <c r="D531" s="152"/>
      <c r="E531" s="153"/>
      <c r="F531" s="153"/>
      <c r="G531" s="104"/>
      <c r="H531" s="99"/>
      <c r="I531" s="100"/>
      <c r="J531" s="101"/>
      <c r="K531" s="102"/>
      <c r="L531" s="104"/>
      <c r="M531" s="104"/>
      <c r="N531" s="104"/>
      <c r="O531" s="104"/>
      <c r="P531" s="104"/>
      <c r="Q531" s="104"/>
      <c r="R531" s="104"/>
      <c r="S531" s="104"/>
      <c r="T531" s="104"/>
      <c r="U531" s="104"/>
      <c r="V531" s="104"/>
      <c r="W531" s="104"/>
      <c r="X531" s="104"/>
      <c r="Y531" s="104"/>
      <c r="Z531" s="104"/>
    </row>
    <row r="532" spans="1:26" ht="12" customHeight="1" x14ac:dyDescent="0.25">
      <c r="A532" s="104"/>
      <c r="B532" s="104"/>
      <c r="C532" s="151"/>
      <c r="D532" s="152"/>
      <c r="E532" s="153"/>
      <c r="F532" s="153"/>
      <c r="G532" s="104"/>
      <c r="H532" s="99"/>
      <c r="I532" s="100"/>
      <c r="J532" s="101"/>
      <c r="K532" s="102"/>
      <c r="L532" s="104"/>
      <c r="M532" s="104"/>
      <c r="N532" s="104"/>
      <c r="O532" s="104"/>
      <c r="P532" s="104"/>
      <c r="Q532" s="104"/>
      <c r="R532" s="104"/>
      <c r="S532" s="104"/>
      <c r="T532" s="104"/>
      <c r="U532" s="104"/>
      <c r="V532" s="104"/>
      <c r="W532" s="104"/>
      <c r="X532" s="104"/>
      <c r="Y532" s="104"/>
      <c r="Z532" s="104"/>
    </row>
    <row r="533" spans="1:26" ht="12" customHeight="1" x14ac:dyDescent="0.25">
      <c r="A533" s="104"/>
      <c r="B533" s="104"/>
      <c r="C533" s="151"/>
      <c r="D533" s="152"/>
      <c r="E533" s="153"/>
      <c r="F533" s="153"/>
      <c r="G533" s="104"/>
      <c r="H533" s="99"/>
      <c r="I533" s="100"/>
      <c r="J533" s="101"/>
      <c r="K533" s="102"/>
      <c r="L533" s="104"/>
      <c r="M533" s="104"/>
      <c r="N533" s="104"/>
      <c r="O533" s="104"/>
      <c r="P533" s="104"/>
      <c r="Q533" s="104"/>
      <c r="R533" s="104"/>
      <c r="S533" s="104"/>
      <c r="T533" s="104"/>
      <c r="U533" s="104"/>
      <c r="V533" s="104"/>
      <c r="W533" s="104"/>
      <c r="X533" s="104"/>
      <c r="Y533" s="104"/>
      <c r="Z533" s="104"/>
    </row>
    <row r="534" spans="1:26" ht="12" customHeight="1" x14ac:dyDescent="0.25">
      <c r="A534" s="104"/>
      <c r="B534" s="104"/>
      <c r="C534" s="151"/>
      <c r="D534" s="152"/>
      <c r="E534" s="153"/>
      <c r="F534" s="153"/>
      <c r="G534" s="104"/>
      <c r="H534" s="99"/>
      <c r="I534" s="100"/>
      <c r="J534" s="101"/>
      <c r="K534" s="102"/>
      <c r="L534" s="104"/>
      <c r="M534" s="104"/>
      <c r="N534" s="104"/>
      <c r="O534" s="104"/>
      <c r="P534" s="104"/>
      <c r="Q534" s="104"/>
      <c r="R534" s="104"/>
      <c r="S534" s="104"/>
      <c r="T534" s="104"/>
      <c r="U534" s="104"/>
      <c r="V534" s="104"/>
      <c r="W534" s="104"/>
      <c r="X534" s="104"/>
      <c r="Y534" s="104"/>
      <c r="Z534" s="104"/>
    </row>
    <row r="535" spans="1:26" ht="12" customHeight="1" x14ac:dyDescent="0.25">
      <c r="A535" s="104"/>
      <c r="B535" s="104"/>
      <c r="C535" s="151"/>
      <c r="D535" s="152"/>
      <c r="E535" s="153"/>
      <c r="F535" s="153"/>
      <c r="G535" s="104"/>
      <c r="H535" s="99"/>
      <c r="I535" s="100"/>
      <c r="J535" s="101"/>
      <c r="K535" s="102"/>
      <c r="L535" s="104"/>
      <c r="M535" s="104"/>
      <c r="N535" s="104"/>
      <c r="O535" s="104"/>
      <c r="P535" s="104"/>
      <c r="Q535" s="104"/>
      <c r="R535" s="104"/>
      <c r="S535" s="104"/>
      <c r="T535" s="104"/>
      <c r="U535" s="104"/>
      <c r="V535" s="104"/>
      <c r="W535" s="104"/>
      <c r="X535" s="104"/>
      <c r="Y535" s="104"/>
      <c r="Z535" s="104"/>
    </row>
    <row r="536" spans="1:26" ht="12" customHeight="1" x14ac:dyDescent="0.25">
      <c r="A536" s="104"/>
      <c r="B536" s="104"/>
      <c r="C536" s="151"/>
      <c r="D536" s="152"/>
      <c r="E536" s="153"/>
      <c r="F536" s="153"/>
      <c r="G536" s="104"/>
      <c r="H536" s="99"/>
      <c r="I536" s="100"/>
      <c r="J536" s="101"/>
      <c r="K536" s="102"/>
      <c r="L536" s="104"/>
      <c r="M536" s="104"/>
      <c r="N536" s="104"/>
      <c r="O536" s="104"/>
      <c r="P536" s="104"/>
      <c r="Q536" s="104"/>
      <c r="R536" s="104"/>
      <c r="S536" s="104"/>
      <c r="T536" s="104"/>
      <c r="U536" s="104"/>
      <c r="V536" s="104"/>
      <c r="W536" s="104"/>
      <c r="X536" s="104"/>
      <c r="Y536" s="104"/>
      <c r="Z536" s="104"/>
    </row>
    <row r="537" spans="1:26" ht="12" customHeight="1" x14ac:dyDescent="0.25">
      <c r="A537" s="104"/>
      <c r="B537" s="104"/>
      <c r="C537" s="151"/>
      <c r="D537" s="152"/>
      <c r="E537" s="153"/>
      <c r="F537" s="153"/>
      <c r="G537" s="104"/>
      <c r="H537" s="99"/>
      <c r="I537" s="100"/>
      <c r="J537" s="101"/>
      <c r="K537" s="102"/>
      <c r="L537" s="104"/>
      <c r="M537" s="104"/>
      <c r="N537" s="104"/>
      <c r="O537" s="104"/>
      <c r="P537" s="104"/>
      <c r="Q537" s="104"/>
      <c r="R537" s="104"/>
      <c r="S537" s="104"/>
      <c r="T537" s="104"/>
      <c r="U537" s="104"/>
      <c r="V537" s="104"/>
      <c r="W537" s="104"/>
      <c r="X537" s="104"/>
      <c r="Y537" s="104"/>
      <c r="Z537" s="104"/>
    </row>
    <row r="538" spans="1:26" ht="12" customHeight="1" x14ac:dyDescent="0.25">
      <c r="A538" s="104"/>
      <c r="B538" s="104"/>
      <c r="C538" s="151"/>
      <c r="D538" s="152"/>
      <c r="E538" s="153"/>
      <c r="F538" s="153"/>
      <c r="G538" s="104"/>
      <c r="H538" s="99"/>
      <c r="I538" s="100"/>
      <c r="J538" s="101"/>
      <c r="K538" s="102"/>
      <c r="L538" s="104"/>
      <c r="M538" s="104"/>
      <c r="N538" s="104"/>
      <c r="O538" s="104"/>
      <c r="P538" s="104"/>
      <c r="Q538" s="104"/>
      <c r="R538" s="104"/>
      <c r="S538" s="104"/>
      <c r="T538" s="104"/>
      <c r="U538" s="104"/>
      <c r="V538" s="104"/>
      <c r="W538" s="104"/>
      <c r="X538" s="104"/>
      <c r="Y538" s="104"/>
      <c r="Z538" s="104"/>
    </row>
    <row r="539" spans="1:26" ht="12" customHeight="1" x14ac:dyDescent="0.25">
      <c r="A539" s="104"/>
      <c r="B539" s="104"/>
      <c r="C539" s="151"/>
      <c r="D539" s="152"/>
      <c r="E539" s="153"/>
      <c r="F539" s="153"/>
      <c r="G539" s="104"/>
      <c r="H539" s="99"/>
      <c r="I539" s="100"/>
      <c r="J539" s="101"/>
      <c r="K539" s="102"/>
      <c r="L539" s="104"/>
      <c r="M539" s="104"/>
      <c r="N539" s="104"/>
      <c r="O539" s="104"/>
      <c r="P539" s="104"/>
      <c r="Q539" s="104"/>
      <c r="R539" s="104"/>
      <c r="S539" s="104"/>
      <c r="T539" s="104"/>
      <c r="U539" s="104"/>
      <c r="V539" s="104"/>
      <c r="W539" s="104"/>
      <c r="X539" s="104"/>
      <c r="Y539" s="104"/>
      <c r="Z539" s="104"/>
    </row>
    <row r="540" spans="1:26" ht="12" customHeight="1" x14ac:dyDescent="0.25">
      <c r="A540" s="104"/>
      <c r="B540" s="104"/>
      <c r="C540" s="151"/>
      <c r="D540" s="152"/>
      <c r="E540" s="153"/>
      <c r="F540" s="153"/>
      <c r="G540" s="104"/>
      <c r="H540" s="99"/>
      <c r="I540" s="100"/>
      <c r="J540" s="101"/>
      <c r="K540" s="102"/>
      <c r="L540" s="104"/>
      <c r="M540" s="104"/>
      <c r="N540" s="104"/>
      <c r="O540" s="104"/>
      <c r="P540" s="104"/>
      <c r="Q540" s="104"/>
      <c r="R540" s="104"/>
      <c r="S540" s="104"/>
      <c r="T540" s="104"/>
      <c r="U540" s="104"/>
      <c r="V540" s="104"/>
      <c r="W540" s="104"/>
      <c r="X540" s="104"/>
      <c r="Y540" s="104"/>
      <c r="Z540" s="104"/>
    </row>
    <row r="541" spans="1:26" ht="12" customHeight="1" x14ac:dyDescent="0.25">
      <c r="A541" s="104"/>
      <c r="B541" s="104"/>
      <c r="C541" s="151"/>
      <c r="D541" s="152"/>
      <c r="E541" s="153"/>
      <c r="F541" s="153"/>
      <c r="G541" s="104"/>
      <c r="H541" s="99"/>
      <c r="I541" s="100"/>
      <c r="J541" s="101"/>
      <c r="K541" s="102"/>
      <c r="L541" s="104"/>
      <c r="M541" s="104"/>
      <c r="N541" s="104"/>
      <c r="O541" s="104"/>
      <c r="P541" s="104"/>
      <c r="Q541" s="104"/>
      <c r="R541" s="104"/>
      <c r="S541" s="104"/>
      <c r="T541" s="104"/>
      <c r="U541" s="104"/>
      <c r="V541" s="104"/>
      <c r="W541" s="104"/>
      <c r="X541" s="104"/>
      <c r="Y541" s="104"/>
      <c r="Z541" s="104"/>
    </row>
    <row r="542" spans="1:26" ht="12" customHeight="1" x14ac:dyDescent="0.25">
      <c r="A542" s="104"/>
      <c r="B542" s="104"/>
      <c r="C542" s="151"/>
      <c r="D542" s="152"/>
      <c r="E542" s="153"/>
      <c r="F542" s="153"/>
      <c r="G542" s="104"/>
      <c r="H542" s="99"/>
      <c r="I542" s="100"/>
      <c r="J542" s="101"/>
      <c r="K542" s="102"/>
      <c r="L542" s="104"/>
      <c r="M542" s="104"/>
      <c r="N542" s="104"/>
      <c r="O542" s="104"/>
      <c r="P542" s="104"/>
      <c r="Q542" s="104"/>
      <c r="R542" s="104"/>
      <c r="S542" s="104"/>
      <c r="T542" s="104"/>
      <c r="U542" s="104"/>
      <c r="V542" s="104"/>
      <c r="W542" s="104"/>
      <c r="X542" s="104"/>
      <c r="Y542" s="104"/>
      <c r="Z542" s="104"/>
    </row>
    <row r="543" spans="1:26" ht="12" customHeight="1" x14ac:dyDescent="0.25">
      <c r="A543" s="104"/>
      <c r="B543" s="104"/>
      <c r="C543" s="151"/>
      <c r="D543" s="152"/>
      <c r="E543" s="153"/>
      <c r="F543" s="153"/>
      <c r="G543" s="104"/>
      <c r="H543" s="99"/>
      <c r="I543" s="100"/>
      <c r="J543" s="101"/>
      <c r="K543" s="102"/>
      <c r="L543" s="104"/>
      <c r="M543" s="104"/>
      <c r="N543" s="104"/>
      <c r="O543" s="104"/>
      <c r="P543" s="104"/>
      <c r="Q543" s="104"/>
      <c r="R543" s="104"/>
      <c r="S543" s="104"/>
      <c r="T543" s="104"/>
      <c r="U543" s="104"/>
      <c r="V543" s="104"/>
      <c r="W543" s="104"/>
      <c r="X543" s="104"/>
      <c r="Y543" s="104"/>
      <c r="Z543" s="104"/>
    </row>
    <row r="544" spans="1:26" ht="12" customHeight="1" x14ac:dyDescent="0.25">
      <c r="A544" s="104"/>
      <c r="B544" s="104"/>
      <c r="C544" s="151"/>
      <c r="D544" s="152"/>
      <c r="E544" s="153"/>
      <c r="F544" s="153"/>
      <c r="G544" s="104"/>
      <c r="H544" s="99"/>
      <c r="I544" s="100"/>
      <c r="J544" s="101"/>
      <c r="K544" s="102"/>
      <c r="L544" s="104"/>
      <c r="M544" s="104"/>
      <c r="N544" s="104"/>
      <c r="O544" s="104"/>
      <c r="P544" s="104"/>
      <c r="Q544" s="104"/>
      <c r="R544" s="104"/>
      <c r="S544" s="104"/>
      <c r="T544" s="104"/>
      <c r="U544" s="104"/>
      <c r="V544" s="104"/>
      <c r="W544" s="104"/>
      <c r="X544" s="104"/>
      <c r="Y544" s="104"/>
      <c r="Z544" s="104"/>
    </row>
    <row r="545" spans="1:26" ht="12" customHeight="1" x14ac:dyDescent="0.25">
      <c r="A545" s="104"/>
      <c r="B545" s="104"/>
      <c r="C545" s="151"/>
      <c r="D545" s="152"/>
      <c r="E545" s="153"/>
      <c r="F545" s="153"/>
      <c r="G545" s="104"/>
      <c r="H545" s="99"/>
      <c r="I545" s="100"/>
      <c r="J545" s="101"/>
      <c r="K545" s="102"/>
      <c r="L545" s="104"/>
      <c r="M545" s="104"/>
      <c r="N545" s="104"/>
      <c r="O545" s="104"/>
      <c r="P545" s="104"/>
      <c r="Q545" s="104"/>
      <c r="R545" s="104"/>
      <c r="S545" s="104"/>
      <c r="T545" s="104"/>
      <c r="U545" s="104"/>
      <c r="V545" s="104"/>
      <c r="W545" s="104"/>
      <c r="X545" s="104"/>
      <c r="Y545" s="104"/>
      <c r="Z545" s="104"/>
    </row>
    <row r="546" spans="1:26" ht="12" customHeight="1" x14ac:dyDescent="0.25">
      <c r="A546" s="104"/>
      <c r="B546" s="104"/>
      <c r="C546" s="151"/>
      <c r="D546" s="152"/>
      <c r="E546" s="153"/>
      <c r="F546" s="153"/>
      <c r="G546" s="104"/>
      <c r="H546" s="99"/>
      <c r="I546" s="100"/>
      <c r="J546" s="101"/>
      <c r="K546" s="102"/>
      <c r="L546" s="104"/>
      <c r="M546" s="104"/>
      <c r="N546" s="104"/>
      <c r="O546" s="104"/>
      <c r="P546" s="104"/>
      <c r="Q546" s="104"/>
      <c r="R546" s="104"/>
      <c r="S546" s="104"/>
      <c r="T546" s="104"/>
      <c r="U546" s="104"/>
      <c r="V546" s="104"/>
      <c r="W546" s="104"/>
      <c r="X546" s="104"/>
      <c r="Y546" s="104"/>
      <c r="Z546" s="104"/>
    </row>
    <row r="547" spans="1:26" ht="12" customHeight="1" x14ac:dyDescent="0.25">
      <c r="A547" s="104"/>
      <c r="B547" s="104"/>
      <c r="C547" s="151"/>
      <c r="D547" s="152"/>
      <c r="E547" s="153"/>
      <c r="F547" s="153"/>
      <c r="G547" s="104"/>
      <c r="H547" s="99"/>
      <c r="I547" s="100"/>
      <c r="J547" s="101"/>
      <c r="K547" s="102"/>
      <c r="L547" s="104"/>
      <c r="M547" s="104"/>
      <c r="N547" s="104"/>
      <c r="O547" s="104"/>
      <c r="P547" s="104"/>
      <c r="Q547" s="104"/>
      <c r="R547" s="104"/>
      <c r="S547" s="104"/>
      <c r="T547" s="104"/>
      <c r="U547" s="104"/>
      <c r="V547" s="104"/>
      <c r="W547" s="104"/>
      <c r="X547" s="104"/>
      <c r="Y547" s="104"/>
      <c r="Z547" s="104"/>
    </row>
    <row r="548" spans="1:26" ht="12" customHeight="1" x14ac:dyDescent="0.25">
      <c r="A548" s="104"/>
      <c r="B548" s="104"/>
      <c r="C548" s="151"/>
      <c r="D548" s="152"/>
      <c r="E548" s="153"/>
      <c r="F548" s="153"/>
      <c r="G548" s="104"/>
      <c r="H548" s="99"/>
      <c r="I548" s="100"/>
      <c r="J548" s="101"/>
      <c r="K548" s="102"/>
      <c r="L548" s="104"/>
      <c r="M548" s="104"/>
      <c r="N548" s="104"/>
      <c r="O548" s="104"/>
      <c r="P548" s="104"/>
      <c r="Q548" s="104"/>
      <c r="R548" s="104"/>
      <c r="S548" s="104"/>
      <c r="T548" s="104"/>
      <c r="U548" s="104"/>
      <c r="V548" s="104"/>
      <c r="W548" s="104"/>
      <c r="X548" s="104"/>
      <c r="Y548" s="104"/>
      <c r="Z548" s="104"/>
    </row>
    <row r="549" spans="1:26" ht="12" customHeight="1" x14ac:dyDescent="0.25">
      <c r="A549" s="104"/>
      <c r="B549" s="104"/>
      <c r="C549" s="151"/>
      <c r="D549" s="152"/>
      <c r="E549" s="153"/>
      <c r="F549" s="153"/>
      <c r="G549" s="104"/>
      <c r="H549" s="99"/>
      <c r="I549" s="100"/>
      <c r="J549" s="101"/>
      <c r="K549" s="102"/>
      <c r="L549" s="104"/>
      <c r="M549" s="104"/>
      <c r="N549" s="104"/>
      <c r="O549" s="104"/>
      <c r="P549" s="104"/>
      <c r="Q549" s="104"/>
      <c r="R549" s="104"/>
      <c r="S549" s="104"/>
      <c r="T549" s="104"/>
      <c r="U549" s="104"/>
      <c r="V549" s="104"/>
      <c r="W549" s="104"/>
      <c r="X549" s="104"/>
      <c r="Y549" s="104"/>
      <c r="Z549" s="104"/>
    </row>
    <row r="550" spans="1:26" ht="12" customHeight="1" x14ac:dyDescent="0.25">
      <c r="A550" s="104"/>
      <c r="B550" s="104"/>
      <c r="C550" s="151"/>
      <c r="D550" s="152"/>
      <c r="E550" s="153"/>
      <c r="F550" s="153"/>
      <c r="G550" s="104"/>
      <c r="H550" s="99"/>
      <c r="I550" s="100"/>
      <c r="J550" s="101"/>
      <c r="K550" s="102"/>
      <c r="L550" s="104"/>
      <c r="M550" s="104"/>
      <c r="N550" s="104"/>
      <c r="O550" s="104"/>
      <c r="P550" s="104"/>
      <c r="Q550" s="104"/>
      <c r="R550" s="104"/>
      <c r="S550" s="104"/>
      <c r="T550" s="104"/>
      <c r="U550" s="104"/>
      <c r="V550" s="104"/>
      <c r="W550" s="104"/>
      <c r="X550" s="104"/>
      <c r="Y550" s="104"/>
      <c r="Z550" s="104"/>
    </row>
    <row r="551" spans="1:26" ht="12" customHeight="1" x14ac:dyDescent="0.25">
      <c r="A551" s="104"/>
      <c r="B551" s="104"/>
      <c r="C551" s="151"/>
      <c r="D551" s="152"/>
      <c r="E551" s="153"/>
      <c r="F551" s="153"/>
      <c r="G551" s="104"/>
      <c r="H551" s="99"/>
      <c r="I551" s="100"/>
      <c r="J551" s="101"/>
      <c r="K551" s="102"/>
      <c r="L551" s="104"/>
      <c r="M551" s="104"/>
      <c r="N551" s="104"/>
      <c r="O551" s="104"/>
      <c r="P551" s="104"/>
      <c r="Q551" s="104"/>
      <c r="R551" s="104"/>
      <c r="S551" s="104"/>
      <c r="T551" s="104"/>
      <c r="U551" s="104"/>
      <c r="V551" s="104"/>
      <c r="W551" s="104"/>
      <c r="X551" s="104"/>
      <c r="Y551" s="104"/>
      <c r="Z551" s="104"/>
    </row>
    <row r="552" spans="1:26" ht="12" customHeight="1" x14ac:dyDescent="0.25">
      <c r="A552" s="104"/>
      <c r="B552" s="104"/>
      <c r="C552" s="151"/>
      <c r="D552" s="152"/>
      <c r="E552" s="153"/>
      <c r="F552" s="153"/>
      <c r="G552" s="104"/>
      <c r="H552" s="99"/>
      <c r="I552" s="100"/>
      <c r="J552" s="101"/>
      <c r="K552" s="102"/>
      <c r="L552" s="104"/>
      <c r="M552" s="104"/>
      <c r="N552" s="104"/>
      <c r="O552" s="104"/>
      <c r="P552" s="104"/>
      <c r="Q552" s="104"/>
      <c r="R552" s="104"/>
      <c r="S552" s="104"/>
      <c r="T552" s="104"/>
      <c r="U552" s="104"/>
      <c r="V552" s="104"/>
      <c r="W552" s="104"/>
      <c r="X552" s="104"/>
      <c r="Y552" s="104"/>
      <c r="Z552" s="104"/>
    </row>
    <row r="553" spans="1:26" ht="12" customHeight="1" x14ac:dyDescent="0.25">
      <c r="A553" s="104"/>
      <c r="B553" s="104"/>
      <c r="C553" s="151"/>
      <c r="D553" s="152"/>
      <c r="E553" s="153"/>
      <c r="F553" s="153"/>
      <c r="G553" s="104"/>
      <c r="H553" s="99"/>
      <c r="I553" s="100"/>
      <c r="J553" s="101"/>
      <c r="K553" s="102"/>
      <c r="L553" s="104"/>
      <c r="M553" s="104"/>
      <c r="N553" s="104"/>
      <c r="O553" s="104"/>
      <c r="P553" s="104"/>
      <c r="Q553" s="104"/>
      <c r="R553" s="104"/>
      <c r="S553" s="104"/>
      <c r="T553" s="104"/>
      <c r="U553" s="104"/>
      <c r="V553" s="104"/>
      <c r="W553" s="104"/>
      <c r="X553" s="104"/>
      <c r="Y553" s="104"/>
      <c r="Z553" s="104"/>
    </row>
    <row r="554" spans="1:26" ht="12" customHeight="1" x14ac:dyDescent="0.25">
      <c r="A554" s="104"/>
      <c r="B554" s="104"/>
      <c r="C554" s="151"/>
      <c r="D554" s="152"/>
      <c r="E554" s="153"/>
      <c r="F554" s="153"/>
      <c r="G554" s="104"/>
      <c r="H554" s="99"/>
      <c r="I554" s="100"/>
      <c r="J554" s="101"/>
      <c r="K554" s="102"/>
      <c r="L554" s="104"/>
      <c r="M554" s="104"/>
      <c r="N554" s="104"/>
      <c r="O554" s="104"/>
      <c r="P554" s="104"/>
      <c r="Q554" s="104"/>
      <c r="R554" s="104"/>
      <c r="S554" s="104"/>
      <c r="T554" s="104"/>
      <c r="U554" s="104"/>
      <c r="V554" s="104"/>
      <c r="W554" s="104"/>
      <c r="X554" s="104"/>
      <c r="Y554" s="104"/>
      <c r="Z554" s="104"/>
    </row>
    <row r="555" spans="1:26" ht="12" customHeight="1" x14ac:dyDescent="0.25">
      <c r="A555" s="104"/>
      <c r="B555" s="104"/>
      <c r="C555" s="151"/>
      <c r="D555" s="152"/>
      <c r="E555" s="153"/>
      <c r="F555" s="153"/>
      <c r="G555" s="104"/>
      <c r="H555" s="99"/>
      <c r="I555" s="100"/>
      <c r="J555" s="101"/>
      <c r="K555" s="102"/>
      <c r="L555" s="104"/>
      <c r="M555" s="104"/>
      <c r="N555" s="104"/>
      <c r="O555" s="104"/>
      <c r="P555" s="104"/>
      <c r="Q555" s="104"/>
      <c r="R555" s="104"/>
      <c r="S555" s="104"/>
      <c r="T555" s="104"/>
      <c r="U555" s="104"/>
      <c r="V555" s="104"/>
      <c r="W555" s="104"/>
      <c r="X555" s="104"/>
      <c r="Y555" s="104"/>
      <c r="Z555" s="104"/>
    </row>
    <row r="556" spans="1:26" ht="12" customHeight="1" x14ac:dyDescent="0.25">
      <c r="A556" s="104"/>
      <c r="B556" s="104"/>
      <c r="C556" s="151"/>
      <c r="D556" s="152"/>
      <c r="E556" s="153"/>
      <c r="F556" s="153"/>
      <c r="G556" s="104"/>
      <c r="H556" s="99"/>
      <c r="I556" s="100"/>
      <c r="J556" s="101"/>
      <c r="K556" s="102"/>
      <c r="L556" s="104"/>
      <c r="M556" s="104"/>
      <c r="N556" s="104"/>
      <c r="O556" s="104"/>
      <c r="P556" s="104"/>
      <c r="Q556" s="104"/>
      <c r="R556" s="104"/>
      <c r="S556" s="104"/>
      <c r="T556" s="104"/>
      <c r="U556" s="104"/>
      <c r="V556" s="104"/>
      <c r="W556" s="104"/>
      <c r="X556" s="104"/>
      <c r="Y556" s="104"/>
      <c r="Z556" s="104"/>
    </row>
    <row r="557" spans="1:26" ht="12" customHeight="1" x14ac:dyDescent="0.25">
      <c r="A557" s="104"/>
      <c r="B557" s="104"/>
      <c r="C557" s="151"/>
      <c r="D557" s="152"/>
      <c r="E557" s="153"/>
      <c r="F557" s="153"/>
      <c r="G557" s="104"/>
      <c r="H557" s="99"/>
      <c r="I557" s="100"/>
      <c r="J557" s="101"/>
      <c r="K557" s="102"/>
      <c r="L557" s="104"/>
      <c r="M557" s="104"/>
      <c r="N557" s="104"/>
      <c r="O557" s="104"/>
      <c r="P557" s="104"/>
      <c r="Q557" s="104"/>
      <c r="R557" s="104"/>
      <c r="S557" s="104"/>
      <c r="T557" s="104"/>
      <c r="U557" s="104"/>
      <c r="V557" s="104"/>
      <c r="W557" s="104"/>
      <c r="X557" s="104"/>
      <c r="Y557" s="104"/>
      <c r="Z557" s="104"/>
    </row>
    <row r="558" spans="1:26" ht="12" customHeight="1" x14ac:dyDescent="0.25">
      <c r="A558" s="104"/>
      <c r="B558" s="104"/>
      <c r="C558" s="151"/>
      <c r="D558" s="152"/>
      <c r="E558" s="153"/>
      <c r="F558" s="153"/>
      <c r="G558" s="104"/>
      <c r="H558" s="99"/>
      <c r="I558" s="100"/>
      <c r="J558" s="101"/>
      <c r="K558" s="102"/>
      <c r="L558" s="104"/>
      <c r="M558" s="104"/>
      <c r="N558" s="104"/>
      <c r="O558" s="104"/>
      <c r="P558" s="104"/>
      <c r="Q558" s="104"/>
      <c r="R558" s="104"/>
      <c r="S558" s="104"/>
      <c r="T558" s="104"/>
      <c r="U558" s="104"/>
      <c r="V558" s="104"/>
      <c r="W558" s="104"/>
      <c r="X558" s="104"/>
      <c r="Y558" s="104"/>
      <c r="Z558" s="104"/>
    </row>
    <row r="559" spans="1:26" ht="12" customHeight="1" x14ac:dyDescent="0.25">
      <c r="A559" s="104"/>
      <c r="B559" s="104"/>
      <c r="C559" s="151"/>
      <c r="D559" s="152"/>
      <c r="E559" s="153"/>
      <c r="F559" s="153"/>
      <c r="G559" s="104"/>
      <c r="H559" s="99"/>
      <c r="I559" s="100"/>
      <c r="J559" s="101"/>
      <c r="K559" s="102"/>
      <c r="L559" s="104"/>
      <c r="M559" s="104"/>
      <c r="N559" s="104"/>
      <c r="O559" s="104"/>
      <c r="P559" s="104"/>
      <c r="Q559" s="104"/>
      <c r="R559" s="104"/>
      <c r="S559" s="104"/>
      <c r="T559" s="104"/>
      <c r="U559" s="104"/>
      <c r="V559" s="104"/>
      <c r="W559" s="104"/>
      <c r="X559" s="104"/>
      <c r="Y559" s="104"/>
      <c r="Z559" s="104"/>
    </row>
    <row r="560" spans="1:26" ht="12" customHeight="1" x14ac:dyDescent="0.25">
      <c r="A560" s="104"/>
      <c r="B560" s="104"/>
      <c r="C560" s="151"/>
      <c r="D560" s="152"/>
      <c r="E560" s="153"/>
      <c r="F560" s="153"/>
      <c r="G560" s="104"/>
      <c r="H560" s="99"/>
      <c r="I560" s="100"/>
      <c r="J560" s="101"/>
      <c r="K560" s="102"/>
      <c r="L560" s="104"/>
      <c r="M560" s="104"/>
      <c r="N560" s="104"/>
      <c r="O560" s="104"/>
      <c r="P560" s="104"/>
      <c r="Q560" s="104"/>
      <c r="R560" s="104"/>
      <c r="S560" s="104"/>
      <c r="T560" s="104"/>
      <c r="U560" s="104"/>
      <c r="V560" s="104"/>
      <c r="W560" s="104"/>
      <c r="X560" s="104"/>
      <c r="Y560" s="104"/>
      <c r="Z560" s="104"/>
    </row>
    <row r="561" spans="1:26" ht="12" customHeight="1" x14ac:dyDescent="0.25">
      <c r="A561" s="104"/>
      <c r="B561" s="104"/>
      <c r="C561" s="151"/>
      <c r="D561" s="152"/>
      <c r="E561" s="153"/>
      <c r="F561" s="153"/>
      <c r="G561" s="104"/>
      <c r="H561" s="99"/>
      <c r="I561" s="100"/>
      <c r="J561" s="101"/>
      <c r="K561" s="102"/>
      <c r="L561" s="104"/>
      <c r="M561" s="104"/>
      <c r="N561" s="104"/>
      <c r="O561" s="104"/>
      <c r="P561" s="104"/>
      <c r="Q561" s="104"/>
      <c r="R561" s="104"/>
      <c r="S561" s="104"/>
      <c r="T561" s="104"/>
      <c r="U561" s="104"/>
      <c r="V561" s="104"/>
      <c r="W561" s="104"/>
      <c r="X561" s="104"/>
      <c r="Y561" s="104"/>
      <c r="Z561" s="104"/>
    </row>
    <row r="562" spans="1:26" ht="12" customHeight="1" x14ac:dyDescent="0.25">
      <c r="A562" s="104"/>
      <c r="B562" s="104"/>
      <c r="C562" s="151"/>
      <c r="D562" s="152"/>
      <c r="E562" s="153"/>
      <c r="F562" s="153"/>
      <c r="G562" s="104"/>
      <c r="H562" s="99"/>
      <c r="I562" s="100"/>
      <c r="J562" s="101"/>
      <c r="K562" s="102"/>
      <c r="L562" s="104"/>
      <c r="M562" s="104"/>
      <c r="N562" s="104"/>
      <c r="O562" s="104"/>
      <c r="P562" s="104"/>
      <c r="Q562" s="104"/>
      <c r="R562" s="104"/>
      <c r="S562" s="104"/>
      <c r="T562" s="104"/>
      <c r="U562" s="104"/>
      <c r="V562" s="104"/>
      <c r="W562" s="104"/>
      <c r="X562" s="104"/>
      <c r="Y562" s="104"/>
      <c r="Z562" s="104"/>
    </row>
    <row r="563" spans="1:26" ht="12" customHeight="1" x14ac:dyDescent="0.25">
      <c r="A563" s="104"/>
      <c r="B563" s="104"/>
      <c r="C563" s="151"/>
      <c r="D563" s="152"/>
      <c r="E563" s="153"/>
      <c r="F563" s="153"/>
      <c r="G563" s="104"/>
      <c r="H563" s="99"/>
      <c r="I563" s="100"/>
      <c r="J563" s="101"/>
      <c r="K563" s="102"/>
      <c r="L563" s="104"/>
      <c r="M563" s="104"/>
      <c r="N563" s="104"/>
      <c r="O563" s="104"/>
      <c r="P563" s="104"/>
      <c r="Q563" s="104"/>
      <c r="R563" s="104"/>
      <c r="S563" s="104"/>
      <c r="T563" s="104"/>
      <c r="U563" s="104"/>
      <c r="V563" s="104"/>
      <c r="W563" s="104"/>
      <c r="X563" s="104"/>
      <c r="Y563" s="104"/>
      <c r="Z563" s="104"/>
    </row>
    <row r="564" spans="1:26" ht="12" customHeight="1" x14ac:dyDescent="0.25">
      <c r="A564" s="104"/>
      <c r="B564" s="104"/>
      <c r="C564" s="151"/>
      <c r="D564" s="152"/>
      <c r="E564" s="153"/>
      <c r="F564" s="153"/>
      <c r="G564" s="104"/>
      <c r="H564" s="99"/>
      <c r="I564" s="100"/>
      <c r="J564" s="101"/>
      <c r="K564" s="102"/>
      <c r="L564" s="104"/>
      <c r="M564" s="104"/>
      <c r="N564" s="104"/>
      <c r="O564" s="104"/>
      <c r="P564" s="104"/>
      <c r="Q564" s="104"/>
      <c r="R564" s="104"/>
      <c r="S564" s="104"/>
      <c r="T564" s="104"/>
      <c r="U564" s="104"/>
      <c r="V564" s="104"/>
      <c r="W564" s="104"/>
      <c r="X564" s="104"/>
      <c r="Y564" s="104"/>
      <c r="Z564" s="104"/>
    </row>
    <row r="565" spans="1:26" ht="12" customHeight="1" x14ac:dyDescent="0.25">
      <c r="A565" s="104"/>
      <c r="B565" s="104"/>
      <c r="C565" s="151"/>
      <c r="D565" s="152"/>
      <c r="E565" s="153"/>
      <c r="F565" s="153"/>
      <c r="G565" s="104"/>
      <c r="H565" s="99"/>
      <c r="I565" s="100"/>
      <c r="J565" s="101"/>
      <c r="K565" s="102"/>
      <c r="L565" s="104"/>
      <c r="M565" s="104"/>
      <c r="N565" s="104"/>
      <c r="O565" s="104"/>
      <c r="P565" s="104"/>
      <c r="Q565" s="104"/>
      <c r="R565" s="104"/>
      <c r="S565" s="104"/>
      <c r="T565" s="104"/>
      <c r="U565" s="104"/>
      <c r="V565" s="104"/>
      <c r="W565" s="104"/>
      <c r="X565" s="104"/>
      <c r="Y565" s="104"/>
      <c r="Z565" s="104"/>
    </row>
    <row r="566" spans="1:26" ht="12" customHeight="1" x14ac:dyDescent="0.25">
      <c r="A566" s="104"/>
      <c r="B566" s="104"/>
      <c r="C566" s="151"/>
      <c r="D566" s="152"/>
      <c r="E566" s="153"/>
      <c r="F566" s="153"/>
      <c r="G566" s="104"/>
      <c r="H566" s="99"/>
      <c r="I566" s="100"/>
      <c r="J566" s="101"/>
      <c r="K566" s="102"/>
      <c r="L566" s="104"/>
      <c r="M566" s="104"/>
      <c r="N566" s="104"/>
      <c r="O566" s="104"/>
      <c r="P566" s="104"/>
      <c r="Q566" s="104"/>
      <c r="R566" s="104"/>
      <c r="S566" s="104"/>
      <c r="T566" s="104"/>
      <c r="U566" s="104"/>
      <c r="V566" s="104"/>
      <c r="W566" s="104"/>
      <c r="X566" s="104"/>
      <c r="Y566" s="104"/>
      <c r="Z566" s="104"/>
    </row>
    <row r="567" spans="1:26" ht="12" customHeight="1" x14ac:dyDescent="0.25">
      <c r="A567" s="104"/>
      <c r="B567" s="104"/>
      <c r="C567" s="151"/>
      <c r="D567" s="152"/>
      <c r="E567" s="153"/>
      <c r="F567" s="153"/>
      <c r="G567" s="104"/>
      <c r="H567" s="99"/>
      <c r="I567" s="100"/>
      <c r="J567" s="101"/>
      <c r="K567" s="102"/>
      <c r="L567" s="104"/>
      <c r="M567" s="104"/>
      <c r="N567" s="104"/>
      <c r="O567" s="104"/>
      <c r="P567" s="104"/>
      <c r="Q567" s="104"/>
      <c r="R567" s="104"/>
      <c r="S567" s="104"/>
      <c r="T567" s="104"/>
      <c r="U567" s="104"/>
      <c r="V567" s="104"/>
      <c r="W567" s="104"/>
      <c r="X567" s="104"/>
      <c r="Y567" s="104"/>
      <c r="Z567" s="104"/>
    </row>
    <row r="568" spans="1:26" ht="12" customHeight="1" x14ac:dyDescent="0.25">
      <c r="A568" s="104"/>
      <c r="B568" s="104"/>
      <c r="C568" s="151"/>
      <c r="D568" s="152"/>
      <c r="E568" s="153"/>
      <c r="F568" s="153"/>
      <c r="G568" s="104"/>
      <c r="H568" s="99"/>
      <c r="I568" s="100"/>
      <c r="J568" s="101"/>
      <c r="K568" s="102"/>
      <c r="L568" s="104"/>
      <c r="M568" s="104"/>
      <c r="N568" s="104"/>
      <c r="O568" s="104"/>
      <c r="P568" s="104"/>
      <c r="Q568" s="104"/>
      <c r="R568" s="104"/>
      <c r="S568" s="104"/>
      <c r="T568" s="104"/>
      <c r="U568" s="104"/>
      <c r="V568" s="104"/>
      <c r="W568" s="104"/>
      <c r="X568" s="104"/>
      <c r="Y568" s="104"/>
      <c r="Z568" s="104"/>
    </row>
    <row r="569" spans="1:26" ht="12" customHeight="1" x14ac:dyDescent="0.25">
      <c r="A569" s="104"/>
      <c r="B569" s="104"/>
      <c r="C569" s="151"/>
      <c r="D569" s="152"/>
      <c r="E569" s="153"/>
      <c r="F569" s="153"/>
      <c r="G569" s="104"/>
      <c r="H569" s="99"/>
      <c r="I569" s="100"/>
      <c r="J569" s="101"/>
      <c r="K569" s="102"/>
      <c r="L569" s="104"/>
      <c r="M569" s="104"/>
      <c r="N569" s="104"/>
      <c r="O569" s="104"/>
      <c r="P569" s="104"/>
      <c r="Q569" s="104"/>
      <c r="R569" s="104"/>
      <c r="S569" s="104"/>
      <c r="T569" s="104"/>
      <c r="U569" s="104"/>
      <c r="V569" s="104"/>
      <c r="W569" s="104"/>
      <c r="X569" s="104"/>
      <c r="Y569" s="104"/>
      <c r="Z569" s="104"/>
    </row>
    <row r="570" spans="1:26" ht="12" customHeight="1" x14ac:dyDescent="0.25">
      <c r="A570" s="104"/>
      <c r="B570" s="104"/>
      <c r="C570" s="151"/>
      <c r="D570" s="152"/>
      <c r="E570" s="153"/>
      <c r="F570" s="153"/>
      <c r="G570" s="104"/>
      <c r="H570" s="99"/>
      <c r="I570" s="100"/>
      <c r="J570" s="101"/>
      <c r="K570" s="102"/>
      <c r="L570" s="104"/>
      <c r="M570" s="104"/>
      <c r="N570" s="104"/>
      <c r="O570" s="104"/>
      <c r="P570" s="104"/>
      <c r="Q570" s="104"/>
      <c r="R570" s="104"/>
      <c r="S570" s="104"/>
      <c r="T570" s="104"/>
      <c r="U570" s="104"/>
      <c r="V570" s="104"/>
      <c r="W570" s="104"/>
      <c r="X570" s="104"/>
      <c r="Y570" s="104"/>
      <c r="Z570" s="104"/>
    </row>
    <row r="571" spans="1:26" ht="12" customHeight="1" x14ac:dyDescent="0.25">
      <c r="A571" s="104"/>
      <c r="B571" s="104"/>
      <c r="C571" s="151"/>
      <c r="D571" s="152"/>
      <c r="E571" s="153"/>
      <c r="F571" s="153"/>
      <c r="G571" s="104"/>
      <c r="H571" s="99"/>
      <c r="I571" s="100"/>
      <c r="J571" s="101"/>
      <c r="K571" s="102"/>
      <c r="L571" s="104"/>
      <c r="M571" s="104"/>
      <c r="N571" s="104"/>
      <c r="O571" s="104"/>
      <c r="P571" s="104"/>
      <c r="Q571" s="104"/>
      <c r="R571" s="104"/>
      <c r="S571" s="104"/>
      <c r="T571" s="104"/>
      <c r="U571" s="104"/>
      <c r="V571" s="104"/>
      <c r="W571" s="104"/>
      <c r="X571" s="104"/>
      <c r="Y571" s="104"/>
      <c r="Z571" s="104"/>
    </row>
    <row r="572" spans="1:26" ht="12" customHeight="1" x14ac:dyDescent="0.25">
      <c r="A572" s="104"/>
      <c r="B572" s="104"/>
      <c r="C572" s="151"/>
      <c r="D572" s="152"/>
      <c r="E572" s="153"/>
      <c r="F572" s="153"/>
      <c r="G572" s="104"/>
      <c r="H572" s="99"/>
      <c r="I572" s="100"/>
      <c r="J572" s="101"/>
      <c r="K572" s="102"/>
      <c r="L572" s="104"/>
      <c r="M572" s="104"/>
      <c r="N572" s="104"/>
      <c r="O572" s="104"/>
      <c r="P572" s="104"/>
      <c r="Q572" s="104"/>
      <c r="R572" s="104"/>
      <c r="S572" s="104"/>
      <c r="T572" s="104"/>
      <c r="U572" s="104"/>
      <c r="V572" s="104"/>
      <c r="W572" s="104"/>
      <c r="X572" s="104"/>
      <c r="Y572" s="104"/>
      <c r="Z572" s="104"/>
    </row>
    <row r="573" spans="1:26" ht="12" customHeight="1" x14ac:dyDescent="0.25">
      <c r="A573" s="104"/>
      <c r="B573" s="104"/>
      <c r="C573" s="151"/>
      <c r="D573" s="152"/>
      <c r="E573" s="153"/>
      <c r="F573" s="153"/>
      <c r="G573" s="104"/>
      <c r="H573" s="99"/>
      <c r="I573" s="100"/>
      <c r="J573" s="101"/>
      <c r="K573" s="102"/>
      <c r="L573" s="104"/>
      <c r="M573" s="104"/>
      <c r="N573" s="104"/>
      <c r="O573" s="104"/>
      <c r="P573" s="104"/>
      <c r="Q573" s="104"/>
      <c r="R573" s="104"/>
      <c r="S573" s="104"/>
      <c r="T573" s="104"/>
      <c r="U573" s="104"/>
      <c r="V573" s="104"/>
      <c r="W573" s="104"/>
      <c r="X573" s="104"/>
      <c r="Y573" s="104"/>
      <c r="Z573" s="104"/>
    </row>
    <row r="574" spans="1:26" ht="12" customHeight="1" x14ac:dyDescent="0.25">
      <c r="A574" s="104"/>
      <c r="B574" s="104"/>
      <c r="C574" s="151"/>
      <c r="D574" s="152"/>
      <c r="E574" s="153"/>
      <c r="F574" s="153"/>
      <c r="G574" s="104"/>
      <c r="H574" s="99"/>
      <c r="I574" s="100"/>
      <c r="J574" s="101"/>
      <c r="K574" s="102"/>
      <c r="L574" s="104"/>
      <c r="M574" s="104"/>
      <c r="N574" s="104"/>
      <c r="O574" s="104"/>
      <c r="P574" s="104"/>
      <c r="Q574" s="104"/>
      <c r="R574" s="104"/>
      <c r="S574" s="104"/>
      <c r="T574" s="104"/>
      <c r="U574" s="104"/>
      <c r="V574" s="104"/>
      <c r="W574" s="104"/>
      <c r="X574" s="104"/>
      <c r="Y574" s="104"/>
      <c r="Z574" s="104"/>
    </row>
    <row r="575" spans="1:26" ht="12" customHeight="1" x14ac:dyDescent="0.25">
      <c r="A575" s="104"/>
      <c r="B575" s="104"/>
      <c r="C575" s="151"/>
      <c r="D575" s="152"/>
      <c r="E575" s="153"/>
      <c r="F575" s="153"/>
      <c r="G575" s="104"/>
      <c r="H575" s="99"/>
      <c r="I575" s="100"/>
      <c r="J575" s="101"/>
      <c r="K575" s="102"/>
      <c r="L575" s="104"/>
      <c r="M575" s="104"/>
      <c r="N575" s="104"/>
      <c r="O575" s="104"/>
      <c r="P575" s="104"/>
      <c r="Q575" s="104"/>
      <c r="R575" s="104"/>
      <c r="S575" s="104"/>
      <c r="T575" s="104"/>
      <c r="U575" s="104"/>
      <c r="V575" s="104"/>
      <c r="W575" s="104"/>
      <c r="X575" s="104"/>
      <c r="Y575" s="104"/>
      <c r="Z575" s="104"/>
    </row>
    <row r="576" spans="1:26" ht="12" customHeight="1" x14ac:dyDescent="0.25">
      <c r="A576" s="104"/>
      <c r="B576" s="104"/>
      <c r="C576" s="151"/>
      <c r="D576" s="152"/>
      <c r="E576" s="153"/>
      <c r="F576" s="153"/>
      <c r="G576" s="104"/>
      <c r="H576" s="99"/>
      <c r="I576" s="100"/>
      <c r="J576" s="101"/>
      <c r="K576" s="102"/>
      <c r="L576" s="104"/>
      <c r="M576" s="104"/>
      <c r="N576" s="104"/>
      <c r="O576" s="104"/>
      <c r="P576" s="104"/>
      <c r="Q576" s="104"/>
      <c r="R576" s="104"/>
      <c r="S576" s="104"/>
      <c r="T576" s="104"/>
      <c r="U576" s="104"/>
      <c r="V576" s="104"/>
      <c r="W576" s="104"/>
      <c r="X576" s="104"/>
      <c r="Y576" s="104"/>
      <c r="Z576" s="104"/>
    </row>
    <row r="577" spans="1:26" ht="12" customHeight="1" x14ac:dyDescent="0.25">
      <c r="A577" s="104"/>
      <c r="B577" s="104"/>
      <c r="C577" s="151"/>
      <c r="D577" s="152"/>
      <c r="E577" s="153"/>
      <c r="F577" s="153"/>
      <c r="G577" s="104"/>
      <c r="H577" s="99"/>
      <c r="I577" s="100"/>
      <c r="J577" s="101"/>
      <c r="K577" s="102"/>
      <c r="L577" s="104"/>
      <c r="M577" s="104"/>
      <c r="N577" s="104"/>
      <c r="O577" s="104"/>
      <c r="P577" s="104"/>
      <c r="Q577" s="104"/>
      <c r="R577" s="104"/>
      <c r="S577" s="104"/>
      <c r="T577" s="104"/>
      <c r="U577" s="104"/>
      <c r="V577" s="104"/>
      <c r="W577" s="104"/>
      <c r="X577" s="104"/>
      <c r="Y577" s="104"/>
      <c r="Z577" s="104"/>
    </row>
    <row r="578" spans="1:26" ht="12" customHeight="1" x14ac:dyDescent="0.25">
      <c r="A578" s="104"/>
      <c r="B578" s="104"/>
      <c r="C578" s="151"/>
      <c r="D578" s="152"/>
      <c r="E578" s="153"/>
      <c r="F578" s="153"/>
      <c r="G578" s="104"/>
      <c r="H578" s="99"/>
      <c r="I578" s="100"/>
      <c r="J578" s="101"/>
      <c r="K578" s="102"/>
      <c r="L578" s="104"/>
      <c r="M578" s="104"/>
      <c r="N578" s="104"/>
      <c r="O578" s="104"/>
      <c r="P578" s="104"/>
      <c r="Q578" s="104"/>
      <c r="R578" s="104"/>
      <c r="S578" s="104"/>
      <c r="T578" s="104"/>
      <c r="U578" s="104"/>
      <c r="V578" s="104"/>
      <c r="W578" s="104"/>
      <c r="X578" s="104"/>
      <c r="Y578" s="104"/>
      <c r="Z578" s="104"/>
    </row>
    <row r="579" spans="1:26" ht="12" customHeight="1" x14ac:dyDescent="0.25">
      <c r="A579" s="104"/>
      <c r="B579" s="104"/>
      <c r="C579" s="151"/>
      <c r="D579" s="152"/>
      <c r="E579" s="153"/>
      <c r="F579" s="153"/>
      <c r="G579" s="104"/>
      <c r="H579" s="99"/>
      <c r="I579" s="100"/>
      <c r="J579" s="101"/>
      <c r="K579" s="102"/>
      <c r="L579" s="104"/>
      <c r="M579" s="104"/>
      <c r="N579" s="104"/>
      <c r="O579" s="104"/>
      <c r="P579" s="104"/>
      <c r="Q579" s="104"/>
      <c r="R579" s="104"/>
      <c r="S579" s="104"/>
      <c r="T579" s="104"/>
      <c r="U579" s="104"/>
      <c r="V579" s="104"/>
      <c r="W579" s="104"/>
      <c r="X579" s="104"/>
      <c r="Y579" s="104"/>
      <c r="Z579" s="104"/>
    </row>
    <row r="580" spans="1:26" ht="12" customHeight="1" x14ac:dyDescent="0.25">
      <c r="A580" s="104"/>
      <c r="B580" s="104"/>
      <c r="C580" s="151"/>
      <c r="D580" s="152"/>
      <c r="E580" s="153"/>
      <c r="F580" s="153"/>
      <c r="G580" s="104"/>
      <c r="H580" s="99"/>
      <c r="I580" s="100"/>
      <c r="J580" s="101"/>
      <c r="K580" s="102"/>
      <c r="L580" s="104"/>
      <c r="M580" s="104"/>
      <c r="N580" s="104"/>
      <c r="O580" s="104"/>
      <c r="P580" s="104"/>
      <c r="Q580" s="104"/>
      <c r="R580" s="104"/>
      <c r="S580" s="104"/>
      <c r="T580" s="104"/>
      <c r="U580" s="104"/>
      <c r="V580" s="104"/>
      <c r="W580" s="104"/>
      <c r="X580" s="104"/>
      <c r="Y580" s="104"/>
      <c r="Z580" s="104"/>
    </row>
    <row r="581" spans="1:26" ht="12" customHeight="1" x14ac:dyDescent="0.25">
      <c r="A581" s="104"/>
      <c r="B581" s="104"/>
      <c r="C581" s="151"/>
      <c r="D581" s="152"/>
      <c r="E581" s="153"/>
      <c r="F581" s="153"/>
      <c r="G581" s="104"/>
      <c r="H581" s="99"/>
      <c r="I581" s="100"/>
      <c r="J581" s="101"/>
      <c r="K581" s="102"/>
      <c r="L581" s="104"/>
      <c r="M581" s="104"/>
      <c r="N581" s="104"/>
      <c r="O581" s="104"/>
      <c r="P581" s="104"/>
      <c r="Q581" s="104"/>
      <c r="R581" s="104"/>
      <c r="S581" s="104"/>
      <c r="T581" s="104"/>
      <c r="U581" s="104"/>
      <c r="V581" s="104"/>
      <c r="W581" s="104"/>
      <c r="X581" s="104"/>
      <c r="Y581" s="104"/>
      <c r="Z581" s="104"/>
    </row>
    <row r="582" spans="1:26" ht="12" customHeight="1" x14ac:dyDescent="0.25">
      <c r="A582" s="104"/>
      <c r="B582" s="104"/>
      <c r="C582" s="151"/>
      <c r="D582" s="152"/>
      <c r="E582" s="153"/>
      <c r="F582" s="153"/>
      <c r="G582" s="104"/>
      <c r="H582" s="99"/>
      <c r="I582" s="100"/>
      <c r="J582" s="101"/>
      <c r="K582" s="102"/>
      <c r="L582" s="104"/>
      <c r="M582" s="104"/>
      <c r="N582" s="104"/>
      <c r="O582" s="104"/>
      <c r="P582" s="104"/>
      <c r="Q582" s="104"/>
      <c r="R582" s="104"/>
      <c r="S582" s="104"/>
      <c r="T582" s="104"/>
      <c r="U582" s="104"/>
      <c r="V582" s="104"/>
      <c r="W582" s="104"/>
      <c r="X582" s="104"/>
      <c r="Y582" s="104"/>
      <c r="Z582" s="104"/>
    </row>
    <row r="583" spans="1:26" ht="12" customHeight="1" x14ac:dyDescent="0.25">
      <c r="A583" s="104"/>
      <c r="B583" s="104"/>
      <c r="C583" s="151"/>
      <c r="D583" s="152"/>
      <c r="E583" s="153"/>
      <c r="F583" s="153"/>
      <c r="G583" s="104"/>
      <c r="H583" s="99"/>
      <c r="I583" s="100"/>
      <c r="J583" s="101"/>
      <c r="K583" s="102"/>
      <c r="L583" s="104"/>
      <c r="M583" s="104"/>
      <c r="N583" s="104"/>
      <c r="O583" s="104"/>
      <c r="P583" s="104"/>
      <c r="Q583" s="104"/>
      <c r="R583" s="104"/>
      <c r="S583" s="104"/>
      <c r="T583" s="104"/>
      <c r="U583" s="104"/>
      <c r="V583" s="104"/>
      <c r="W583" s="104"/>
      <c r="X583" s="104"/>
      <c r="Y583" s="104"/>
      <c r="Z583" s="104"/>
    </row>
    <row r="584" spans="1:26" ht="12" customHeight="1" x14ac:dyDescent="0.25">
      <c r="A584" s="104"/>
      <c r="B584" s="104"/>
      <c r="C584" s="151"/>
      <c r="D584" s="152"/>
      <c r="E584" s="153"/>
      <c r="F584" s="153"/>
      <c r="G584" s="104"/>
      <c r="H584" s="99"/>
      <c r="I584" s="100"/>
      <c r="J584" s="101"/>
      <c r="K584" s="102"/>
      <c r="L584" s="104"/>
      <c r="M584" s="104"/>
      <c r="N584" s="104"/>
      <c r="O584" s="104"/>
      <c r="P584" s="104"/>
      <c r="Q584" s="104"/>
      <c r="R584" s="104"/>
      <c r="S584" s="104"/>
      <c r="T584" s="104"/>
      <c r="U584" s="104"/>
      <c r="V584" s="104"/>
      <c r="W584" s="104"/>
      <c r="X584" s="104"/>
      <c r="Y584" s="104"/>
      <c r="Z584" s="104"/>
    </row>
    <row r="585" spans="1:26" ht="12" customHeight="1" x14ac:dyDescent="0.25">
      <c r="A585" s="104"/>
      <c r="B585" s="104"/>
      <c r="C585" s="151"/>
      <c r="D585" s="152"/>
      <c r="E585" s="153"/>
      <c r="F585" s="153"/>
      <c r="G585" s="104"/>
      <c r="H585" s="99"/>
      <c r="I585" s="100"/>
      <c r="J585" s="101"/>
      <c r="K585" s="102"/>
      <c r="L585" s="104"/>
      <c r="M585" s="104"/>
      <c r="N585" s="104"/>
      <c r="O585" s="104"/>
      <c r="P585" s="104"/>
      <c r="Q585" s="104"/>
      <c r="R585" s="104"/>
      <c r="S585" s="104"/>
      <c r="T585" s="104"/>
      <c r="U585" s="104"/>
      <c r="V585" s="104"/>
      <c r="W585" s="104"/>
      <c r="X585" s="104"/>
      <c r="Y585" s="104"/>
      <c r="Z585" s="104"/>
    </row>
    <row r="586" spans="1:26" ht="12" customHeight="1" x14ac:dyDescent="0.25">
      <c r="A586" s="104"/>
      <c r="B586" s="104"/>
      <c r="C586" s="151"/>
      <c r="D586" s="152"/>
      <c r="E586" s="153"/>
      <c r="F586" s="153"/>
      <c r="G586" s="104"/>
      <c r="H586" s="99"/>
      <c r="I586" s="100"/>
      <c r="J586" s="101"/>
      <c r="K586" s="102"/>
      <c r="L586" s="104"/>
      <c r="M586" s="104"/>
      <c r="N586" s="104"/>
      <c r="O586" s="104"/>
      <c r="P586" s="104"/>
      <c r="Q586" s="104"/>
      <c r="R586" s="104"/>
      <c r="S586" s="104"/>
      <c r="T586" s="104"/>
      <c r="U586" s="104"/>
      <c r="V586" s="104"/>
      <c r="W586" s="104"/>
      <c r="X586" s="104"/>
      <c r="Y586" s="104"/>
      <c r="Z586" s="104"/>
    </row>
    <row r="587" spans="1:26" ht="12" customHeight="1" x14ac:dyDescent="0.25">
      <c r="A587" s="104"/>
      <c r="B587" s="104"/>
      <c r="C587" s="151"/>
      <c r="D587" s="152"/>
      <c r="E587" s="153"/>
      <c r="F587" s="153"/>
      <c r="G587" s="104"/>
      <c r="H587" s="99"/>
      <c r="I587" s="100"/>
      <c r="J587" s="101"/>
      <c r="K587" s="102"/>
      <c r="L587" s="104"/>
      <c r="M587" s="104"/>
      <c r="N587" s="104"/>
      <c r="O587" s="104"/>
      <c r="P587" s="104"/>
      <c r="Q587" s="104"/>
      <c r="R587" s="104"/>
      <c r="S587" s="104"/>
      <c r="T587" s="104"/>
      <c r="U587" s="104"/>
      <c r="V587" s="104"/>
      <c r="W587" s="104"/>
      <c r="X587" s="104"/>
      <c r="Y587" s="104"/>
      <c r="Z587" s="104"/>
    </row>
    <row r="588" spans="1:26" ht="12" customHeight="1" x14ac:dyDescent="0.25">
      <c r="A588" s="104"/>
      <c r="B588" s="104"/>
      <c r="C588" s="151"/>
      <c r="D588" s="152"/>
      <c r="E588" s="153"/>
      <c r="F588" s="153"/>
      <c r="G588" s="104"/>
      <c r="H588" s="99"/>
      <c r="I588" s="100"/>
      <c r="J588" s="101"/>
      <c r="K588" s="102"/>
      <c r="L588" s="104"/>
      <c r="M588" s="104"/>
      <c r="N588" s="104"/>
      <c r="O588" s="104"/>
      <c r="P588" s="104"/>
      <c r="Q588" s="104"/>
      <c r="R588" s="104"/>
      <c r="S588" s="104"/>
      <c r="T588" s="104"/>
      <c r="U588" s="104"/>
      <c r="V588" s="104"/>
      <c r="W588" s="104"/>
      <c r="X588" s="104"/>
      <c r="Y588" s="104"/>
      <c r="Z588" s="104"/>
    </row>
    <row r="589" spans="1:26" ht="12" customHeight="1" x14ac:dyDescent="0.25">
      <c r="A589" s="104"/>
      <c r="B589" s="104"/>
      <c r="C589" s="151"/>
      <c r="D589" s="152"/>
      <c r="E589" s="153"/>
      <c r="F589" s="153"/>
      <c r="G589" s="104"/>
      <c r="H589" s="99"/>
      <c r="I589" s="100"/>
      <c r="J589" s="101"/>
      <c r="K589" s="102"/>
      <c r="L589" s="104"/>
      <c r="M589" s="104"/>
      <c r="N589" s="104"/>
      <c r="O589" s="104"/>
      <c r="P589" s="104"/>
      <c r="Q589" s="104"/>
      <c r="R589" s="104"/>
      <c r="S589" s="104"/>
      <c r="T589" s="104"/>
      <c r="U589" s="104"/>
      <c r="V589" s="104"/>
      <c r="W589" s="104"/>
      <c r="X589" s="104"/>
      <c r="Y589" s="104"/>
      <c r="Z589" s="104"/>
    </row>
    <row r="590" spans="1:26" ht="12" customHeight="1" x14ac:dyDescent="0.25">
      <c r="A590" s="104"/>
      <c r="B590" s="104"/>
      <c r="C590" s="151"/>
      <c r="D590" s="152"/>
      <c r="E590" s="153"/>
      <c r="F590" s="153"/>
      <c r="G590" s="104"/>
      <c r="H590" s="99"/>
      <c r="I590" s="100"/>
      <c r="J590" s="101"/>
      <c r="K590" s="102"/>
      <c r="L590" s="104"/>
      <c r="M590" s="104"/>
      <c r="N590" s="104"/>
      <c r="O590" s="104"/>
      <c r="P590" s="104"/>
      <c r="Q590" s="104"/>
      <c r="R590" s="104"/>
      <c r="S590" s="104"/>
      <c r="T590" s="104"/>
      <c r="U590" s="104"/>
      <c r="V590" s="104"/>
      <c r="W590" s="104"/>
      <c r="X590" s="104"/>
      <c r="Y590" s="104"/>
      <c r="Z590" s="104"/>
    </row>
    <row r="591" spans="1:26" ht="12" customHeight="1" x14ac:dyDescent="0.25">
      <c r="A591" s="104"/>
      <c r="B591" s="104"/>
      <c r="C591" s="151"/>
      <c r="D591" s="152"/>
      <c r="E591" s="153"/>
      <c r="F591" s="153"/>
      <c r="G591" s="104"/>
      <c r="H591" s="99"/>
      <c r="I591" s="100"/>
      <c r="J591" s="101"/>
      <c r="K591" s="102"/>
      <c r="L591" s="104"/>
      <c r="M591" s="104"/>
      <c r="N591" s="104"/>
      <c r="O591" s="104"/>
      <c r="P591" s="104"/>
      <c r="Q591" s="104"/>
      <c r="R591" s="104"/>
      <c r="S591" s="104"/>
      <c r="T591" s="104"/>
      <c r="U591" s="104"/>
      <c r="V591" s="104"/>
      <c r="W591" s="104"/>
      <c r="X591" s="104"/>
      <c r="Y591" s="104"/>
      <c r="Z591" s="104"/>
    </row>
    <row r="592" spans="1:26" ht="12" customHeight="1" x14ac:dyDescent="0.25">
      <c r="A592" s="104"/>
      <c r="B592" s="104"/>
      <c r="C592" s="151"/>
      <c r="D592" s="152"/>
      <c r="E592" s="153"/>
      <c r="F592" s="153"/>
      <c r="G592" s="104"/>
      <c r="H592" s="99"/>
      <c r="I592" s="100"/>
      <c r="J592" s="101"/>
      <c r="K592" s="102"/>
      <c r="L592" s="104"/>
      <c r="M592" s="104"/>
      <c r="N592" s="104"/>
      <c r="O592" s="104"/>
      <c r="P592" s="104"/>
      <c r="Q592" s="104"/>
      <c r="R592" s="104"/>
      <c r="S592" s="104"/>
      <c r="T592" s="104"/>
      <c r="U592" s="104"/>
      <c r="V592" s="104"/>
      <c r="W592" s="104"/>
      <c r="X592" s="104"/>
      <c r="Y592" s="104"/>
      <c r="Z592" s="104"/>
    </row>
    <row r="593" spans="1:26" ht="12" customHeight="1" x14ac:dyDescent="0.25">
      <c r="A593" s="104"/>
      <c r="B593" s="104"/>
      <c r="C593" s="151"/>
      <c r="D593" s="152"/>
      <c r="E593" s="153"/>
      <c r="F593" s="153"/>
      <c r="G593" s="104"/>
      <c r="H593" s="99"/>
      <c r="I593" s="100"/>
      <c r="J593" s="101"/>
      <c r="K593" s="102"/>
      <c r="L593" s="104"/>
      <c r="M593" s="104"/>
      <c r="N593" s="104"/>
      <c r="O593" s="104"/>
      <c r="P593" s="104"/>
      <c r="Q593" s="104"/>
      <c r="R593" s="104"/>
      <c r="S593" s="104"/>
      <c r="T593" s="104"/>
      <c r="U593" s="104"/>
      <c r="V593" s="104"/>
      <c r="W593" s="104"/>
      <c r="X593" s="104"/>
      <c r="Y593" s="104"/>
      <c r="Z593" s="104"/>
    </row>
    <row r="594" spans="1:26" ht="12" customHeight="1" x14ac:dyDescent="0.25">
      <c r="A594" s="104"/>
      <c r="B594" s="104"/>
      <c r="C594" s="151"/>
      <c r="D594" s="152"/>
      <c r="E594" s="153"/>
      <c r="F594" s="153"/>
      <c r="G594" s="104"/>
      <c r="H594" s="99"/>
      <c r="I594" s="100"/>
      <c r="J594" s="101"/>
      <c r="K594" s="102"/>
      <c r="L594" s="104"/>
      <c r="M594" s="104"/>
      <c r="N594" s="104"/>
      <c r="O594" s="104"/>
      <c r="P594" s="104"/>
      <c r="Q594" s="104"/>
      <c r="R594" s="104"/>
      <c r="S594" s="104"/>
      <c r="T594" s="104"/>
      <c r="U594" s="104"/>
      <c r="V594" s="104"/>
      <c r="W594" s="104"/>
      <c r="X594" s="104"/>
      <c r="Y594" s="104"/>
      <c r="Z594" s="104"/>
    </row>
    <row r="595" spans="1:26" ht="12" customHeight="1" x14ac:dyDescent="0.25">
      <c r="A595" s="104"/>
      <c r="B595" s="104"/>
      <c r="C595" s="151"/>
      <c r="D595" s="152"/>
      <c r="E595" s="153"/>
      <c r="F595" s="153"/>
      <c r="G595" s="104"/>
      <c r="H595" s="99"/>
      <c r="I595" s="100"/>
      <c r="J595" s="101"/>
      <c r="K595" s="102"/>
      <c r="L595" s="104"/>
      <c r="M595" s="104"/>
      <c r="N595" s="104"/>
      <c r="O595" s="104"/>
      <c r="P595" s="104"/>
      <c r="Q595" s="104"/>
      <c r="R595" s="104"/>
      <c r="S595" s="104"/>
      <c r="T595" s="104"/>
      <c r="U595" s="104"/>
      <c r="V595" s="104"/>
      <c r="W595" s="104"/>
      <c r="X595" s="104"/>
      <c r="Y595" s="104"/>
      <c r="Z595" s="104"/>
    </row>
    <row r="596" spans="1:26" ht="12" customHeight="1" x14ac:dyDescent="0.25">
      <c r="A596" s="104"/>
      <c r="B596" s="104"/>
      <c r="C596" s="151"/>
      <c r="D596" s="152"/>
      <c r="E596" s="153"/>
      <c r="F596" s="153"/>
      <c r="G596" s="104"/>
      <c r="H596" s="99"/>
      <c r="I596" s="100"/>
      <c r="J596" s="101"/>
      <c r="K596" s="102"/>
      <c r="L596" s="104"/>
      <c r="M596" s="104"/>
      <c r="N596" s="104"/>
      <c r="O596" s="104"/>
      <c r="P596" s="104"/>
      <c r="Q596" s="104"/>
      <c r="R596" s="104"/>
      <c r="S596" s="104"/>
      <c r="T596" s="104"/>
      <c r="U596" s="104"/>
      <c r="V596" s="104"/>
      <c r="W596" s="104"/>
      <c r="X596" s="104"/>
      <c r="Y596" s="104"/>
      <c r="Z596" s="104"/>
    </row>
    <row r="597" spans="1:26" ht="12" customHeight="1" x14ac:dyDescent="0.25">
      <c r="A597" s="104"/>
      <c r="B597" s="104"/>
      <c r="C597" s="151"/>
      <c r="D597" s="152"/>
      <c r="E597" s="153"/>
      <c r="F597" s="153"/>
      <c r="G597" s="104"/>
      <c r="H597" s="99"/>
      <c r="I597" s="100"/>
      <c r="J597" s="101"/>
      <c r="K597" s="102"/>
      <c r="L597" s="104"/>
      <c r="M597" s="104"/>
      <c r="N597" s="104"/>
      <c r="O597" s="104"/>
      <c r="P597" s="104"/>
      <c r="Q597" s="104"/>
      <c r="R597" s="104"/>
      <c r="S597" s="104"/>
      <c r="T597" s="104"/>
      <c r="U597" s="104"/>
      <c r="V597" s="104"/>
      <c r="W597" s="104"/>
      <c r="X597" s="104"/>
      <c r="Y597" s="104"/>
      <c r="Z597" s="104"/>
    </row>
    <row r="598" spans="1:26" ht="12" customHeight="1" x14ac:dyDescent="0.25">
      <c r="A598" s="104"/>
      <c r="B598" s="104"/>
      <c r="C598" s="151"/>
      <c r="D598" s="152"/>
      <c r="E598" s="153"/>
      <c r="F598" s="153"/>
      <c r="G598" s="104"/>
      <c r="H598" s="99"/>
      <c r="I598" s="100"/>
      <c r="J598" s="101"/>
      <c r="K598" s="102"/>
      <c r="L598" s="104"/>
      <c r="M598" s="104"/>
      <c r="N598" s="104"/>
      <c r="O598" s="104"/>
      <c r="P598" s="104"/>
      <c r="Q598" s="104"/>
      <c r="R598" s="104"/>
      <c r="S598" s="104"/>
      <c r="T598" s="104"/>
      <c r="U598" s="104"/>
      <c r="V598" s="104"/>
      <c r="W598" s="104"/>
      <c r="X598" s="104"/>
      <c r="Y598" s="104"/>
      <c r="Z598" s="104"/>
    </row>
    <row r="599" spans="1:26" ht="12" customHeight="1" x14ac:dyDescent="0.25">
      <c r="A599" s="104"/>
      <c r="B599" s="104"/>
      <c r="C599" s="151"/>
      <c r="D599" s="152"/>
      <c r="E599" s="153"/>
      <c r="F599" s="153"/>
      <c r="G599" s="104"/>
      <c r="H599" s="99"/>
      <c r="I599" s="100"/>
      <c r="J599" s="101"/>
      <c r="K599" s="102"/>
      <c r="L599" s="104"/>
      <c r="M599" s="104"/>
      <c r="N599" s="104"/>
      <c r="O599" s="104"/>
      <c r="P599" s="104"/>
      <c r="Q599" s="104"/>
      <c r="R599" s="104"/>
      <c r="S599" s="104"/>
      <c r="T599" s="104"/>
      <c r="U599" s="104"/>
      <c r="V599" s="104"/>
      <c r="W599" s="104"/>
      <c r="X599" s="104"/>
      <c r="Y599" s="104"/>
      <c r="Z599" s="104"/>
    </row>
    <row r="600" spans="1:26" ht="12" customHeight="1" x14ac:dyDescent="0.25">
      <c r="A600" s="104"/>
      <c r="B600" s="104"/>
      <c r="C600" s="151"/>
      <c r="D600" s="152"/>
      <c r="E600" s="153"/>
      <c r="F600" s="153"/>
      <c r="G600" s="104"/>
      <c r="H600" s="99"/>
      <c r="I600" s="100"/>
      <c r="J600" s="101"/>
      <c r="K600" s="102"/>
      <c r="L600" s="104"/>
      <c r="M600" s="104"/>
      <c r="N600" s="104"/>
      <c r="O600" s="104"/>
      <c r="P600" s="104"/>
      <c r="Q600" s="104"/>
      <c r="R600" s="104"/>
      <c r="S600" s="104"/>
      <c r="T600" s="104"/>
      <c r="U600" s="104"/>
      <c r="V600" s="104"/>
      <c r="W600" s="104"/>
      <c r="X600" s="104"/>
      <c r="Y600" s="104"/>
      <c r="Z600" s="104"/>
    </row>
    <row r="601" spans="1:26" ht="12" customHeight="1" x14ac:dyDescent="0.25">
      <c r="A601" s="104"/>
      <c r="B601" s="104"/>
      <c r="C601" s="151"/>
      <c r="D601" s="152"/>
      <c r="E601" s="153"/>
      <c r="F601" s="153"/>
      <c r="G601" s="104"/>
      <c r="H601" s="99"/>
      <c r="I601" s="100"/>
      <c r="J601" s="101"/>
      <c r="K601" s="102"/>
      <c r="L601" s="104"/>
      <c r="M601" s="104"/>
      <c r="N601" s="104"/>
      <c r="O601" s="104"/>
      <c r="P601" s="104"/>
      <c r="Q601" s="104"/>
      <c r="R601" s="104"/>
      <c r="S601" s="104"/>
      <c r="T601" s="104"/>
      <c r="U601" s="104"/>
      <c r="V601" s="104"/>
      <c r="W601" s="104"/>
      <c r="X601" s="104"/>
      <c r="Y601" s="104"/>
      <c r="Z601" s="104"/>
    </row>
    <row r="602" spans="1:26" ht="12" customHeight="1" x14ac:dyDescent="0.25">
      <c r="A602" s="104"/>
      <c r="B602" s="104"/>
      <c r="C602" s="151"/>
      <c r="D602" s="152"/>
      <c r="E602" s="153"/>
      <c r="F602" s="153"/>
      <c r="G602" s="104"/>
      <c r="H602" s="99"/>
      <c r="I602" s="100"/>
      <c r="J602" s="101"/>
      <c r="K602" s="102"/>
      <c r="L602" s="104"/>
      <c r="M602" s="104"/>
      <c r="N602" s="104"/>
      <c r="O602" s="104"/>
      <c r="P602" s="104"/>
      <c r="Q602" s="104"/>
      <c r="R602" s="104"/>
      <c r="S602" s="104"/>
      <c r="T602" s="104"/>
      <c r="U602" s="104"/>
      <c r="V602" s="104"/>
      <c r="W602" s="104"/>
      <c r="X602" s="104"/>
      <c r="Y602" s="104"/>
      <c r="Z602" s="104"/>
    </row>
    <row r="603" spans="1:26" ht="12" customHeight="1" x14ac:dyDescent="0.25">
      <c r="A603" s="104"/>
      <c r="B603" s="104"/>
      <c r="C603" s="151"/>
      <c r="D603" s="152"/>
      <c r="E603" s="153"/>
      <c r="F603" s="153"/>
      <c r="G603" s="104"/>
      <c r="H603" s="99"/>
      <c r="I603" s="100"/>
      <c r="J603" s="101"/>
      <c r="K603" s="102"/>
      <c r="L603" s="104"/>
      <c r="M603" s="104"/>
      <c r="N603" s="104"/>
      <c r="O603" s="104"/>
      <c r="P603" s="104"/>
      <c r="Q603" s="104"/>
      <c r="R603" s="104"/>
      <c r="S603" s="104"/>
      <c r="T603" s="104"/>
      <c r="U603" s="104"/>
      <c r="V603" s="104"/>
      <c r="W603" s="104"/>
      <c r="X603" s="104"/>
      <c r="Y603" s="104"/>
      <c r="Z603" s="104"/>
    </row>
    <row r="604" spans="1:26" ht="12" customHeight="1" x14ac:dyDescent="0.25">
      <c r="A604" s="104"/>
      <c r="B604" s="104"/>
      <c r="C604" s="151"/>
      <c r="D604" s="152"/>
      <c r="E604" s="153"/>
      <c r="F604" s="153"/>
      <c r="G604" s="104"/>
      <c r="H604" s="99"/>
      <c r="I604" s="100"/>
      <c r="J604" s="101"/>
      <c r="K604" s="102"/>
      <c r="L604" s="104"/>
      <c r="M604" s="104"/>
      <c r="N604" s="104"/>
      <c r="O604" s="104"/>
      <c r="P604" s="104"/>
      <c r="Q604" s="104"/>
      <c r="R604" s="104"/>
      <c r="S604" s="104"/>
      <c r="T604" s="104"/>
      <c r="U604" s="104"/>
      <c r="V604" s="104"/>
      <c r="W604" s="104"/>
      <c r="X604" s="104"/>
      <c r="Y604" s="104"/>
      <c r="Z604" s="104"/>
    </row>
    <row r="605" spans="1:26" ht="12" customHeight="1" x14ac:dyDescent="0.25">
      <c r="A605" s="104"/>
      <c r="B605" s="104"/>
      <c r="C605" s="151"/>
      <c r="D605" s="152"/>
      <c r="E605" s="153"/>
      <c r="F605" s="153"/>
      <c r="G605" s="104"/>
      <c r="H605" s="99"/>
      <c r="I605" s="100"/>
      <c r="J605" s="101"/>
      <c r="K605" s="102"/>
      <c r="L605" s="104"/>
      <c r="M605" s="104"/>
      <c r="N605" s="104"/>
      <c r="O605" s="104"/>
      <c r="P605" s="104"/>
      <c r="Q605" s="104"/>
      <c r="R605" s="104"/>
      <c r="S605" s="104"/>
      <c r="T605" s="104"/>
      <c r="U605" s="104"/>
      <c r="V605" s="104"/>
      <c r="W605" s="104"/>
      <c r="X605" s="104"/>
      <c r="Y605" s="104"/>
      <c r="Z605" s="104"/>
    </row>
    <row r="606" spans="1:26" ht="12" customHeight="1" x14ac:dyDescent="0.25">
      <c r="A606" s="104"/>
      <c r="B606" s="104"/>
      <c r="C606" s="151"/>
      <c r="D606" s="152"/>
      <c r="E606" s="153"/>
      <c r="F606" s="153"/>
      <c r="G606" s="104"/>
      <c r="H606" s="99"/>
      <c r="I606" s="100"/>
      <c r="J606" s="101"/>
      <c r="K606" s="102"/>
      <c r="L606" s="104"/>
      <c r="M606" s="104"/>
      <c r="N606" s="104"/>
      <c r="O606" s="104"/>
      <c r="P606" s="104"/>
      <c r="Q606" s="104"/>
      <c r="R606" s="104"/>
      <c r="S606" s="104"/>
      <c r="T606" s="104"/>
      <c r="U606" s="104"/>
      <c r="V606" s="104"/>
      <c r="W606" s="104"/>
      <c r="X606" s="104"/>
      <c r="Y606" s="104"/>
      <c r="Z606" s="104"/>
    </row>
    <row r="607" spans="1:26" ht="12" customHeight="1" x14ac:dyDescent="0.25">
      <c r="A607" s="104"/>
      <c r="B607" s="104"/>
      <c r="C607" s="151"/>
      <c r="D607" s="152"/>
      <c r="E607" s="153"/>
      <c r="F607" s="153"/>
      <c r="G607" s="104"/>
      <c r="H607" s="99"/>
      <c r="I607" s="100"/>
      <c r="J607" s="101"/>
      <c r="K607" s="102"/>
      <c r="L607" s="104"/>
      <c r="M607" s="104"/>
      <c r="N607" s="104"/>
      <c r="O607" s="104"/>
      <c r="P607" s="104"/>
      <c r="Q607" s="104"/>
      <c r="R607" s="104"/>
      <c r="S607" s="104"/>
      <c r="T607" s="104"/>
      <c r="U607" s="104"/>
      <c r="V607" s="104"/>
      <c r="W607" s="104"/>
      <c r="X607" s="104"/>
      <c r="Y607" s="104"/>
      <c r="Z607" s="104"/>
    </row>
    <row r="608" spans="1:26" ht="12" customHeight="1" x14ac:dyDescent="0.25">
      <c r="A608" s="104"/>
      <c r="B608" s="104"/>
      <c r="C608" s="151"/>
      <c r="D608" s="152"/>
      <c r="E608" s="153"/>
      <c r="F608" s="153"/>
      <c r="G608" s="104"/>
      <c r="H608" s="99"/>
      <c r="I608" s="100"/>
      <c r="J608" s="101"/>
      <c r="K608" s="102"/>
      <c r="L608" s="104"/>
      <c r="M608" s="104"/>
      <c r="N608" s="104"/>
      <c r="O608" s="104"/>
      <c r="P608" s="104"/>
      <c r="Q608" s="104"/>
      <c r="R608" s="104"/>
      <c r="S608" s="104"/>
      <c r="T608" s="104"/>
      <c r="U608" s="104"/>
      <c r="V608" s="104"/>
      <c r="W608" s="104"/>
      <c r="X608" s="104"/>
      <c r="Y608" s="104"/>
      <c r="Z608" s="104"/>
    </row>
    <row r="609" spans="1:26" ht="12" customHeight="1" x14ac:dyDescent="0.25">
      <c r="A609" s="104"/>
      <c r="B609" s="104"/>
      <c r="C609" s="151"/>
      <c r="D609" s="152"/>
      <c r="E609" s="153"/>
      <c r="F609" s="153"/>
      <c r="G609" s="104"/>
      <c r="H609" s="99"/>
      <c r="I609" s="100"/>
      <c r="J609" s="101"/>
      <c r="K609" s="102"/>
      <c r="L609" s="104"/>
      <c r="M609" s="104"/>
      <c r="N609" s="104"/>
      <c r="O609" s="104"/>
      <c r="P609" s="104"/>
      <c r="Q609" s="104"/>
      <c r="R609" s="104"/>
      <c r="S609" s="104"/>
      <c r="T609" s="104"/>
      <c r="U609" s="104"/>
      <c r="V609" s="104"/>
      <c r="W609" s="104"/>
      <c r="X609" s="104"/>
      <c r="Y609" s="104"/>
      <c r="Z609" s="104"/>
    </row>
    <row r="610" spans="1:26" ht="12" customHeight="1" x14ac:dyDescent="0.25">
      <c r="A610" s="104"/>
      <c r="B610" s="104"/>
      <c r="C610" s="151"/>
      <c r="D610" s="152"/>
      <c r="E610" s="153"/>
      <c r="F610" s="153"/>
      <c r="G610" s="104"/>
      <c r="H610" s="99"/>
      <c r="I610" s="100"/>
      <c r="J610" s="101"/>
      <c r="K610" s="102"/>
      <c r="L610" s="104"/>
      <c r="M610" s="104"/>
      <c r="N610" s="104"/>
      <c r="O610" s="104"/>
      <c r="P610" s="104"/>
      <c r="Q610" s="104"/>
      <c r="R610" s="104"/>
      <c r="S610" s="104"/>
      <c r="T610" s="104"/>
      <c r="U610" s="104"/>
      <c r="V610" s="104"/>
      <c r="W610" s="104"/>
      <c r="X610" s="104"/>
      <c r="Y610" s="104"/>
      <c r="Z610" s="104"/>
    </row>
    <row r="611" spans="1:26" ht="12" customHeight="1" x14ac:dyDescent="0.25">
      <c r="A611" s="104"/>
      <c r="B611" s="104"/>
      <c r="C611" s="151"/>
      <c r="D611" s="152"/>
      <c r="E611" s="153"/>
      <c r="F611" s="153"/>
      <c r="G611" s="104"/>
      <c r="H611" s="99"/>
      <c r="I611" s="100"/>
      <c r="J611" s="101"/>
      <c r="K611" s="102"/>
      <c r="L611" s="104"/>
      <c r="M611" s="104"/>
      <c r="N611" s="104"/>
      <c r="O611" s="104"/>
      <c r="P611" s="104"/>
      <c r="Q611" s="104"/>
      <c r="R611" s="104"/>
      <c r="S611" s="104"/>
      <c r="T611" s="104"/>
      <c r="U611" s="104"/>
      <c r="V611" s="104"/>
      <c r="W611" s="104"/>
      <c r="X611" s="104"/>
      <c r="Y611" s="104"/>
      <c r="Z611" s="104"/>
    </row>
    <row r="612" spans="1:26" ht="12" customHeight="1" x14ac:dyDescent="0.25">
      <c r="A612" s="104"/>
      <c r="B612" s="104"/>
      <c r="C612" s="151"/>
      <c r="D612" s="152"/>
      <c r="E612" s="153"/>
      <c r="F612" s="153"/>
      <c r="G612" s="104"/>
      <c r="H612" s="99"/>
      <c r="I612" s="100"/>
      <c r="J612" s="101"/>
      <c r="K612" s="102"/>
      <c r="L612" s="104"/>
      <c r="M612" s="104"/>
      <c r="N612" s="104"/>
      <c r="O612" s="104"/>
      <c r="P612" s="104"/>
      <c r="Q612" s="104"/>
      <c r="R612" s="104"/>
      <c r="S612" s="104"/>
      <c r="T612" s="104"/>
      <c r="U612" s="104"/>
      <c r="V612" s="104"/>
      <c r="W612" s="104"/>
      <c r="X612" s="104"/>
      <c r="Y612" s="104"/>
      <c r="Z612" s="104"/>
    </row>
    <row r="613" spans="1:26" ht="12" customHeight="1" x14ac:dyDescent="0.25">
      <c r="A613" s="104"/>
      <c r="B613" s="104"/>
      <c r="C613" s="151"/>
      <c r="D613" s="152"/>
      <c r="E613" s="153"/>
      <c r="F613" s="153"/>
      <c r="G613" s="104"/>
      <c r="H613" s="99"/>
      <c r="I613" s="100"/>
      <c r="J613" s="101"/>
      <c r="K613" s="102"/>
      <c r="L613" s="104"/>
      <c r="M613" s="104"/>
      <c r="N613" s="104"/>
      <c r="O613" s="104"/>
      <c r="P613" s="104"/>
      <c r="Q613" s="104"/>
      <c r="R613" s="104"/>
      <c r="S613" s="104"/>
      <c r="T613" s="104"/>
      <c r="U613" s="104"/>
      <c r="V613" s="104"/>
      <c r="W613" s="104"/>
      <c r="X613" s="104"/>
      <c r="Y613" s="104"/>
      <c r="Z613" s="104"/>
    </row>
    <row r="614" spans="1:26" ht="12" customHeight="1" x14ac:dyDescent="0.25">
      <c r="A614" s="104"/>
      <c r="B614" s="104"/>
      <c r="C614" s="151"/>
      <c r="D614" s="152"/>
      <c r="E614" s="153"/>
      <c r="F614" s="153"/>
      <c r="G614" s="104"/>
      <c r="H614" s="99"/>
      <c r="I614" s="100"/>
      <c r="J614" s="101"/>
      <c r="K614" s="102"/>
      <c r="L614" s="104"/>
      <c r="M614" s="104"/>
      <c r="N614" s="104"/>
      <c r="O614" s="104"/>
      <c r="P614" s="104"/>
      <c r="Q614" s="104"/>
      <c r="R614" s="104"/>
      <c r="S614" s="104"/>
      <c r="T614" s="104"/>
      <c r="U614" s="104"/>
      <c r="V614" s="104"/>
      <c r="W614" s="104"/>
      <c r="X614" s="104"/>
      <c r="Y614" s="104"/>
      <c r="Z614" s="104"/>
    </row>
    <row r="615" spans="1:26" ht="12" customHeight="1" x14ac:dyDescent="0.25">
      <c r="A615" s="104"/>
      <c r="B615" s="104"/>
      <c r="C615" s="151"/>
      <c r="D615" s="152"/>
      <c r="E615" s="153"/>
      <c r="F615" s="153"/>
      <c r="G615" s="104"/>
      <c r="H615" s="99"/>
      <c r="I615" s="100"/>
      <c r="J615" s="101"/>
      <c r="K615" s="102"/>
      <c r="L615" s="104"/>
      <c r="M615" s="104"/>
      <c r="N615" s="104"/>
      <c r="O615" s="104"/>
      <c r="P615" s="104"/>
      <c r="Q615" s="104"/>
      <c r="R615" s="104"/>
      <c r="S615" s="104"/>
      <c r="T615" s="104"/>
      <c r="U615" s="104"/>
      <c r="V615" s="104"/>
      <c r="W615" s="104"/>
      <c r="X615" s="104"/>
      <c r="Y615" s="104"/>
      <c r="Z615" s="104"/>
    </row>
    <row r="616" spans="1:26" ht="12" customHeight="1" x14ac:dyDescent="0.25">
      <c r="A616" s="104"/>
      <c r="B616" s="104"/>
      <c r="C616" s="151"/>
      <c r="D616" s="152"/>
      <c r="E616" s="153"/>
      <c r="F616" s="153"/>
      <c r="G616" s="104"/>
      <c r="H616" s="99"/>
      <c r="I616" s="100"/>
      <c r="J616" s="101"/>
      <c r="K616" s="102"/>
      <c r="L616" s="104"/>
      <c r="M616" s="104"/>
      <c r="N616" s="104"/>
      <c r="O616" s="104"/>
      <c r="P616" s="104"/>
      <c r="Q616" s="104"/>
      <c r="R616" s="104"/>
      <c r="S616" s="104"/>
      <c r="T616" s="104"/>
      <c r="U616" s="104"/>
      <c r="V616" s="104"/>
      <c r="W616" s="104"/>
      <c r="X616" s="104"/>
      <c r="Y616" s="104"/>
      <c r="Z616" s="104"/>
    </row>
    <row r="617" spans="1:26" ht="12" customHeight="1" x14ac:dyDescent="0.25">
      <c r="A617" s="104"/>
      <c r="B617" s="104"/>
      <c r="C617" s="151"/>
      <c r="D617" s="152"/>
      <c r="E617" s="153"/>
      <c r="F617" s="153"/>
      <c r="G617" s="104"/>
      <c r="H617" s="99"/>
      <c r="I617" s="100"/>
      <c r="J617" s="101"/>
      <c r="K617" s="102"/>
      <c r="L617" s="104"/>
      <c r="M617" s="104"/>
      <c r="N617" s="104"/>
      <c r="O617" s="104"/>
      <c r="P617" s="104"/>
      <c r="Q617" s="104"/>
      <c r="R617" s="104"/>
      <c r="S617" s="104"/>
      <c r="T617" s="104"/>
      <c r="U617" s="104"/>
      <c r="V617" s="104"/>
      <c r="W617" s="104"/>
      <c r="X617" s="104"/>
      <c r="Y617" s="104"/>
      <c r="Z617" s="104"/>
    </row>
    <row r="618" spans="1:26" ht="12" customHeight="1" x14ac:dyDescent="0.25">
      <c r="A618" s="104"/>
      <c r="B618" s="104"/>
      <c r="C618" s="151"/>
      <c r="D618" s="152"/>
      <c r="E618" s="153"/>
      <c r="F618" s="153"/>
      <c r="G618" s="104"/>
      <c r="H618" s="99"/>
      <c r="I618" s="100"/>
      <c r="J618" s="101"/>
      <c r="K618" s="102"/>
      <c r="L618" s="104"/>
      <c r="M618" s="104"/>
      <c r="N618" s="104"/>
      <c r="O618" s="104"/>
      <c r="P618" s="104"/>
      <c r="Q618" s="104"/>
      <c r="R618" s="104"/>
      <c r="S618" s="104"/>
      <c r="T618" s="104"/>
      <c r="U618" s="104"/>
      <c r="V618" s="104"/>
      <c r="W618" s="104"/>
      <c r="X618" s="104"/>
      <c r="Y618" s="104"/>
      <c r="Z618" s="104"/>
    </row>
    <row r="619" spans="1:26" ht="12" customHeight="1" x14ac:dyDescent="0.25">
      <c r="A619" s="104"/>
      <c r="B619" s="104"/>
      <c r="C619" s="151"/>
      <c r="D619" s="152"/>
      <c r="E619" s="153"/>
      <c r="F619" s="153"/>
      <c r="G619" s="104"/>
      <c r="H619" s="99"/>
      <c r="I619" s="100"/>
      <c r="J619" s="101"/>
      <c r="K619" s="102"/>
      <c r="L619" s="104"/>
      <c r="M619" s="104"/>
      <c r="N619" s="104"/>
      <c r="O619" s="104"/>
      <c r="P619" s="104"/>
      <c r="Q619" s="104"/>
      <c r="R619" s="104"/>
      <c r="S619" s="104"/>
      <c r="T619" s="104"/>
      <c r="U619" s="104"/>
      <c r="V619" s="104"/>
      <c r="W619" s="104"/>
      <c r="X619" s="104"/>
      <c r="Y619" s="104"/>
      <c r="Z619" s="104"/>
    </row>
    <row r="620" spans="1:26" ht="12" customHeight="1" x14ac:dyDescent="0.25">
      <c r="A620" s="104"/>
      <c r="B620" s="104"/>
      <c r="C620" s="151"/>
      <c r="D620" s="152"/>
      <c r="E620" s="153"/>
      <c r="F620" s="153"/>
      <c r="G620" s="104"/>
      <c r="H620" s="99"/>
      <c r="I620" s="100"/>
      <c r="J620" s="101"/>
      <c r="K620" s="102"/>
      <c r="L620" s="104"/>
      <c r="M620" s="104"/>
      <c r="N620" s="104"/>
      <c r="O620" s="104"/>
      <c r="P620" s="104"/>
      <c r="Q620" s="104"/>
      <c r="R620" s="104"/>
      <c r="S620" s="104"/>
      <c r="T620" s="104"/>
      <c r="U620" s="104"/>
      <c r="V620" s="104"/>
      <c r="W620" s="104"/>
      <c r="X620" s="104"/>
      <c r="Y620" s="104"/>
      <c r="Z620" s="104"/>
    </row>
    <row r="621" spans="1:26" ht="12" customHeight="1" x14ac:dyDescent="0.25">
      <c r="A621" s="104"/>
      <c r="B621" s="104"/>
      <c r="C621" s="151"/>
      <c r="D621" s="152"/>
      <c r="E621" s="153"/>
      <c r="F621" s="153"/>
      <c r="G621" s="104"/>
      <c r="H621" s="99"/>
      <c r="I621" s="100"/>
      <c r="J621" s="101"/>
      <c r="K621" s="102"/>
      <c r="L621" s="104"/>
      <c r="M621" s="104"/>
      <c r="N621" s="104"/>
      <c r="O621" s="104"/>
      <c r="P621" s="104"/>
      <c r="Q621" s="104"/>
      <c r="R621" s="104"/>
      <c r="S621" s="104"/>
      <c r="T621" s="104"/>
      <c r="U621" s="104"/>
      <c r="V621" s="104"/>
      <c r="W621" s="104"/>
      <c r="X621" s="104"/>
      <c r="Y621" s="104"/>
      <c r="Z621" s="104"/>
    </row>
    <row r="622" spans="1:26" ht="12" customHeight="1" x14ac:dyDescent="0.25">
      <c r="A622" s="104"/>
      <c r="B622" s="104"/>
      <c r="C622" s="151"/>
      <c r="D622" s="152"/>
      <c r="E622" s="153"/>
      <c r="F622" s="153"/>
      <c r="G622" s="104"/>
      <c r="H622" s="99"/>
      <c r="I622" s="100"/>
      <c r="J622" s="101"/>
      <c r="K622" s="102"/>
      <c r="L622" s="104"/>
      <c r="M622" s="104"/>
      <c r="N622" s="104"/>
      <c r="O622" s="104"/>
      <c r="P622" s="104"/>
      <c r="Q622" s="104"/>
      <c r="R622" s="104"/>
      <c r="S622" s="104"/>
      <c r="T622" s="104"/>
      <c r="U622" s="104"/>
      <c r="V622" s="104"/>
      <c r="W622" s="104"/>
      <c r="X622" s="104"/>
      <c r="Y622" s="104"/>
      <c r="Z622" s="104"/>
    </row>
    <row r="623" spans="1:26" ht="12" customHeight="1" x14ac:dyDescent="0.25">
      <c r="A623" s="104"/>
      <c r="B623" s="104"/>
      <c r="C623" s="151"/>
      <c r="D623" s="152"/>
      <c r="E623" s="153"/>
      <c r="F623" s="153"/>
      <c r="G623" s="104"/>
      <c r="H623" s="99"/>
      <c r="I623" s="100"/>
      <c r="J623" s="101"/>
      <c r="K623" s="102"/>
      <c r="L623" s="104"/>
      <c r="M623" s="104"/>
      <c r="N623" s="104"/>
      <c r="O623" s="104"/>
      <c r="P623" s="104"/>
      <c r="Q623" s="104"/>
      <c r="R623" s="104"/>
      <c r="S623" s="104"/>
      <c r="T623" s="104"/>
      <c r="U623" s="104"/>
      <c r="V623" s="104"/>
      <c r="W623" s="104"/>
      <c r="X623" s="104"/>
      <c r="Y623" s="104"/>
      <c r="Z623" s="104"/>
    </row>
    <row r="624" spans="1:26" ht="12" customHeight="1" x14ac:dyDescent="0.25">
      <c r="A624" s="104"/>
      <c r="B624" s="104"/>
      <c r="C624" s="151"/>
      <c r="D624" s="152"/>
      <c r="E624" s="153"/>
      <c r="F624" s="153"/>
      <c r="G624" s="104"/>
      <c r="H624" s="99"/>
      <c r="I624" s="100"/>
      <c r="J624" s="101"/>
      <c r="K624" s="102"/>
      <c r="L624" s="104"/>
      <c r="M624" s="104"/>
      <c r="N624" s="104"/>
      <c r="O624" s="104"/>
      <c r="P624" s="104"/>
      <c r="Q624" s="104"/>
      <c r="R624" s="104"/>
      <c r="S624" s="104"/>
      <c r="T624" s="104"/>
      <c r="U624" s="104"/>
      <c r="V624" s="104"/>
      <c r="W624" s="104"/>
      <c r="X624" s="104"/>
      <c r="Y624" s="104"/>
      <c r="Z624" s="104"/>
    </row>
    <row r="625" spans="1:26" ht="12" customHeight="1" x14ac:dyDescent="0.25">
      <c r="A625" s="104"/>
      <c r="B625" s="104"/>
      <c r="C625" s="151"/>
      <c r="D625" s="152"/>
      <c r="E625" s="153"/>
      <c r="F625" s="153"/>
      <c r="G625" s="104"/>
      <c r="H625" s="99"/>
      <c r="I625" s="100"/>
      <c r="J625" s="101"/>
      <c r="K625" s="102"/>
      <c r="L625" s="104"/>
      <c r="M625" s="104"/>
      <c r="N625" s="104"/>
      <c r="O625" s="104"/>
      <c r="P625" s="104"/>
      <c r="Q625" s="104"/>
      <c r="R625" s="104"/>
      <c r="S625" s="104"/>
      <c r="T625" s="104"/>
      <c r="U625" s="104"/>
      <c r="V625" s="104"/>
      <c r="W625" s="104"/>
      <c r="X625" s="104"/>
      <c r="Y625" s="104"/>
      <c r="Z625" s="104"/>
    </row>
    <row r="626" spans="1:26" ht="12" customHeight="1" x14ac:dyDescent="0.25">
      <c r="A626" s="104"/>
      <c r="B626" s="104"/>
      <c r="C626" s="151"/>
      <c r="D626" s="152"/>
      <c r="E626" s="153"/>
      <c r="F626" s="153"/>
      <c r="G626" s="104"/>
      <c r="H626" s="99"/>
      <c r="I626" s="100"/>
      <c r="J626" s="101"/>
      <c r="K626" s="102"/>
      <c r="L626" s="104"/>
      <c r="M626" s="104"/>
      <c r="N626" s="104"/>
      <c r="O626" s="104"/>
      <c r="P626" s="104"/>
      <c r="Q626" s="104"/>
      <c r="R626" s="104"/>
      <c r="S626" s="104"/>
      <c r="T626" s="104"/>
      <c r="U626" s="104"/>
      <c r="V626" s="104"/>
      <c r="W626" s="104"/>
      <c r="X626" s="104"/>
      <c r="Y626" s="104"/>
      <c r="Z626" s="104"/>
    </row>
    <row r="627" spans="1:26" ht="12" customHeight="1" x14ac:dyDescent="0.25">
      <c r="A627" s="104"/>
      <c r="B627" s="104"/>
      <c r="C627" s="151"/>
      <c r="D627" s="152"/>
      <c r="E627" s="153"/>
      <c r="F627" s="153"/>
      <c r="G627" s="104"/>
      <c r="H627" s="99"/>
      <c r="I627" s="100"/>
      <c r="J627" s="101"/>
      <c r="K627" s="102"/>
      <c r="L627" s="104"/>
      <c r="M627" s="104"/>
      <c r="N627" s="104"/>
      <c r="O627" s="104"/>
      <c r="P627" s="104"/>
      <c r="Q627" s="104"/>
      <c r="R627" s="104"/>
      <c r="S627" s="104"/>
      <c r="T627" s="104"/>
      <c r="U627" s="104"/>
      <c r="V627" s="104"/>
      <c r="W627" s="104"/>
      <c r="X627" s="104"/>
      <c r="Y627" s="104"/>
      <c r="Z627" s="104"/>
    </row>
    <row r="628" spans="1:26" ht="12" customHeight="1" x14ac:dyDescent="0.25">
      <c r="A628" s="104"/>
      <c r="B628" s="104"/>
      <c r="C628" s="151"/>
      <c r="D628" s="152"/>
      <c r="E628" s="153"/>
      <c r="F628" s="153"/>
      <c r="G628" s="104"/>
      <c r="H628" s="99"/>
      <c r="I628" s="100"/>
      <c r="J628" s="101"/>
      <c r="K628" s="102"/>
      <c r="L628" s="104"/>
      <c r="M628" s="104"/>
      <c r="N628" s="104"/>
      <c r="O628" s="104"/>
      <c r="P628" s="104"/>
      <c r="Q628" s="104"/>
      <c r="R628" s="104"/>
      <c r="S628" s="104"/>
      <c r="T628" s="104"/>
      <c r="U628" s="104"/>
      <c r="V628" s="104"/>
      <c r="W628" s="104"/>
      <c r="X628" s="104"/>
      <c r="Y628" s="104"/>
      <c r="Z628" s="104"/>
    </row>
    <row r="629" spans="1:26" ht="12" customHeight="1" x14ac:dyDescent="0.25">
      <c r="A629" s="104"/>
      <c r="B629" s="104"/>
      <c r="C629" s="151"/>
      <c r="D629" s="152"/>
      <c r="E629" s="153"/>
      <c r="F629" s="153"/>
      <c r="G629" s="104"/>
      <c r="H629" s="99"/>
      <c r="I629" s="100"/>
      <c r="J629" s="101"/>
      <c r="K629" s="102"/>
      <c r="L629" s="104"/>
      <c r="M629" s="104"/>
      <c r="N629" s="104"/>
      <c r="O629" s="104"/>
      <c r="P629" s="104"/>
      <c r="Q629" s="104"/>
      <c r="R629" s="104"/>
      <c r="S629" s="104"/>
      <c r="T629" s="104"/>
      <c r="U629" s="104"/>
      <c r="V629" s="104"/>
      <c r="W629" s="104"/>
      <c r="X629" s="104"/>
      <c r="Y629" s="104"/>
      <c r="Z629" s="104"/>
    </row>
    <row r="630" spans="1:26" ht="12" customHeight="1" x14ac:dyDescent="0.25">
      <c r="A630" s="104"/>
      <c r="B630" s="104"/>
      <c r="C630" s="151"/>
      <c r="D630" s="152"/>
      <c r="E630" s="153"/>
      <c r="F630" s="153"/>
      <c r="G630" s="104"/>
      <c r="H630" s="99"/>
      <c r="I630" s="100"/>
      <c r="J630" s="101"/>
      <c r="K630" s="102"/>
      <c r="L630" s="104"/>
      <c r="M630" s="104"/>
      <c r="N630" s="104"/>
      <c r="O630" s="104"/>
      <c r="P630" s="104"/>
      <c r="Q630" s="104"/>
      <c r="R630" s="104"/>
      <c r="S630" s="104"/>
      <c r="T630" s="104"/>
      <c r="U630" s="104"/>
      <c r="V630" s="104"/>
      <c r="W630" s="104"/>
      <c r="X630" s="104"/>
      <c r="Y630" s="104"/>
      <c r="Z630" s="104"/>
    </row>
    <row r="631" spans="1:26" ht="12" customHeight="1" x14ac:dyDescent="0.25">
      <c r="A631" s="104"/>
      <c r="B631" s="104"/>
      <c r="C631" s="151"/>
      <c r="D631" s="152"/>
      <c r="E631" s="153"/>
      <c r="F631" s="153"/>
      <c r="G631" s="104"/>
      <c r="H631" s="99"/>
      <c r="I631" s="100"/>
      <c r="J631" s="101"/>
      <c r="K631" s="102"/>
      <c r="L631" s="104"/>
      <c r="M631" s="104"/>
      <c r="N631" s="104"/>
      <c r="O631" s="104"/>
      <c r="P631" s="104"/>
      <c r="Q631" s="104"/>
      <c r="R631" s="104"/>
      <c r="S631" s="104"/>
      <c r="T631" s="104"/>
      <c r="U631" s="104"/>
      <c r="V631" s="104"/>
      <c r="W631" s="104"/>
      <c r="X631" s="104"/>
      <c r="Y631" s="104"/>
      <c r="Z631" s="104"/>
    </row>
    <row r="632" spans="1:26" ht="12" customHeight="1" x14ac:dyDescent="0.25">
      <c r="A632" s="104"/>
      <c r="B632" s="104"/>
      <c r="C632" s="151"/>
      <c r="D632" s="152"/>
      <c r="E632" s="153"/>
      <c r="F632" s="153"/>
      <c r="G632" s="104"/>
      <c r="H632" s="99"/>
      <c r="I632" s="100"/>
      <c r="J632" s="101"/>
      <c r="K632" s="102"/>
      <c r="L632" s="104"/>
      <c r="M632" s="104"/>
      <c r="N632" s="104"/>
      <c r="O632" s="104"/>
      <c r="P632" s="104"/>
      <c r="Q632" s="104"/>
      <c r="R632" s="104"/>
      <c r="S632" s="104"/>
      <c r="T632" s="104"/>
      <c r="U632" s="104"/>
      <c r="V632" s="104"/>
      <c r="W632" s="104"/>
      <c r="X632" s="104"/>
      <c r="Y632" s="104"/>
      <c r="Z632" s="104"/>
    </row>
    <row r="633" spans="1:26" ht="12" customHeight="1" x14ac:dyDescent="0.25">
      <c r="A633" s="104"/>
      <c r="B633" s="104"/>
      <c r="C633" s="151"/>
      <c r="D633" s="152"/>
      <c r="E633" s="153"/>
      <c r="F633" s="153"/>
      <c r="G633" s="104"/>
      <c r="H633" s="99"/>
      <c r="I633" s="100"/>
      <c r="J633" s="101"/>
      <c r="K633" s="102"/>
      <c r="L633" s="104"/>
      <c r="M633" s="104"/>
      <c r="N633" s="104"/>
      <c r="O633" s="104"/>
      <c r="P633" s="104"/>
      <c r="Q633" s="104"/>
      <c r="R633" s="104"/>
      <c r="S633" s="104"/>
      <c r="T633" s="104"/>
      <c r="U633" s="104"/>
      <c r="V633" s="104"/>
      <c r="W633" s="104"/>
      <c r="X633" s="104"/>
      <c r="Y633" s="104"/>
      <c r="Z633" s="104"/>
    </row>
    <row r="634" spans="1:26" ht="12" customHeight="1" x14ac:dyDescent="0.25">
      <c r="A634" s="104"/>
      <c r="B634" s="104"/>
      <c r="C634" s="151"/>
      <c r="D634" s="152"/>
      <c r="E634" s="153"/>
      <c r="F634" s="153"/>
      <c r="G634" s="104"/>
      <c r="H634" s="99"/>
      <c r="I634" s="100"/>
      <c r="J634" s="101"/>
      <c r="K634" s="102"/>
      <c r="L634" s="104"/>
      <c r="M634" s="104"/>
      <c r="N634" s="104"/>
      <c r="O634" s="104"/>
      <c r="P634" s="104"/>
      <c r="Q634" s="104"/>
      <c r="R634" s="104"/>
      <c r="S634" s="104"/>
      <c r="T634" s="104"/>
      <c r="U634" s="104"/>
      <c r="V634" s="104"/>
      <c r="W634" s="104"/>
      <c r="X634" s="104"/>
      <c r="Y634" s="104"/>
      <c r="Z634" s="104"/>
    </row>
    <row r="635" spans="1:26" ht="12" customHeight="1" x14ac:dyDescent="0.25">
      <c r="A635" s="104"/>
      <c r="B635" s="104"/>
      <c r="C635" s="151"/>
      <c r="D635" s="152"/>
      <c r="E635" s="153"/>
      <c r="F635" s="153"/>
      <c r="G635" s="104"/>
      <c r="H635" s="99"/>
      <c r="I635" s="100"/>
      <c r="J635" s="101"/>
      <c r="K635" s="102"/>
      <c r="L635" s="104"/>
      <c r="M635" s="104"/>
      <c r="N635" s="104"/>
      <c r="O635" s="104"/>
      <c r="P635" s="104"/>
      <c r="Q635" s="104"/>
      <c r="R635" s="104"/>
      <c r="S635" s="104"/>
      <c r="T635" s="104"/>
      <c r="U635" s="104"/>
      <c r="V635" s="104"/>
      <c r="W635" s="104"/>
      <c r="X635" s="104"/>
      <c r="Y635" s="104"/>
      <c r="Z635" s="104"/>
    </row>
    <row r="636" spans="1:26" ht="12" customHeight="1" x14ac:dyDescent="0.25">
      <c r="A636" s="104"/>
      <c r="B636" s="104"/>
      <c r="C636" s="151"/>
      <c r="D636" s="152"/>
      <c r="E636" s="153"/>
      <c r="F636" s="153"/>
      <c r="G636" s="104"/>
      <c r="H636" s="99"/>
      <c r="I636" s="100"/>
      <c r="J636" s="101"/>
      <c r="K636" s="102"/>
      <c r="L636" s="104"/>
      <c r="M636" s="104"/>
      <c r="N636" s="104"/>
      <c r="O636" s="104"/>
      <c r="P636" s="104"/>
      <c r="Q636" s="104"/>
      <c r="R636" s="104"/>
      <c r="S636" s="104"/>
      <c r="T636" s="104"/>
      <c r="U636" s="104"/>
      <c r="V636" s="104"/>
      <c r="W636" s="104"/>
      <c r="X636" s="104"/>
      <c r="Y636" s="104"/>
      <c r="Z636" s="104"/>
    </row>
    <row r="637" spans="1:26" ht="12" customHeight="1" x14ac:dyDescent="0.25">
      <c r="A637" s="104"/>
      <c r="B637" s="104"/>
      <c r="C637" s="151"/>
      <c r="D637" s="152"/>
      <c r="E637" s="153"/>
      <c r="F637" s="153"/>
      <c r="G637" s="104"/>
      <c r="H637" s="99"/>
      <c r="I637" s="100"/>
      <c r="J637" s="101"/>
      <c r="K637" s="102"/>
      <c r="L637" s="104"/>
      <c r="M637" s="104"/>
      <c r="N637" s="104"/>
      <c r="O637" s="104"/>
      <c r="P637" s="104"/>
      <c r="Q637" s="104"/>
      <c r="R637" s="104"/>
      <c r="S637" s="104"/>
      <c r="T637" s="104"/>
      <c r="U637" s="104"/>
      <c r="V637" s="104"/>
      <c r="W637" s="104"/>
      <c r="X637" s="104"/>
      <c r="Y637" s="104"/>
      <c r="Z637" s="104"/>
    </row>
    <row r="638" spans="1:26" ht="12" customHeight="1" x14ac:dyDescent="0.25">
      <c r="A638" s="104"/>
      <c r="B638" s="104"/>
      <c r="C638" s="151"/>
      <c r="D638" s="152"/>
      <c r="E638" s="153"/>
      <c r="F638" s="153"/>
      <c r="G638" s="104"/>
      <c r="H638" s="99"/>
      <c r="I638" s="100"/>
      <c r="J638" s="101"/>
      <c r="K638" s="102"/>
      <c r="L638" s="104"/>
      <c r="M638" s="104"/>
      <c r="N638" s="104"/>
      <c r="O638" s="104"/>
      <c r="P638" s="104"/>
      <c r="Q638" s="104"/>
      <c r="R638" s="104"/>
      <c r="S638" s="104"/>
      <c r="T638" s="104"/>
      <c r="U638" s="104"/>
      <c r="V638" s="104"/>
      <c r="W638" s="104"/>
      <c r="X638" s="104"/>
      <c r="Y638" s="104"/>
      <c r="Z638" s="104"/>
    </row>
    <row r="639" spans="1:26" ht="12" customHeight="1" x14ac:dyDescent="0.25">
      <c r="A639" s="104"/>
      <c r="B639" s="104"/>
      <c r="C639" s="151"/>
      <c r="D639" s="152"/>
      <c r="E639" s="153"/>
      <c r="F639" s="153"/>
      <c r="G639" s="104"/>
      <c r="H639" s="99"/>
      <c r="I639" s="100"/>
      <c r="J639" s="101"/>
      <c r="K639" s="102"/>
      <c r="L639" s="104"/>
      <c r="M639" s="104"/>
      <c r="N639" s="104"/>
      <c r="O639" s="104"/>
      <c r="P639" s="104"/>
      <c r="Q639" s="104"/>
      <c r="R639" s="104"/>
      <c r="S639" s="104"/>
      <c r="T639" s="104"/>
      <c r="U639" s="104"/>
      <c r="V639" s="104"/>
      <c r="W639" s="104"/>
      <c r="X639" s="104"/>
      <c r="Y639" s="104"/>
      <c r="Z639" s="104"/>
    </row>
    <row r="640" spans="1:26" ht="12" customHeight="1" x14ac:dyDescent="0.25">
      <c r="A640" s="104"/>
      <c r="B640" s="104"/>
      <c r="C640" s="151"/>
      <c r="D640" s="152"/>
      <c r="E640" s="153"/>
      <c r="F640" s="153"/>
      <c r="G640" s="104"/>
      <c r="H640" s="99"/>
      <c r="I640" s="100"/>
      <c r="J640" s="101"/>
      <c r="K640" s="102"/>
      <c r="L640" s="104"/>
      <c r="M640" s="104"/>
      <c r="N640" s="104"/>
      <c r="O640" s="104"/>
      <c r="P640" s="104"/>
      <c r="Q640" s="104"/>
      <c r="R640" s="104"/>
      <c r="S640" s="104"/>
      <c r="T640" s="104"/>
      <c r="U640" s="104"/>
      <c r="V640" s="104"/>
      <c r="W640" s="104"/>
      <c r="X640" s="104"/>
      <c r="Y640" s="104"/>
      <c r="Z640" s="104"/>
    </row>
    <row r="641" spans="1:26" ht="12" customHeight="1" x14ac:dyDescent="0.25">
      <c r="A641" s="104"/>
      <c r="B641" s="104"/>
      <c r="C641" s="151"/>
      <c r="D641" s="152"/>
      <c r="E641" s="153"/>
      <c r="F641" s="153"/>
      <c r="G641" s="104"/>
      <c r="H641" s="99"/>
      <c r="I641" s="100"/>
      <c r="J641" s="101"/>
      <c r="K641" s="102"/>
      <c r="L641" s="104"/>
      <c r="M641" s="104"/>
      <c r="N641" s="104"/>
      <c r="O641" s="104"/>
      <c r="P641" s="104"/>
      <c r="Q641" s="104"/>
      <c r="R641" s="104"/>
      <c r="S641" s="104"/>
      <c r="T641" s="104"/>
      <c r="U641" s="104"/>
      <c r="V641" s="104"/>
      <c r="W641" s="104"/>
      <c r="X641" s="104"/>
      <c r="Y641" s="104"/>
      <c r="Z641" s="104"/>
    </row>
    <row r="642" spans="1:26" ht="12" customHeight="1" x14ac:dyDescent="0.25">
      <c r="A642" s="104"/>
      <c r="B642" s="104"/>
      <c r="C642" s="151"/>
      <c r="D642" s="152"/>
      <c r="E642" s="153"/>
      <c r="F642" s="153"/>
      <c r="G642" s="104"/>
      <c r="H642" s="99"/>
      <c r="I642" s="100"/>
      <c r="J642" s="101"/>
      <c r="K642" s="102"/>
      <c r="L642" s="104"/>
      <c r="M642" s="104"/>
      <c r="N642" s="104"/>
      <c r="O642" s="104"/>
      <c r="P642" s="104"/>
      <c r="Q642" s="104"/>
      <c r="R642" s="104"/>
      <c r="S642" s="104"/>
      <c r="T642" s="104"/>
      <c r="U642" s="104"/>
      <c r="V642" s="104"/>
      <c r="W642" s="104"/>
      <c r="X642" s="104"/>
      <c r="Y642" s="104"/>
      <c r="Z642" s="104"/>
    </row>
    <row r="643" spans="1:26" ht="12" customHeight="1" x14ac:dyDescent="0.25">
      <c r="A643" s="104"/>
      <c r="B643" s="104"/>
      <c r="C643" s="151"/>
      <c r="D643" s="152"/>
      <c r="E643" s="153"/>
      <c r="F643" s="153"/>
      <c r="G643" s="104"/>
      <c r="H643" s="99"/>
      <c r="I643" s="100"/>
      <c r="J643" s="101"/>
      <c r="K643" s="102"/>
      <c r="L643" s="104"/>
      <c r="M643" s="104"/>
      <c r="N643" s="104"/>
      <c r="O643" s="104"/>
      <c r="P643" s="104"/>
      <c r="Q643" s="104"/>
      <c r="R643" s="104"/>
      <c r="S643" s="104"/>
      <c r="T643" s="104"/>
      <c r="U643" s="104"/>
      <c r="V643" s="104"/>
      <c r="W643" s="104"/>
      <c r="X643" s="104"/>
      <c r="Y643" s="104"/>
      <c r="Z643" s="104"/>
    </row>
    <row r="644" spans="1:26" ht="12" customHeight="1" x14ac:dyDescent="0.25">
      <c r="A644" s="104"/>
      <c r="B644" s="104"/>
      <c r="C644" s="151"/>
      <c r="D644" s="152"/>
      <c r="E644" s="153"/>
      <c r="F644" s="153"/>
      <c r="G644" s="104"/>
      <c r="H644" s="99"/>
      <c r="I644" s="100"/>
      <c r="J644" s="101"/>
      <c r="K644" s="102"/>
      <c r="L644" s="104"/>
      <c r="M644" s="104"/>
      <c r="N644" s="104"/>
      <c r="O644" s="104"/>
      <c r="P644" s="104"/>
      <c r="Q644" s="104"/>
      <c r="R644" s="104"/>
      <c r="S644" s="104"/>
      <c r="T644" s="104"/>
      <c r="U644" s="104"/>
      <c r="V644" s="104"/>
      <c r="W644" s="104"/>
      <c r="X644" s="104"/>
      <c r="Y644" s="104"/>
      <c r="Z644" s="104"/>
    </row>
    <row r="645" spans="1:26" ht="12" customHeight="1" x14ac:dyDescent="0.25">
      <c r="A645" s="104"/>
      <c r="B645" s="104"/>
      <c r="C645" s="151"/>
      <c r="D645" s="152"/>
      <c r="E645" s="153"/>
      <c r="F645" s="153"/>
      <c r="G645" s="104"/>
      <c r="H645" s="99"/>
      <c r="I645" s="100"/>
      <c r="J645" s="101"/>
      <c r="K645" s="102"/>
      <c r="L645" s="104"/>
      <c r="M645" s="104"/>
      <c r="N645" s="104"/>
      <c r="O645" s="104"/>
      <c r="P645" s="104"/>
      <c r="Q645" s="104"/>
      <c r="R645" s="104"/>
      <c r="S645" s="104"/>
      <c r="T645" s="104"/>
      <c r="U645" s="104"/>
      <c r="V645" s="104"/>
      <c r="W645" s="104"/>
      <c r="X645" s="104"/>
      <c r="Y645" s="104"/>
      <c r="Z645" s="104"/>
    </row>
    <row r="646" spans="1:26" ht="12" customHeight="1" x14ac:dyDescent="0.25">
      <c r="A646" s="104"/>
      <c r="B646" s="104"/>
      <c r="C646" s="151"/>
      <c r="D646" s="152"/>
      <c r="E646" s="153"/>
      <c r="F646" s="153"/>
      <c r="G646" s="104"/>
      <c r="H646" s="99"/>
      <c r="I646" s="100"/>
      <c r="J646" s="101"/>
      <c r="K646" s="102"/>
      <c r="L646" s="104"/>
      <c r="M646" s="104"/>
      <c r="N646" s="104"/>
      <c r="O646" s="104"/>
      <c r="P646" s="104"/>
      <c r="Q646" s="104"/>
      <c r="R646" s="104"/>
      <c r="S646" s="104"/>
      <c r="T646" s="104"/>
      <c r="U646" s="104"/>
      <c r="V646" s="104"/>
      <c r="W646" s="104"/>
      <c r="X646" s="104"/>
      <c r="Y646" s="104"/>
      <c r="Z646" s="104"/>
    </row>
    <row r="647" spans="1:26" ht="12" customHeight="1" x14ac:dyDescent="0.25">
      <c r="A647" s="104"/>
      <c r="B647" s="104"/>
      <c r="C647" s="151"/>
      <c r="D647" s="152"/>
      <c r="E647" s="153"/>
      <c r="F647" s="153"/>
      <c r="G647" s="104"/>
      <c r="H647" s="99"/>
      <c r="I647" s="100"/>
      <c r="J647" s="101"/>
      <c r="K647" s="102"/>
      <c r="L647" s="104"/>
      <c r="M647" s="104"/>
      <c r="N647" s="104"/>
      <c r="O647" s="104"/>
      <c r="P647" s="104"/>
      <c r="Q647" s="104"/>
      <c r="R647" s="104"/>
      <c r="S647" s="104"/>
      <c r="T647" s="104"/>
      <c r="U647" s="104"/>
      <c r="V647" s="104"/>
      <c r="W647" s="104"/>
      <c r="X647" s="104"/>
      <c r="Y647" s="104"/>
      <c r="Z647" s="104"/>
    </row>
    <row r="648" spans="1:26" ht="12" customHeight="1" x14ac:dyDescent="0.25">
      <c r="A648" s="104"/>
      <c r="B648" s="104"/>
      <c r="C648" s="151"/>
      <c r="D648" s="152"/>
      <c r="E648" s="153"/>
      <c r="F648" s="153"/>
      <c r="G648" s="104"/>
      <c r="H648" s="99"/>
      <c r="I648" s="100"/>
      <c r="J648" s="101"/>
      <c r="K648" s="102"/>
      <c r="L648" s="104"/>
      <c r="M648" s="104"/>
      <c r="N648" s="104"/>
      <c r="O648" s="104"/>
      <c r="P648" s="104"/>
      <c r="Q648" s="104"/>
      <c r="R648" s="104"/>
      <c r="S648" s="104"/>
      <c r="T648" s="104"/>
      <c r="U648" s="104"/>
      <c r="V648" s="104"/>
      <c r="W648" s="104"/>
      <c r="X648" s="104"/>
      <c r="Y648" s="104"/>
      <c r="Z648" s="104"/>
    </row>
    <row r="649" spans="1:26" ht="12" customHeight="1" x14ac:dyDescent="0.25">
      <c r="A649" s="104"/>
      <c r="B649" s="104"/>
      <c r="C649" s="151"/>
      <c r="D649" s="152"/>
      <c r="E649" s="153"/>
      <c r="F649" s="153"/>
      <c r="G649" s="104"/>
      <c r="H649" s="99"/>
      <c r="I649" s="100"/>
      <c r="J649" s="101"/>
      <c r="K649" s="102"/>
      <c r="L649" s="104"/>
      <c r="M649" s="104"/>
      <c r="N649" s="104"/>
      <c r="O649" s="104"/>
      <c r="P649" s="104"/>
      <c r="Q649" s="104"/>
      <c r="R649" s="104"/>
      <c r="S649" s="104"/>
      <c r="T649" s="104"/>
      <c r="U649" s="104"/>
      <c r="V649" s="104"/>
      <c r="W649" s="104"/>
      <c r="X649" s="104"/>
      <c r="Y649" s="104"/>
      <c r="Z649" s="104"/>
    </row>
    <row r="650" spans="1:26" ht="12" customHeight="1" x14ac:dyDescent="0.25">
      <c r="A650" s="104"/>
      <c r="B650" s="104"/>
      <c r="C650" s="151"/>
      <c r="D650" s="152"/>
      <c r="E650" s="153"/>
      <c r="F650" s="153"/>
      <c r="G650" s="104"/>
      <c r="H650" s="99"/>
      <c r="I650" s="100"/>
      <c r="J650" s="101"/>
      <c r="K650" s="102"/>
      <c r="L650" s="104"/>
      <c r="M650" s="104"/>
      <c r="N650" s="104"/>
      <c r="O650" s="104"/>
      <c r="P650" s="104"/>
      <c r="Q650" s="104"/>
      <c r="R650" s="104"/>
      <c r="S650" s="104"/>
      <c r="T650" s="104"/>
      <c r="U650" s="104"/>
      <c r="V650" s="104"/>
      <c r="W650" s="104"/>
      <c r="X650" s="104"/>
      <c r="Y650" s="104"/>
      <c r="Z650" s="104"/>
    </row>
    <row r="651" spans="1:26" ht="12" customHeight="1" x14ac:dyDescent="0.25">
      <c r="A651" s="104"/>
      <c r="B651" s="104"/>
      <c r="C651" s="151"/>
      <c r="D651" s="152"/>
      <c r="E651" s="153"/>
      <c r="F651" s="153"/>
      <c r="G651" s="104"/>
      <c r="H651" s="99"/>
      <c r="I651" s="100"/>
      <c r="J651" s="101"/>
      <c r="K651" s="102"/>
      <c r="L651" s="104"/>
      <c r="M651" s="104"/>
      <c r="N651" s="104"/>
      <c r="O651" s="104"/>
      <c r="P651" s="104"/>
      <c r="Q651" s="104"/>
      <c r="R651" s="104"/>
      <c r="S651" s="104"/>
      <c r="T651" s="104"/>
      <c r="U651" s="104"/>
      <c r="V651" s="104"/>
      <c r="W651" s="104"/>
      <c r="X651" s="104"/>
      <c r="Y651" s="104"/>
      <c r="Z651" s="104"/>
    </row>
    <row r="652" spans="1:26" ht="12" customHeight="1" x14ac:dyDescent="0.25">
      <c r="A652" s="104"/>
      <c r="B652" s="104"/>
      <c r="C652" s="151"/>
      <c r="D652" s="152"/>
      <c r="E652" s="153"/>
      <c r="F652" s="153"/>
      <c r="G652" s="104"/>
      <c r="H652" s="99"/>
      <c r="I652" s="100"/>
      <c r="J652" s="101"/>
      <c r="K652" s="102"/>
      <c r="L652" s="104"/>
      <c r="M652" s="104"/>
      <c r="N652" s="104"/>
      <c r="O652" s="104"/>
      <c r="P652" s="104"/>
      <c r="Q652" s="104"/>
      <c r="R652" s="104"/>
      <c r="S652" s="104"/>
      <c r="T652" s="104"/>
      <c r="U652" s="104"/>
      <c r="V652" s="104"/>
      <c r="W652" s="104"/>
      <c r="X652" s="104"/>
      <c r="Y652" s="104"/>
      <c r="Z652" s="104"/>
    </row>
    <row r="653" spans="1:26" ht="12" customHeight="1" x14ac:dyDescent="0.25">
      <c r="A653" s="104"/>
      <c r="B653" s="104"/>
      <c r="C653" s="151"/>
      <c r="D653" s="152"/>
      <c r="E653" s="153"/>
      <c r="F653" s="153"/>
      <c r="G653" s="104"/>
      <c r="H653" s="99"/>
      <c r="I653" s="100"/>
      <c r="J653" s="101"/>
      <c r="K653" s="102"/>
      <c r="L653" s="104"/>
      <c r="M653" s="104"/>
      <c r="N653" s="104"/>
      <c r="O653" s="104"/>
      <c r="P653" s="104"/>
      <c r="Q653" s="104"/>
      <c r="R653" s="104"/>
      <c r="S653" s="104"/>
      <c r="T653" s="104"/>
      <c r="U653" s="104"/>
      <c r="V653" s="104"/>
      <c r="W653" s="104"/>
      <c r="X653" s="104"/>
      <c r="Y653" s="104"/>
      <c r="Z653" s="104"/>
    </row>
    <row r="654" spans="1:26" ht="12" customHeight="1" x14ac:dyDescent="0.25">
      <c r="A654" s="104"/>
      <c r="B654" s="104"/>
      <c r="C654" s="151"/>
      <c r="D654" s="152"/>
      <c r="E654" s="153"/>
      <c r="F654" s="153"/>
      <c r="G654" s="104"/>
      <c r="H654" s="99"/>
      <c r="I654" s="100"/>
      <c r="J654" s="101"/>
      <c r="K654" s="102"/>
      <c r="L654" s="104"/>
      <c r="M654" s="104"/>
      <c r="N654" s="104"/>
      <c r="O654" s="104"/>
      <c r="P654" s="104"/>
      <c r="Q654" s="104"/>
      <c r="R654" s="104"/>
      <c r="S654" s="104"/>
      <c r="T654" s="104"/>
      <c r="U654" s="104"/>
      <c r="V654" s="104"/>
      <c r="W654" s="104"/>
      <c r="X654" s="104"/>
      <c r="Y654" s="104"/>
      <c r="Z654" s="104"/>
    </row>
    <row r="655" spans="1:26" ht="12" customHeight="1" x14ac:dyDescent="0.25">
      <c r="A655" s="104"/>
      <c r="B655" s="104"/>
      <c r="C655" s="151"/>
      <c r="D655" s="152"/>
      <c r="E655" s="153"/>
      <c r="F655" s="153"/>
      <c r="G655" s="104"/>
      <c r="H655" s="99"/>
      <c r="I655" s="100"/>
      <c r="J655" s="101"/>
      <c r="K655" s="102"/>
      <c r="L655" s="104"/>
      <c r="M655" s="104"/>
      <c r="N655" s="104"/>
      <c r="O655" s="104"/>
      <c r="P655" s="104"/>
      <c r="Q655" s="104"/>
      <c r="R655" s="104"/>
      <c r="S655" s="104"/>
      <c r="T655" s="104"/>
      <c r="U655" s="104"/>
      <c r="V655" s="104"/>
      <c r="W655" s="104"/>
      <c r="X655" s="104"/>
      <c r="Y655" s="104"/>
      <c r="Z655" s="104"/>
    </row>
    <row r="656" spans="1:26" ht="12" customHeight="1" x14ac:dyDescent="0.25">
      <c r="A656" s="104"/>
      <c r="B656" s="104"/>
      <c r="C656" s="151"/>
      <c r="D656" s="152"/>
      <c r="E656" s="153"/>
      <c r="F656" s="153"/>
      <c r="G656" s="104"/>
      <c r="H656" s="99"/>
      <c r="I656" s="100"/>
      <c r="J656" s="101"/>
      <c r="K656" s="102"/>
      <c r="L656" s="104"/>
      <c r="M656" s="104"/>
      <c r="N656" s="104"/>
      <c r="O656" s="104"/>
      <c r="P656" s="104"/>
      <c r="Q656" s="104"/>
      <c r="R656" s="104"/>
      <c r="S656" s="104"/>
      <c r="T656" s="104"/>
      <c r="U656" s="104"/>
      <c r="V656" s="104"/>
      <c r="W656" s="104"/>
      <c r="X656" s="104"/>
      <c r="Y656" s="104"/>
      <c r="Z656" s="104"/>
    </row>
    <row r="657" spans="1:26" ht="12" customHeight="1" x14ac:dyDescent="0.25">
      <c r="A657" s="104"/>
      <c r="B657" s="104"/>
      <c r="C657" s="151"/>
      <c r="D657" s="152"/>
      <c r="E657" s="153"/>
      <c r="F657" s="153"/>
      <c r="G657" s="104"/>
      <c r="H657" s="99"/>
      <c r="I657" s="100"/>
      <c r="J657" s="101"/>
      <c r="K657" s="102"/>
      <c r="L657" s="104"/>
      <c r="M657" s="104"/>
      <c r="N657" s="104"/>
      <c r="O657" s="104"/>
      <c r="P657" s="104"/>
      <c r="Q657" s="104"/>
      <c r="R657" s="104"/>
      <c r="S657" s="104"/>
      <c r="T657" s="104"/>
      <c r="U657" s="104"/>
      <c r="V657" s="104"/>
      <c r="W657" s="104"/>
      <c r="X657" s="104"/>
      <c r="Y657" s="104"/>
      <c r="Z657" s="104"/>
    </row>
    <row r="658" spans="1:26" ht="12" customHeight="1" x14ac:dyDescent="0.25">
      <c r="A658" s="104"/>
      <c r="B658" s="104"/>
      <c r="C658" s="151"/>
      <c r="D658" s="152"/>
      <c r="E658" s="153"/>
      <c r="F658" s="153"/>
      <c r="G658" s="104"/>
      <c r="H658" s="99"/>
      <c r="I658" s="100"/>
      <c r="J658" s="101"/>
      <c r="K658" s="102"/>
      <c r="L658" s="104"/>
      <c r="M658" s="104"/>
      <c r="N658" s="104"/>
      <c r="O658" s="104"/>
      <c r="P658" s="104"/>
      <c r="Q658" s="104"/>
      <c r="R658" s="104"/>
      <c r="S658" s="104"/>
      <c r="T658" s="104"/>
      <c r="U658" s="104"/>
      <c r="V658" s="104"/>
      <c r="W658" s="104"/>
      <c r="X658" s="104"/>
      <c r="Y658" s="104"/>
      <c r="Z658" s="104"/>
    </row>
    <row r="659" spans="1:26" ht="12" customHeight="1" x14ac:dyDescent="0.25">
      <c r="A659" s="104"/>
      <c r="B659" s="104"/>
      <c r="C659" s="151"/>
      <c r="D659" s="152"/>
      <c r="E659" s="153"/>
      <c r="F659" s="153"/>
      <c r="G659" s="104"/>
      <c r="H659" s="99"/>
      <c r="I659" s="100"/>
      <c r="J659" s="101"/>
      <c r="K659" s="102"/>
      <c r="L659" s="104"/>
      <c r="M659" s="104"/>
      <c r="N659" s="104"/>
      <c r="O659" s="104"/>
      <c r="P659" s="104"/>
      <c r="Q659" s="104"/>
      <c r="R659" s="104"/>
      <c r="S659" s="104"/>
      <c r="T659" s="104"/>
      <c r="U659" s="104"/>
      <c r="V659" s="104"/>
      <c r="W659" s="104"/>
      <c r="X659" s="104"/>
      <c r="Y659" s="104"/>
      <c r="Z659" s="104"/>
    </row>
    <row r="660" spans="1:26" ht="12" customHeight="1" x14ac:dyDescent="0.25">
      <c r="A660" s="104"/>
      <c r="B660" s="104"/>
      <c r="C660" s="151"/>
      <c r="D660" s="152"/>
      <c r="E660" s="153"/>
      <c r="F660" s="153"/>
      <c r="G660" s="104"/>
      <c r="H660" s="99"/>
      <c r="I660" s="100"/>
      <c r="J660" s="101"/>
      <c r="K660" s="102"/>
      <c r="L660" s="104"/>
      <c r="M660" s="104"/>
      <c r="N660" s="104"/>
      <c r="O660" s="104"/>
      <c r="P660" s="104"/>
      <c r="Q660" s="104"/>
      <c r="R660" s="104"/>
      <c r="S660" s="104"/>
      <c r="T660" s="104"/>
      <c r="U660" s="104"/>
      <c r="V660" s="104"/>
      <c r="W660" s="104"/>
      <c r="X660" s="104"/>
      <c r="Y660" s="104"/>
      <c r="Z660" s="104"/>
    </row>
    <row r="661" spans="1:26" ht="12" customHeight="1" x14ac:dyDescent="0.25">
      <c r="A661" s="104"/>
      <c r="B661" s="104"/>
      <c r="C661" s="151"/>
      <c r="D661" s="152"/>
      <c r="E661" s="153"/>
      <c r="F661" s="153"/>
      <c r="G661" s="104"/>
      <c r="H661" s="99"/>
      <c r="I661" s="100"/>
      <c r="J661" s="101"/>
      <c r="K661" s="102"/>
      <c r="L661" s="104"/>
      <c r="M661" s="104"/>
      <c r="N661" s="104"/>
      <c r="O661" s="104"/>
      <c r="P661" s="104"/>
      <c r="Q661" s="104"/>
      <c r="R661" s="104"/>
      <c r="S661" s="104"/>
      <c r="T661" s="104"/>
      <c r="U661" s="104"/>
      <c r="V661" s="104"/>
      <c r="W661" s="104"/>
      <c r="X661" s="104"/>
      <c r="Y661" s="104"/>
      <c r="Z661" s="104"/>
    </row>
    <row r="662" spans="1:26" ht="12" customHeight="1" x14ac:dyDescent="0.25">
      <c r="A662" s="104"/>
      <c r="B662" s="104"/>
      <c r="C662" s="151"/>
      <c r="D662" s="152"/>
      <c r="E662" s="153"/>
      <c r="F662" s="153"/>
      <c r="G662" s="104"/>
      <c r="H662" s="99"/>
      <c r="I662" s="100"/>
      <c r="J662" s="101"/>
      <c r="K662" s="102"/>
      <c r="L662" s="104"/>
      <c r="M662" s="104"/>
      <c r="N662" s="104"/>
      <c r="O662" s="104"/>
      <c r="P662" s="104"/>
      <c r="Q662" s="104"/>
      <c r="R662" s="104"/>
      <c r="S662" s="104"/>
      <c r="T662" s="104"/>
      <c r="U662" s="104"/>
      <c r="V662" s="104"/>
      <c r="W662" s="104"/>
      <c r="X662" s="104"/>
      <c r="Y662" s="104"/>
      <c r="Z662" s="104"/>
    </row>
    <row r="663" spans="1:26" ht="12" customHeight="1" x14ac:dyDescent="0.25">
      <c r="A663" s="104"/>
      <c r="B663" s="104"/>
      <c r="C663" s="151"/>
      <c r="D663" s="152"/>
      <c r="E663" s="153"/>
      <c r="F663" s="153"/>
      <c r="G663" s="104"/>
      <c r="H663" s="99"/>
      <c r="I663" s="100"/>
      <c r="J663" s="101"/>
      <c r="K663" s="102"/>
      <c r="L663" s="104"/>
      <c r="M663" s="104"/>
      <c r="N663" s="104"/>
      <c r="O663" s="104"/>
      <c r="P663" s="104"/>
      <c r="Q663" s="104"/>
      <c r="R663" s="104"/>
      <c r="S663" s="104"/>
      <c r="T663" s="104"/>
      <c r="U663" s="104"/>
      <c r="V663" s="104"/>
      <c r="W663" s="104"/>
      <c r="X663" s="104"/>
      <c r="Y663" s="104"/>
      <c r="Z663" s="104"/>
    </row>
    <row r="664" spans="1:26" ht="12" customHeight="1" x14ac:dyDescent="0.25">
      <c r="A664" s="104"/>
      <c r="B664" s="104"/>
      <c r="C664" s="151"/>
      <c r="D664" s="152"/>
      <c r="E664" s="153"/>
      <c r="F664" s="153"/>
      <c r="G664" s="104"/>
      <c r="H664" s="99"/>
      <c r="I664" s="100"/>
      <c r="J664" s="101"/>
      <c r="K664" s="102"/>
      <c r="L664" s="104"/>
      <c r="M664" s="104"/>
      <c r="N664" s="104"/>
      <c r="O664" s="104"/>
      <c r="P664" s="104"/>
      <c r="Q664" s="104"/>
      <c r="R664" s="104"/>
      <c r="S664" s="104"/>
      <c r="T664" s="104"/>
      <c r="U664" s="104"/>
      <c r="V664" s="104"/>
      <c r="W664" s="104"/>
      <c r="X664" s="104"/>
      <c r="Y664" s="104"/>
      <c r="Z664" s="104"/>
    </row>
    <row r="665" spans="1:26" ht="12" customHeight="1" x14ac:dyDescent="0.25">
      <c r="A665" s="104"/>
      <c r="B665" s="104"/>
      <c r="C665" s="151"/>
      <c r="D665" s="152"/>
      <c r="E665" s="153"/>
      <c r="F665" s="153"/>
      <c r="G665" s="104"/>
      <c r="H665" s="99"/>
      <c r="I665" s="100"/>
      <c r="J665" s="101"/>
      <c r="K665" s="102"/>
      <c r="L665" s="104"/>
      <c r="M665" s="104"/>
      <c r="N665" s="104"/>
      <c r="O665" s="104"/>
      <c r="P665" s="104"/>
      <c r="Q665" s="104"/>
      <c r="R665" s="104"/>
      <c r="S665" s="104"/>
      <c r="T665" s="104"/>
      <c r="U665" s="104"/>
      <c r="V665" s="104"/>
      <c r="W665" s="104"/>
      <c r="X665" s="104"/>
      <c r="Y665" s="104"/>
      <c r="Z665" s="104"/>
    </row>
    <row r="666" spans="1:26" ht="12" customHeight="1" x14ac:dyDescent="0.25">
      <c r="A666" s="104"/>
      <c r="B666" s="104"/>
      <c r="C666" s="151"/>
      <c r="D666" s="152"/>
      <c r="E666" s="153"/>
      <c r="F666" s="153"/>
      <c r="G666" s="104"/>
      <c r="H666" s="99"/>
      <c r="I666" s="100"/>
      <c r="J666" s="101"/>
      <c r="K666" s="102"/>
      <c r="L666" s="104"/>
      <c r="M666" s="104"/>
      <c r="N666" s="104"/>
      <c r="O666" s="104"/>
      <c r="P666" s="104"/>
      <c r="Q666" s="104"/>
      <c r="R666" s="104"/>
      <c r="S666" s="104"/>
      <c r="T666" s="104"/>
      <c r="U666" s="104"/>
      <c r="V666" s="104"/>
      <c r="W666" s="104"/>
      <c r="X666" s="104"/>
      <c r="Y666" s="104"/>
      <c r="Z666" s="104"/>
    </row>
    <row r="667" spans="1:26" ht="12" customHeight="1" x14ac:dyDescent="0.25">
      <c r="A667" s="104"/>
      <c r="B667" s="104"/>
      <c r="C667" s="151"/>
      <c r="D667" s="152"/>
      <c r="E667" s="153"/>
      <c r="F667" s="153"/>
      <c r="G667" s="104"/>
      <c r="H667" s="99"/>
      <c r="I667" s="100"/>
      <c r="J667" s="101"/>
      <c r="K667" s="102"/>
      <c r="L667" s="104"/>
      <c r="M667" s="104"/>
      <c r="N667" s="104"/>
      <c r="O667" s="104"/>
      <c r="P667" s="104"/>
      <c r="Q667" s="104"/>
      <c r="R667" s="104"/>
      <c r="S667" s="104"/>
      <c r="T667" s="104"/>
      <c r="U667" s="104"/>
      <c r="V667" s="104"/>
      <c r="W667" s="104"/>
      <c r="X667" s="104"/>
      <c r="Y667" s="104"/>
      <c r="Z667" s="104"/>
    </row>
    <row r="668" spans="1:26" ht="12" customHeight="1" x14ac:dyDescent="0.25">
      <c r="A668" s="104"/>
      <c r="B668" s="104"/>
      <c r="C668" s="151"/>
      <c r="D668" s="152"/>
      <c r="E668" s="153"/>
      <c r="F668" s="153"/>
      <c r="G668" s="104"/>
      <c r="H668" s="99"/>
      <c r="I668" s="100"/>
      <c r="J668" s="101"/>
      <c r="K668" s="102"/>
      <c r="L668" s="104"/>
      <c r="M668" s="104"/>
      <c r="N668" s="104"/>
      <c r="O668" s="104"/>
      <c r="P668" s="104"/>
      <c r="Q668" s="104"/>
      <c r="R668" s="104"/>
      <c r="S668" s="104"/>
      <c r="T668" s="104"/>
      <c r="U668" s="104"/>
      <c r="V668" s="104"/>
      <c r="W668" s="104"/>
      <c r="X668" s="104"/>
      <c r="Y668" s="104"/>
      <c r="Z668" s="104"/>
    </row>
    <row r="669" spans="1:26" ht="12" customHeight="1" x14ac:dyDescent="0.25">
      <c r="A669" s="104"/>
      <c r="B669" s="104"/>
      <c r="C669" s="151"/>
      <c r="D669" s="152"/>
      <c r="E669" s="153"/>
      <c r="F669" s="153"/>
      <c r="G669" s="104"/>
      <c r="H669" s="99"/>
      <c r="I669" s="100"/>
      <c r="J669" s="101"/>
      <c r="K669" s="102"/>
      <c r="L669" s="104"/>
      <c r="M669" s="104"/>
      <c r="N669" s="104"/>
      <c r="O669" s="104"/>
      <c r="P669" s="104"/>
      <c r="Q669" s="104"/>
      <c r="R669" s="104"/>
      <c r="S669" s="104"/>
      <c r="T669" s="104"/>
      <c r="U669" s="104"/>
      <c r="V669" s="104"/>
      <c r="W669" s="104"/>
      <c r="X669" s="104"/>
      <c r="Y669" s="104"/>
      <c r="Z669" s="104"/>
    </row>
    <row r="670" spans="1:26" ht="12" customHeight="1" x14ac:dyDescent="0.25">
      <c r="A670" s="104"/>
      <c r="B670" s="104"/>
      <c r="C670" s="151"/>
      <c r="D670" s="152"/>
      <c r="E670" s="153"/>
      <c r="F670" s="153"/>
      <c r="G670" s="104"/>
      <c r="H670" s="99"/>
      <c r="I670" s="100"/>
      <c r="J670" s="101"/>
      <c r="K670" s="102"/>
      <c r="L670" s="104"/>
      <c r="M670" s="104"/>
      <c r="N670" s="104"/>
      <c r="O670" s="104"/>
      <c r="P670" s="104"/>
      <c r="Q670" s="104"/>
      <c r="R670" s="104"/>
      <c r="S670" s="104"/>
      <c r="T670" s="104"/>
      <c r="U670" s="104"/>
      <c r="V670" s="104"/>
      <c r="W670" s="104"/>
      <c r="X670" s="104"/>
      <c r="Y670" s="104"/>
      <c r="Z670" s="104"/>
    </row>
    <row r="671" spans="1:26" ht="12" customHeight="1" x14ac:dyDescent="0.25">
      <c r="A671" s="104"/>
      <c r="B671" s="104"/>
      <c r="C671" s="151"/>
      <c r="D671" s="152"/>
      <c r="E671" s="153"/>
      <c r="F671" s="153"/>
      <c r="G671" s="104"/>
      <c r="H671" s="99"/>
      <c r="I671" s="100"/>
      <c r="J671" s="101"/>
      <c r="K671" s="102"/>
      <c r="L671" s="104"/>
      <c r="M671" s="104"/>
      <c r="N671" s="104"/>
      <c r="O671" s="104"/>
      <c r="P671" s="104"/>
      <c r="Q671" s="104"/>
      <c r="R671" s="104"/>
      <c r="S671" s="104"/>
      <c r="T671" s="104"/>
      <c r="U671" s="104"/>
      <c r="V671" s="104"/>
      <c r="W671" s="104"/>
      <c r="X671" s="104"/>
      <c r="Y671" s="104"/>
      <c r="Z671" s="104"/>
    </row>
    <row r="672" spans="1:26" ht="12" customHeight="1" x14ac:dyDescent="0.25">
      <c r="A672" s="104"/>
      <c r="B672" s="104"/>
      <c r="C672" s="151"/>
      <c r="D672" s="152"/>
      <c r="E672" s="153"/>
      <c r="F672" s="153"/>
      <c r="G672" s="104"/>
      <c r="H672" s="99"/>
      <c r="I672" s="100"/>
      <c r="J672" s="101"/>
      <c r="K672" s="102"/>
      <c r="L672" s="104"/>
      <c r="M672" s="104"/>
      <c r="N672" s="104"/>
      <c r="O672" s="104"/>
      <c r="P672" s="104"/>
      <c r="Q672" s="104"/>
      <c r="R672" s="104"/>
      <c r="S672" s="104"/>
      <c r="T672" s="104"/>
      <c r="U672" s="104"/>
      <c r="V672" s="104"/>
      <c r="W672" s="104"/>
      <c r="X672" s="104"/>
      <c r="Y672" s="104"/>
      <c r="Z672" s="104"/>
    </row>
    <row r="673" spans="1:26" ht="12" customHeight="1" x14ac:dyDescent="0.25">
      <c r="A673" s="104"/>
      <c r="B673" s="104"/>
      <c r="C673" s="151"/>
      <c r="D673" s="152"/>
      <c r="E673" s="153"/>
      <c r="F673" s="153"/>
      <c r="G673" s="104"/>
      <c r="H673" s="99"/>
      <c r="I673" s="100"/>
      <c r="J673" s="101"/>
      <c r="K673" s="102"/>
      <c r="L673" s="104"/>
      <c r="M673" s="104"/>
      <c r="N673" s="104"/>
      <c r="O673" s="104"/>
      <c r="P673" s="104"/>
      <c r="Q673" s="104"/>
      <c r="R673" s="104"/>
      <c r="S673" s="104"/>
      <c r="T673" s="104"/>
      <c r="U673" s="104"/>
      <c r="V673" s="104"/>
      <c r="W673" s="104"/>
      <c r="X673" s="104"/>
      <c r="Y673" s="104"/>
      <c r="Z673" s="104"/>
    </row>
    <row r="674" spans="1:26" ht="12" customHeight="1" x14ac:dyDescent="0.25">
      <c r="A674" s="104"/>
      <c r="B674" s="104"/>
      <c r="C674" s="151"/>
      <c r="D674" s="152"/>
      <c r="E674" s="153"/>
      <c r="F674" s="153"/>
      <c r="G674" s="104"/>
      <c r="H674" s="99"/>
      <c r="I674" s="100"/>
      <c r="J674" s="101"/>
      <c r="K674" s="102"/>
      <c r="L674" s="104"/>
      <c r="M674" s="104"/>
      <c r="N674" s="104"/>
      <c r="O674" s="104"/>
      <c r="P674" s="104"/>
      <c r="Q674" s="104"/>
      <c r="R674" s="104"/>
      <c r="S674" s="104"/>
      <c r="T674" s="104"/>
      <c r="U674" s="104"/>
      <c r="V674" s="104"/>
      <c r="W674" s="104"/>
      <c r="X674" s="104"/>
      <c r="Y674" s="104"/>
      <c r="Z674" s="104"/>
    </row>
    <row r="675" spans="1:26" ht="12" customHeight="1" x14ac:dyDescent="0.25">
      <c r="A675" s="104"/>
      <c r="B675" s="104"/>
      <c r="C675" s="151"/>
      <c r="D675" s="152"/>
      <c r="E675" s="153"/>
      <c r="F675" s="153"/>
      <c r="G675" s="104"/>
      <c r="H675" s="99"/>
      <c r="I675" s="100"/>
      <c r="J675" s="101"/>
      <c r="K675" s="102"/>
      <c r="L675" s="104"/>
      <c r="M675" s="104"/>
      <c r="N675" s="104"/>
      <c r="O675" s="104"/>
      <c r="P675" s="104"/>
      <c r="Q675" s="104"/>
      <c r="R675" s="104"/>
      <c r="S675" s="104"/>
      <c r="T675" s="104"/>
      <c r="U675" s="104"/>
      <c r="V675" s="104"/>
      <c r="W675" s="104"/>
      <c r="X675" s="104"/>
      <c r="Y675" s="104"/>
      <c r="Z675" s="104"/>
    </row>
    <row r="676" spans="1:26" ht="12" customHeight="1" x14ac:dyDescent="0.25">
      <c r="A676" s="104"/>
      <c r="B676" s="104"/>
      <c r="C676" s="151"/>
      <c r="D676" s="152"/>
      <c r="E676" s="153"/>
      <c r="F676" s="153"/>
      <c r="G676" s="104"/>
      <c r="H676" s="99"/>
      <c r="I676" s="100"/>
      <c r="J676" s="101"/>
      <c r="K676" s="102"/>
      <c r="L676" s="104"/>
      <c r="M676" s="104"/>
      <c r="N676" s="104"/>
      <c r="O676" s="104"/>
      <c r="P676" s="104"/>
      <c r="Q676" s="104"/>
      <c r="R676" s="104"/>
      <c r="S676" s="104"/>
      <c r="T676" s="104"/>
      <c r="U676" s="104"/>
      <c r="V676" s="104"/>
      <c r="W676" s="104"/>
      <c r="X676" s="104"/>
      <c r="Y676" s="104"/>
      <c r="Z676" s="104"/>
    </row>
    <row r="677" spans="1:26" ht="12" customHeight="1" x14ac:dyDescent="0.25">
      <c r="A677" s="104"/>
      <c r="B677" s="104"/>
      <c r="C677" s="151"/>
      <c r="D677" s="152"/>
      <c r="E677" s="153"/>
      <c r="F677" s="153"/>
      <c r="G677" s="104"/>
      <c r="H677" s="99"/>
      <c r="I677" s="100"/>
      <c r="J677" s="101"/>
      <c r="K677" s="102"/>
      <c r="L677" s="104"/>
      <c r="M677" s="104"/>
      <c r="N677" s="104"/>
      <c r="O677" s="104"/>
      <c r="P677" s="104"/>
      <c r="Q677" s="104"/>
      <c r="R677" s="104"/>
      <c r="S677" s="104"/>
      <c r="T677" s="104"/>
      <c r="U677" s="104"/>
      <c r="V677" s="104"/>
      <c r="W677" s="104"/>
      <c r="X677" s="104"/>
      <c r="Y677" s="104"/>
      <c r="Z677" s="104"/>
    </row>
    <row r="678" spans="1:26" ht="12" customHeight="1" x14ac:dyDescent="0.25">
      <c r="A678" s="104"/>
      <c r="B678" s="104"/>
      <c r="C678" s="151"/>
      <c r="D678" s="152"/>
      <c r="E678" s="153"/>
      <c r="F678" s="153"/>
      <c r="G678" s="104"/>
      <c r="H678" s="99"/>
      <c r="I678" s="100"/>
      <c r="J678" s="101"/>
      <c r="K678" s="102"/>
      <c r="L678" s="104"/>
      <c r="M678" s="104"/>
      <c r="N678" s="104"/>
      <c r="O678" s="104"/>
      <c r="P678" s="104"/>
      <c r="Q678" s="104"/>
      <c r="R678" s="104"/>
      <c r="S678" s="104"/>
      <c r="T678" s="104"/>
      <c r="U678" s="104"/>
      <c r="V678" s="104"/>
      <c r="W678" s="104"/>
      <c r="X678" s="104"/>
      <c r="Y678" s="104"/>
      <c r="Z678" s="104"/>
    </row>
    <row r="679" spans="1:26" ht="12" customHeight="1" x14ac:dyDescent="0.25">
      <c r="A679" s="104"/>
      <c r="B679" s="104"/>
      <c r="C679" s="151"/>
      <c r="D679" s="152"/>
      <c r="E679" s="153"/>
      <c r="F679" s="153"/>
      <c r="G679" s="104"/>
      <c r="H679" s="99"/>
      <c r="I679" s="100"/>
      <c r="J679" s="101"/>
      <c r="K679" s="102"/>
      <c r="L679" s="104"/>
      <c r="M679" s="104"/>
      <c r="N679" s="104"/>
      <c r="O679" s="104"/>
      <c r="P679" s="104"/>
      <c r="Q679" s="104"/>
      <c r="R679" s="104"/>
      <c r="S679" s="104"/>
      <c r="T679" s="104"/>
      <c r="U679" s="104"/>
      <c r="V679" s="104"/>
      <c r="W679" s="104"/>
      <c r="X679" s="104"/>
      <c r="Y679" s="104"/>
      <c r="Z679" s="104"/>
    </row>
    <row r="680" spans="1:26" ht="12" customHeight="1" x14ac:dyDescent="0.25">
      <c r="A680" s="104"/>
      <c r="B680" s="104"/>
      <c r="C680" s="151"/>
      <c r="D680" s="152"/>
      <c r="E680" s="153"/>
      <c r="F680" s="153"/>
      <c r="G680" s="104"/>
      <c r="H680" s="99"/>
      <c r="I680" s="100"/>
      <c r="J680" s="101"/>
      <c r="K680" s="102"/>
      <c r="L680" s="104"/>
      <c r="M680" s="104"/>
      <c r="N680" s="104"/>
      <c r="O680" s="104"/>
      <c r="P680" s="104"/>
      <c r="Q680" s="104"/>
      <c r="R680" s="104"/>
      <c r="S680" s="104"/>
      <c r="T680" s="104"/>
      <c r="U680" s="104"/>
      <c r="V680" s="104"/>
      <c r="W680" s="104"/>
      <c r="X680" s="104"/>
      <c r="Y680" s="104"/>
      <c r="Z680" s="104"/>
    </row>
    <row r="681" spans="1:26" ht="12" customHeight="1" x14ac:dyDescent="0.25">
      <c r="A681" s="104"/>
      <c r="B681" s="104"/>
      <c r="C681" s="151"/>
      <c r="D681" s="152"/>
      <c r="E681" s="153"/>
      <c r="F681" s="153"/>
      <c r="G681" s="104"/>
      <c r="H681" s="99"/>
      <c r="I681" s="100"/>
      <c r="J681" s="101"/>
      <c r="K681" s="102"/>
      <c r="L681" s="104"/>
      <c r="M681" s="104"/>
      <c r="N681" s="104"/>
      <c r="O681" s="104"/>
      <c r="P681" s="104"/>
      <c r="Q681" s="104"/>
      <c r="R681" s="104"/>
      <c r="S681" s="104"/>
      <c r="T681" s="104"/>
      <c r="U681" s="104"/>
      <c r="V681" s="104"/>
      <c r="W681" s="104"/>
      <c r="X681" s="104"/>
      <c r="Y681" s="104"/>
      <c r="Z681" s="104"/>
    </row>
    <row r="682" spans="1:26" ht="12" customHeight="1" x14ac:dyDescent="0.25">
      <c r="A682" s="104"/>
      <c r="B682" s="104"/>
      <c r="C682" s="151"/>
      <c r="D682" s="152"/>
      <c r="E682" s="153"/>
      <c r="F682" s="153"/>
      <c r="G682" s="104"/>
      <c r="H682" s="99"/>
      <c r="I682" s="100"/>
      <c r="J682" s="101"/>
      <c r="K682" s="102"/>
      <c r="L682" s="104"/>
      <c r="M682" s="104"/>
      <c r="N682" s="104"/>
      <c r="O682" s="104"/>
      <c r="P682" s="104"/>
      <c r="Q682" s="104"/>
      <c r="R682" s="104"/>
      <c r="S682" s="104"/>
      <c r="T682" s="104"/>
      <c r="U682" s="104"/>
      <c r="V682" s="104"/>
      <c r="W682" s="104"/>
      <c r="X682" s="104"/>
      <c r="Y682" s="104"/>
      <c r="Z682" s="104"/>
    </row>
    <row r="683" spans="1:26" ht="12" customHeight="1" x14ac:dyDescent="0.25">
      <c r="A683" s="104"/>
      <c r="B683" s="104"/>
      <c r="C683" s="151"/>
      <c r="D683" s="152"/>
      <c r="E683" s="153"/>
      <c r="F683" s="153"/>
      <c r="G683" s="104"/>
      <c r="H683" s="99"/>
      <c r="I683" s="100"/>
      <c r="J683" s="101"/>
      <c r="K683" s="102"/>
      <c r="L683" s="104"/>
      <c r="M683" s="104"/>
      <c r="N683" s="104"/>
      <c r="O683" s="104"/>
      <c r="P683" s="104"/>
      <c r="Q683" s="104"/>
      <c r="R683" s="104"/>
      <c r="S683" s="104"/>
      <c r="T683" s="104"/>
      <c r="U683" s="104"/>
      <c r="V683" s="104"/>
      <c r="W683" s="104"/>
      <c r="X683" s="104"/>
      <c r="Y683" s="104"/>
      <c r="Z683" s="104"/>
    </row>
    <row r="684" spans="1:26" ht="12" customHeight="1" x14ac:dyDescent="0.25">
      <c r="A684" s="104"/>
      <c r="B684" s="104"/>
      <c r="C684" s="151"/>
      <c r="D684" s="152"/>
      <c r="E684" s="153"/>
      <c r="F684" s="153"/>
      <c r="G684" s="104"/>
      <c r="H684" s="99"/>
      <c r="I684" s="100"/>
      <c r="J684" s="101"/>
      <c r="K684" s="102"/>
      <c r="L684" s="104"/>
      <c r="M684" s="104"/>
      <c r="N684" s="104"/>
      <c r="O684" s="104"/>
      <c r="P684" s="104"/>
      <c r="Q684" s="104"/>
      <c r="R684" s="104"/>
      <c r="S684" s="104"/>
      <c r="T684" s="104"/>
      <c r="U684" s="104"/>
      <c r="V684" s="104"/>
      <c r="W684" s="104"/>
      <c r="X684" s="104"/>
      <c r="Y684" s="104"/>
      <c r="Z684" s="104"/>
    </row>
    <row r="685" spans="1:26" ht="12" customHeight="1" x14ac:dyDescent="0.25">
      <c r="A685" s="104"/>
      <c r="B685" s="104"/>
      <c r="C685" s="151"/>
      <c r="D685" s="152"/>
      <c r="E685" s="153"/>
      <c r="F685" s="153"/>
      <c r="G685" s="104"/>
      <c r="H685" s="99"/>
      <c r="I685" s="100"/>
      <c r="J685" s="101"/>
      <c r="K685" s="102"/>
      <c r="L685" s="104"/>
      <c r="M685" s="104"/>
      <c r="N685" s="104"/>
      <c r="O685" s="104"/>
      <c r="P685" s="104"/>
      <c r="Q685" s="104"/>
      <c r="R685" s="104"/>
      <c r="S685" s="104"/>
      <c r="T685" s="104"/>
      <c r="U685" s="104"/>
      <c r="V685" s="104"/>
      <c r="W685" s="104"/>
      <c r="X685" s="104"/>
      <c r="Y685" s="104"/>
      <c r="Z685" s="104"/>
    </row>
    <row r="686" spans="1:26" ht="12" customHeight="1" x14ac:dyDescent="0.25">
      <c r="A686" s="104"/>
      <c r="B686" s="104"/>
      <c r="C686" s="151"/>
      <c r="D686" s="152"/>
      <c r="E686" s="153"/>
      <c r="F686" s="153"/>
      <c r="G686" s="104"/>
      <c r="H686" s="99"/>
      <c r="I686" s="100"/>
      <c r="J686" s="101"/>
      <c r="K686" s="102"/>
      <c r="L686" s="104"/>
      <c r="M686" s="104"/>
      <c r="N686" s="104"/>
      <c r="O686" s="104"/>
      <c r="P686" s="104"/>
      <c r="Q686" s="104"/>
      <c r="R686" s="104"/>
      <c r="S686" s="104"/>
      <c r="T686" s="104"/>
      <c r="U686" s="104"/>
      <c r="V686" s="104"/>
      <c r="W686" s="104"/>
      <c r="X686" s="104"/>
      <c r="Y686" s="104"/>
      <c r="Z686" s="104"/>
    </row>
    <row r="687" spans="1:26" ht="12" customHeight="1" x14ac:dyDescent="0.25">
      <c r="A687" s="104"/>
      <c r="B687" s="104"/>
      <c r="C687" s="151"/>
      <c r="D687" s="152"/>
      <c r="E687" s="153"/>
      <c r="F687" s="153"/>
      <c r="G687" s="104"/>
      <c r="H687" s="99"/>
      <c r="I687" s="100"/>
      <c r="J687" s="101"/>
      <c r="K687" s="102"/>
      <c r="L687" s="104"/>
      <c r="M687" s="104"/>
      <c r="N687" s="104"/>
      <c r="O687" s="104"/>
      <c r="P687" s="104"/>
      <c r="Q687" s="104"/>
      <c r="R687" s="104"/>
      <c r="S687" s="104"/>
      <c r="T687" s="104"/>
      <c r="U687" s="104"/>
      <c r="V687" s="104"/>
      <c r="W687" s="104"/>
      <c r="X687" s="104"/>
      <c r="Y687" s="104"/>
      <c r="Z687" s="104"/>
    </row>
    <row r="688" spans="1:26" ht="12" customHeight="1" x14ac:dyDescent="0.25">
      <c r="A688" s="104"/>
      <c r="B688" s="104"/>
      <c r="C688" s="151"/>
      <c r="D688" s="152"/>
      <c r="E688" s="153"/>
      <c r="F688" s="153"/>
      <c r="G688" s="104"/>
      <c r="H688" s="99"/>
      <c r="I688" s="100"/>
      <c r="J688" s="101"/>
      <c r="K688" s="102"/>
      <c r="L688" s="104"/>
      <c r="M688" s="104"/>
      <c r="N688" s="104"/>
      <c r="O688" s="104"/>
      <c r="P688" s="104"/>
      <c r="Q688" s="104"/>
      <c r="R688" s="104"/>
      <c r="S688" s="104"/>
      <c r="T688" s="104"/>
      <c r="U688" s="104"/>
      <c r="V688" s="104"/>
      <c r="W688" s="104"/>
      <c r="X688" s="104"/>
      <c r="Y688" s="104"/>
      <c r="Z688" s="104"/>
    </row>
    <row r="689" spans="1:26" ht="12" customHeight="1" x14ac:dyDescent="0.25">
      <c r="A689" s="104"/>
      <c r="B689" s="104"/>
      <c r="C689" s="151"/>
      <c r="D689" s="152"/>
      <c r="E689" s="153"/>
      <c r="F689" s="153"/>
      <c r="G689" s="104"/>
      <c r="H689" s="99"/>
      <c r="I689" s="100"/>
      <c r="J689" s="101"/>
      <c r="K689" s="102"/>
      <c r="L689" s="104"/>
      <c r="M689" s="104"/>
      <c r="N689" s="104"/>
      <c r="O689" s="104"/>
      <c r="P689" s="104"/>
      <c r="Q689" s="104"/>
      <c r="R689" s="104"/>
      <c r="S689" s="104"/>
      <c r="T689" s="104"/>
      <c r="U689" s="104"/>
      <c r="V689" s="104"/>
      <c r="W689" s="104"/>
      <c r="X689" s="104"/>
      <c r="Y689" s="104"/>
      <c r="Z689" s="104"/>
    </row>
    <row r="690" spans="1:26" ht="12" customHeight="1" x14ac:dyDescent="0.25">
      <c r="A690" s="104"/>
      <c r="B690" s="104"/>
      <c r="C690" s="151"/>
      <c r="D690" s="152"/>
      <c r="E690" s="153"/>
      <c r="F690" s="153"/>
      <c r="G690" s="104"/>
      <c r="H690" s="99"/>
      <c r="I690" s="100"/>
      <c r="J690" s="101"/>
      <c r="K690" s="102"/>
      <c r="L690" s="104"/>
      <c r="M690" s="104"/>
      <c r="N690" s="104"/>
      <c r="O690" s="104"/>
      <c r="P690" s="104"/>
      <c r="Q690" s="104"/>
      <c r="R690" s="104"/>
      <c r="S690" s="104"/>
      <c r="T690" s="104"/>
      <c r="U690" s="104"/>
      <c r="V690" s="104"/>
      <c r="W690" s="104"/>
      <c r="X690" s="104"/>
      <c r="Y690" s="104"/>
      <c r="Z690" s="104"/>
    </row>
    <row r="691" spans="1:26" ht="12" customHeight="1" x14ac:dyDescent="0.25">
      <c r="A691" s="104"/>
      <c r="B691" s="104"/>
      <c r="C691" s="151"/>
      <c r="D691" s="152"/>
      <c r="E691" s="153"/>
      <c r="F691" s="153"/>
      <c r="G691" s="104"/>
      <c r="H691" s="99"/>
      <c r="I691" s="100"/>
      <c r="J691" s="101"/>
      <c r="K691" s="102"/>
      <c r="L691" s="104"/>
      <c r="M691" s="104"/>
      <c r="N691" s="104"/>
      <c r="O691" s="104"/>
      <c r="P691" s="104"/>
      <c r="Q691" s="104"/>
      <c r="R691" s="104"/>
      <c r="S691" s="104"/>
      <c r="T691" s="104"/>
      <c r="U691" s="104"/>
      <c r="V691" s="104"/>
      <c r="W691" s="104"/>
      <c r="X691" s="104"/>
      <c r="Y691" s="104"/>
      <c r="Z691" s="104"/>
    </row>
    <row r="692" spans="1:26" ht="12" customHeight="1" x14ac:dyDescent="0.25">
      <c r="A692" s="104"/>
      <c r="B692" s="104"/>
      <c r="C692" s="151"/>
      <c r="D692" s="152"/>
      <c r="E692" s="153"/>
      <c r="F692" s="153"/>
      <c r="G692" s="104"/>
      <c r="H692" s="99"/>
      <c r="I692" s="100"/>
      <c r="J692" s="101"/>
      <c r="K692" s="102"/>
      <c r="L692" s="104"/>
      <c r="M692" s="104"/>
      <c r="N692" s="104"/>
      <c r="O692" s="104"/>
      <c r="P692" s="104"/>
      <c r="Q692" s="104"/>
      <c r="R692" s="104"/>
      <c r="S692" s="104"/>
      <c r="T692" s="104"/>
      <c r="U692" s="104"/>
      <c r="V692" s="104"/>
      <c r="W692" s="104"/>
      <c r="X692" s="104"/>
      <c r="Y692" s="104"/>
      <c r="Z692" s="104"/>
    </row>
    <row r="693" spans="1:26" ht="12" customHeight="1" x14ac:dyDescent="0.25">
      <c r="A693" s="104"/>
      <c r="B693" s="104"/>
      <c r="C693" s="151"/>
      <c r="D693" s="152"/>
      <c r="E693" s="153"/>
      <c r="F693" s="153"/>
      <c r="G693" s="104"/>
      <c r="H693" s="99"/>
      <c r="I693" s="100"/>
      <c r="J693" s="101"/>
      <c r="K693" s="102"/>
      <c r="L693" s="104"/>
      <c r="M693" s="104"/>
      <c r="N693" s="104"/>
      <c r="O693" s="104"/>
      <c r="P693" s="104"/>
      <c r="Q693" s="104"/>
      <c r="R693" s="104"/>
      <c r="S693" s="104"/>
      <c r="T693" s="104"/>
      <c r="U693" s="104"/>
      <c r="V693" s="104"/>
      <c r="W693" s="104"/>
      <c r="X693" s="104"/>
      <c r="Y693" s="104"/>
      <c r="Z693" s="104"/>
    </row>
    <row r="694" spans="1:26" ht="12" customHeight="1" x14ac:dyDescent="0.25">
      <c r="A694" s="104"/>
      <c r="B694" s="104"/>
      <c r="C694" s="151"/>
      <c r="D694" s="152"/>
      <c r="E694" s="153"/>
      <c r="F694" s="153"/>
      <c r="G694" s="104"/>
      <c r="H694" s="99"/>
      <c r="I694" s="100"/>
      <c r="J694" s="101"/>
      <c r="K694" s="102"/>
      <c r="L694" s="104"/>
      <c r="M694" s="104"/>
      <c r="N694" s="104"/>
      <c r="O694" s="104"/>
      <c r="P694" s="104"/>
      <c r="Q694" s="104"/>
      <c r="R694" s="104"/>
      <c r="S694" s="104"/>
      <c r="T694" s="104"/>
      <c r="U694" s="104"/>
      <c r="V694" s="104"/>
      <c r="W694" s="104"/>
      <c r="X694" s="104"/>
      <c r="Y694" s="104"/>
      <c r="Z694" s="104"/>
    </row>
    <row r="695" spans="1:26" ht="12" customHeight="1" x14ac:dyDescent="0.25">
      <c r="A695" s="104"/>
      <c r="B695" s="104"/>
      <c r="C695" s="151"/>
      <c r="D695" s="152"/>
      <c r="E695" s="153"/>
      <c r="F695" s="153"/>
      <c r="G695" s="104"/>
      <c r="H695" s="99"/>
      <c r="I695" s="100"/>
      <c r="J695" s="101"/>
      <c r="K695" s="102"/>
      <c r="L695" s="104"/>
      <c r="M695" s="104"/>
      <c r="N695" s="104"/>
      <c r="O695" s="104"/>
      <c r="P695" s="104"/>
      <c r="Q695" s="104"/>
      <c r="R695" s="104"/>
      <c r="S695" s="104"/>
      <c r="T695" s="104"/>
      <c r="U695" s="104"/>
      <c r="V695" s="104"/>
      <c r="W695" s="104"/>
      <c r="X695" s="104"/>
      <c r="Y695" s="104"/>
      <c r="Z695" s="104"/>
    </row>
    <row r="696" spans="1:26" ht="12" customHeight="1" x14ac:dyDescent="0.25">
      <c r="A696" s="104"/>
      <c r="B696" s="104"/>
      <c r="C696" s="151"/>
      <c r="D696" s="152"/>
      <c r="E696" s="153"/>
      <c r="F696" s="153"/>
      <c r="G696" s="104"/>
      <c r="H696" s="99"/>
      <c r="I696" s="100"/>
      <c r="J696" s="101"/>
      <c r="K696" s="102"/>
      <c r="L696" s="104"/>
      <c r="M696" s="104"/>
      <c r="N696" s="104"/>
      <c r="O696" s="104"/>
      <c r="P696" s="104"/>
      <c r="Q696" s="104"/>
      <c r="R696" s="104"/>
      <c r="S696" s="104"/>
      <c r="T696" s="104"/>
      <c r="U696" s="104"/>
      <c r="V696" s="104"/>
      <c r="W696" s="104"/>
      <c r="X696" s="104"/>
      <c r="Y696" s="104"/>
      <c r="Z696" s="104"/>
    </row>
    <row r="697" spans="1:26" ht="12" customHeight="1" x14ac:dyDescent="0.25">
      <c r="A697" s="104"/>
      <c r="B697" s="104"/>
      <c r="C697" s="151"/>
      <c r="D697" s="152"/>
      <c r="E697" s="153"/>
      <c r="F697" s="153"/>
      <c r="G697" s="104"/>
      <c r="H697" s="99"/>
      <c r="I697" s="100"/>
      <c r="J697" s="101"/>
      <c r="K697" s="102"/>
      <c r="L697" s="104"/>
      <c r="M697" s="104"/>
      <c r="N697" s="104"/>
      <c r="O697" s="104"/>
      <c r="P697" s="104"/>
      <c r="Q697" s="104"/>
      <c r="R697" s="104"/>
      <c r="S697" s="104"/>
      <c r="T697" s="104"/>
      <c r="U697" s="104"/>
      <c r="V697" s="104"/>
      <c r="W697" s="104"/>
      <c r="X697" s="104"/>
      <c r="Y697" s="104"/>
      <c r="Z697" s="104"/>
    </row>
    <row r="698" spans="1:26" ht="12" customHeight="1" x14ac:dyDescent="0.25">
      <c r="A698" s="104"/>
      <c r="B698" s="104"/>
      <c r="C698" s="151"/>
      <c r="D698" s="152"/>
      <c r="E698" s="153"/>
      <c r="F698" s="153"/>
      <c r="G698" s="104"/>
      <c r="H698" s="99"/>
      <c r="I698" s="100"/>
      <c r="J698" s="101"/>
      <c r="K698" s="102"/>
      <c r="L698" s="104"/>
      <c r="M698" s="104"/>
      <c r="N698" s="104"/>
      <c r="O698" s="104"/>
      <c r="P698" s="104"/>
      <c r="Q698" s="104"/>
      <c r="R698" s="104"/>
      <c r="S698" s="104"/>
      <c r="T698" s="104"/>
      <c r="U698" s="104"/>
      <c r="V698" s="104"/>
      <c r="W698" s="104"/>
      <c r="X698" s="104"/>
      <c r="Y698" s="104"/>
      <c r="Z698" s="104"/>
    </row>
    <row r="699" spans="1:26" ht="12" customHeight="1" x14ac:dyDescent="0.25">
      <c r="A699" s="104"/>
      <c r="B699" s="104"/>
      <c r="C699" s="151"/>
      <c r="D699" s="152"/>
      <c r="E699" s="153"/>
      <c r="F699" s="153"/>
      <c r="G699" s="104"/>
      <c r="H699" s="99"/>
      <c r="I699" s="100"/>
      <c r="J699" s="101"/>
      <c r="K699" s="102"/>
      <c r="L699" s="104"/>
      <c r="M699" s="104"/>
      <c r="N699" s="104"/>
      <c r="O699" s="104"/>
      <c r="P699" s="104"/>
      <c r="Q699" s="104"/>
      <c r="R699" s="104"/>
      <c r="S699" s="104"/>
      <c r="T699" s="104"/>
      <c r="U699" s="104"/>
      <c r="V699" s="104"/>
      <c r="W699" s="104"/>
      <c r="X699" s="104"/>
      <c r="Y699" s="104"/>
      <c r="Z699" s="104"/>
    </row>
    <row r="700" spans="1:26" ht="12" customHeight="1" x14ac:dyDescent="0.25">
      <c r="A700" s="104"/>
      <c r="B700" s="104"/>
      <c r="C700" s="151"/>
      <c r="D700" s="152"/>
      <c r="E700" s="153"/>
      <c r="F700" s="153"/>
      <c r="G700" s="104"/>
      <c r="H700" s="99"/>
      <c r="I700" s="100"/>
      <c r="J700" s="101"/>
      <c r="K700" s="102"/>
      <c r="L700" s="104"/>
      <c r="M700" s="104"/>
      <c r="N700" s="104"/>
      <c r="O700" s="104"/>
      <c r="P700" s="104"/>
      <c r="Q700" s="104"/>
      <c r="R700" s="104"/>
      <c r="S700" s="104"/>
      <c r="T700" s="104"/>
      <c r="U700" s="104"/>
      <c r="V700" s="104"/>
      <c r="W700" s="104"/>
      <c r="X700" s="104"/>
      <c r="Y700" s="104"/>
      <c r="Z700" s="104"/>
    </row>
    <row r="701" spans="1:26" ht="12" customHeight="1" x14ac:dyDescent="0.25">
      <c r="A701" s="104"/>
      <c r="B701" s="104"/>
      <c r="C701" s="151"/>
      <c r="D701" s="152"/>
      <c r="E701" s="153"/>
      <c r="F701" s="153"/>
      <c r="G701" s="104"/>
      <c r="H701" s="99"/>
      <c r="I701" s="100"/>
      <c r="J701" s="101"/>
      <c r="K701" s="102"/>
      <c r="L701" s="104"/>
      <c r="M701" s="104"/>
      <c r="N701" s="104"/>
      <c r="O701" s="104"/>
      <c r="P701" s="104"/>
      <c r="Q701" s="104"/>
      <c r="R701" s="104"/>
      <c r="S701" s="104"/>
      <c r="T701" s="104"/>
      <c r="U701" s="104"/>
      <c r="V701" s="104"/>
      <c r="W701" s="104"/>
      <c r="X701" s="104"/>
      <c r="Y701" s="104"/>
      <c r="Z701" s="104"/>
    </row>
    <row r="702" spans="1:26" ht="12" customHeight="1" x14ac:dyDescent="0.25">
      <c r="A702" s="104"/>
      <c r="B702" s="104"/>
      <c r="C702" s="151"/>
      <c r="D702" s="152"/>
      <c r="E702" s="153"/>
      <c r="F702" s="153"/>
      <c r="G702" s="104"/>
      <c r="H702" s="99"/>
      <c r="I702" s="100"/>
      <c r="J702" s="101"/>
      <c r="K702" s="102"/>
      <c r="L702" s="104"/>
      <c r="M702" s="104"/>
      <c r="N702" s="104"/>
      <c r="O702" s="104"/>
      <c r="P702" s="104"/>
      <c r="Q702" s="104"/>
      <c r="R702" s="104"/>
      <c r="S702" s="104"/>
      <c r="T702" s="104"/>
      <c r="U702" s="104"/>
      <c r="V702" s="104"/>
      <c r="W702" s="104"/>
      <c r="X702" s="104"/>
      <c r="Y702" s="104"/>
      <c r="Z702" s="104"/>
    </row>
    <row r="703" spans="1:26" ht="12" customHeight="1" x14ac:dyDescent="0.25">
      <c r="A703" s="104"/>
      <c r="B703" s="104"/>
      <c r="C703" s="151"/>
      <c r="D703" s="152"/>
      <c r="E703" s="153"/>
      <c r="F703" s="153"/>
      <c r="G703" s="104"/>
      <c r="H703" s="99"/>
      <c r="I703" s="100"/>
      <c r="J703" s="101"/>
      <c r="K703" s="102"/>
      <c r="L703" s="104"/>
      <c r="M703" s="104"/>
      <c r="N703" s="104"/>
      <c r="O703" s="104"/>
      <c r="P703" s="104"/>
      <c r="Q703" s="104"/>
      <c r="R703" s="104"/>
      <c r="S703" s="104"/>
      <c r="T703" s="104"/>
      <c r="U703" s="104"/>
      <c r="V703" s="104"/>
      <c r="W703" s="104"/>
      <c r="X703" s="104"/>
      <c r="Y703" s="104"/>
      <c r="Z703" s="104"/>
    </row>
    <row r="704" spans="1:26" ht="12" customHeight="1" x14ac:dyDescent="0.25">
      <c r="A704" s="104"/>
      <c r="B704" s="104"/>
      <c r="C704" s="151"/>
      <c r="D704" s="152"/>
      <c r="E704" s="153"/>
      <c r="F704" s="153"/>
      <c r="G704" s="104"/>
      <c r="H704" s="99"/>
      <c r="I704" s="100"/>
      <c r="J704" s="101"/>
      <c r="K704" s="102"/>
      <c r="L704" s="104"/>
      <c r="M704" s="104"/>
      <c r="N704" s="104"/>
      <c r="O704" s="104"/>
      <c r="P704" s="104"/>
      <c r="Q704" s="104"/>
      <c r="R704" s="104"/>
      <c r="S704" s="104"/>
      <c r="T704" s="104"/>
      <c r="U704" s="104"/>
      <c r="V704" s="104"/>
      <c r="W704" s="104"/>
      <c r="X704" s="104"/>
      <c r="Y704" s="104"/>
      <c r="Z704" s="104"/>
    </row>
    <row r="705" spans="1:26" ht="12" customHeight="1" x14ac:dyDescent="0.25">
      <c r="A705" s="104"/>
      <c r="B705" s="104"/>
      <c r="C705" s="151"/>
      <c r="D705" s="152"/>
      <c r="E705" s="153"/>
      <c r="F705" s="153"/>
      <c r="G705" s="104"/>
      <c r="H705" s="99"/>
      <c r="I705" s="100"/>
      <c r="J705" s="101"/>
      <c r="K705" s="102"/>
      <c r="L705" s="104"/>
      <c r="M705" s="104"/>
      <c r="N705" s="104"/>
      <c r="O705" s="104"/>
      <c r="P705" s="104"/>
      <c r="Q705" s="104"/>
      <c r="R705" s="104"/>
      <c r="S705" s="104"/>
      <c r="T705" s="104"/>
      <c r="U705" s="104"/>
      <c r="V705" s="104"/>
      <c r="W705" s="104"/>
      <c r="X705" s="104"/>
      <c r="Y705" s="104"/>
      <c r="Z705" s="104"/>
    </row>
    <row r="706" spans="1:26" ht="12" customHeight="1" x14ac:dyDescent="0.25">
      <c r="A706" s="104"/>
      <c r="B706" s="104"/>
      <c r="C706" s="151"/>
      <c r="D706" s="152"/>
      <c r="E706" s="153"/>
      <c r="F706" s="153"/>
      <c r="G706" s="104"/>
      <c r="H706" s="99"/>
      <c r="I706" s="100"/>
      <c r="J706" s="101"/>
      <c r="K706" s="102"/>
      <c r="L706" s="104"/>
      <c r="M706" s="104"/>
      <c r="N706" s="104"/>
      <c r="O706" s="104"/>
      <c r="P706" s="104"/>
      <c r="Q706" s="104"/>
      <c r="R706" s="104"/>
      <c r="S706" s="104"/>
      <c r="T706" s="104"/>
      <c r="U706" s="104"/>
      <c r="V706" s="104"/>
      <c r="W706" s="104"/>
      <c r="X706" s="104"/>
      <c r="Y706" s="104"/>
      <c r="Z706" s="104"/>
    </row>
    <row r="707" spans="1:26" ht="12" customHeight="1" x14ac:dyDescent="0.25">
      <c r="A707" s="104"/>
      <c r="B707" s="104"/>
      <c r="C707" s="151"/>
      <c r="D707" s="152"/>
      <c r="E707" s="153"/>
      <c r="F707" s="153"/>
      <c r="G707" s="104"/>
      <c r="H707" s="99"/>
      <c r="I707" s="100"/>
      <c r="J707" s="101"/>
      <c r="K707" s="102"/>
      <c r="L707" s="104"/>
      <c r="M707" s="104"/>
      <c r="N707" s="104"/>
      <c r="O707" s="104"/>
      <c r="P707" s="104"/>
      <c r="Q707" s="104"/>
      <c r="R707" s="104"/>
      <c r="S707" s="104"/>
      <c r="T707" s="104"/>
      <c r="U707" s="104"/>
      <c r="V707" s="104"/>
      <c r="W707" s="104"/>
      <c r="X707" s="104"/>
      <c r="Y707" s="104"/>
      <c r="Z707" s="104"/>
    </row>
    <row r="708" spans="1:26" ht="12" customHeight="1" x14ac:dyDescent="0.25">
      <c r="A708" s="104"/>
      <c r="B708" s="104"/>
      <c r="C708" s="151"/>
      <c r="D708" s="152"/>
      <c r="E708" s="153"/>
      <c r="F708" s="153"/>
      <c r="G708" s="104"/>
      <c r="H708" s="99"/>
      <c r="I708" s="100"/>
      <c r="J708" s="101"/>
      <c r="K708" s="102"/>
      <c r="L708" s="104"/>
      <c r="M708" s="104"/>
      <c r="N708" s="104"/>
      <c r="O708" s="104"/>
      <c r="P708" s="104"/>
      <c r="Q708" s="104"/>
      <c r="R708" s="104"/>
      <c r="S708" s="104"/>
      <c r="T708" s="104"/>
      <c r="U708" s="104"/>
      <c r="V708" s="104"/>
      <c r="W708" s="104"/>
      <c r="X708" s="104"/>
      <c r="Y708" s="104"/>
      <c r="Z708" s="104"/>
    </row>
    <row r="709" spans="1:26" ht="12" customHeight="1" x14ac:dyDescent="0.25">
      <c r="A709" s="104"/>
      <c r="B709" s="104"/>
      <c r="C709" s="151"/>
      <c r="D709" s="152"/>
      <c r="E709" s="153"/>
      <c r="F709" s="153"/>
      <c r="G709" s="104"/>
      <c r="H709" s="99"/>
      <c r="I709" s="100"/>
      <c r="J709" s="101"/>
      <c r="K709" s="102"/>
      <c r="L709" s="104"/>
      <c r="M709" s="104"/>
      <c r="N709" s="104"/>
      <c r="O709" s="104"/>
      <c r="P709" s="104"/>
      <c r="Q709" s="104"/>
      <c r="R709" s="104"/>
      <c r="S709" s="104"/>
      <c r="T709" s="104"/>
      <c r="U709" s="104"/>
      <c r="V709" s="104"/>
      <c r="W709" s="104"/>
      <c r="X709" s="104"/>
      <c r="Y709" s="104"/>
      <c r="Z709" s="104"/>
    </row>
    <row r="710" spans="1:26" ht="12" customHeight="1" x14ac:dyDescent="0.25">
      <c r="A710" s="104"/>
      <c r="B710" s="104"/>
      <c r="C710" s="151"/>
      <c r="D710" s="152"/>
      <c r="E710" s="153"/>
      <c r="F710" s="153"/>
      <c r="G710" s="104"/>
      <c r="H710" s="99"/>
      <c r="I710" s="100"/>
      <c r="J710" s="101"/>
      <c r="K710" s="102"/>
      <c r="L710" s="104"/>
      <c r="M710" s="104"/>
      <c r="N710" s="104"/>
      <c r="O710" s="104"/>
      <c r="P710" s="104"/>
      <c r="Q710" s="104"/>
      <c r="R710" s="104"/>
      <c r="S710" s="104"/>
      <c r="T710" s="104"/>
      <c r="U710" s="104"/>
      <c r="V710" s="104"/>
      <c r="W710" s="104"/>
      <c r="X710" s="104"/>
      <c r="Y710" s="104"/>
      <c r="Z710" s="104"/>
    </row>
    <row r="711" spans="1:26" ht="12" customHeight="1" x14ac:dyDescent="0.25">
      <c r="A711" s="104"/>
      <c r="B711" s="104"/>
      <c r="C711" s="151"/>
      <c r="D711" s="152"/>
      <c r="E711" s="153"/>
      <c r="F711" s="153"/>
      <c r="G711" s="104"/>
      <c r="H711" s="99"/>
      <c r="I711" s="100"/>
      <c r="J711" s="101"/>
      <c r="K711" s="102"/>
      <c r="L711" s="104"/>
      <c r="M711" s="104"/>
      <c r="N711" s="104"/>
      <c r="O711" s="104"/>
      <c r="P711" s="104"/>
      <c r="Q711" s="104"/>
      <c r="R711" s="104"/>
      <c r="S711" s="104"/>
      <c r="T711" s="104"/>
      <c r="U711" s="104"/>
      <c r="V711" s="104"/>
      <c r="W711" s="104"/>
      <c r="X711" s="104"/>
      <c r="Y711" s="104"/>
      <c r="Z711" s="104"/>
    </row>
    <row r="712" spans="1:26" ht="12" customHeight="1" x14ac:dyDescent="0.25">
      <c r="A712" s="104"/>
      <c r="B712" s="104"/>
      <c r="C712" s="151"/>
      <c r="D712" s="152"/>
      <c r="E712" s="153"/>
      <c r="F712" s="153"/>
      <c r="G712" s="104"/>
      <c r="H712" s="99"/>
      <c r="I712" s="100"/>
      <c r="J712" s="101"/>
      <c r="K712" s="102"/>
      <c r="L712" s="104"/>
      <c r="M712" s="104"/>
      <c r="N712" s="104"/>
      <c r="O712" s="104"/>
      <c r="P712" s="104"/>
      <c r="Q712" s="104"/>
      <c r="R712" s="104"/>
      <c r="S712" s="104"/>
      <c r="T712" s="104"/>
      <c r="U712" s="104"/>
      <c r="V712" s="104"/>
      <c r="W712" s="104"/>
      <c r="X712" s="104"/>
      <c r="Y712" s="104"/>
      <c r="Z712" s="104"/>
    </row>
    <row r="713" spans="1:26" ht="12" customHeight="1" x14ac:dyDescent="0.25">
      <c r="A713" s="104"/>
      <c r="B713" s="104"/>
      <c r="C713" s="151"/>
      <c r="D713" s="152"/>
      <c r="E713" s="153"/>
      <c r="F713" s="153"/>
      <c r="G713" s="104"/>
      <c r="H713" s="99"/>
      <c r="I713" s="100"/>
      <c r="J713" s="101"/>
      <c r="K713" s="102"/>
      <c r="L713" s="104"/>
      <c r="M713" s="104"/>
      <c r="N713" s="104"/>
      <c r="O713" s="104"/>
      <c r="P713" s="104"/>
      <c r="Q713" s="104"/>
      <c r="R713" s="104"/>
      <c r="S713" s="104"/>
      <c r="T713" s="104"/>
      <c r="U713" s="104"/>
      <c r="V713" s="104"/>
      <c r="W713" s="104"/>
      <c r="X713" s="104"/>
      <c r="Y713" s="104"/>
      <c r="Z713" s="104"/>
    </row>
    <row r="714" spans="1:26" ht="12" customHeight="1" x14ac:dyDescent="0.25">
      <c r="A714" s="104"/>
      <c r="B714" s="104"/>
      <c r="C714" s="151"/>
      <c r="D714" s="152"/>
      <c r="E714" s="153"/>
      <c r="F714" s="153"/>
      <c r="G714" s="104"/>
      <c r="H714" s="99"/>
      <c r="I714" s="100"/>
      <c r="J714" s="101"/>
      <c r="K714" s="102"/>
      <c r="L714" s="104"/>
      <c r="M714" s="104"/>
      <c r="N714" s="104"/>
      <c r="O714" s="104"/>
      <c r="P714" s="104"/>
      <c r="Q714" s="104"/>
      <c r="R714" s="104"/>
      <c r="S714" s="104"/>
      <c r="T714" s="104"/>
      <c r="U714" s="104"/>
      <c r="V714" s="104"/>
      <c r="W714" s="104"/>
      <c r="X714" s="104"/>
      <c r="Y714" s="104"/>
      <c r="Z714" s="104"/>
    </row>
    <row r="715" spans="1:26" ht="12" customHeight="1" x14ac:dyDescent="0.25">
      <c r="A715" s="104"/>
      <c r="B715" s="104"/>
      <c r="C715" s="151"/>
      <c r="D715" s="152"/>
      <c r="E715" s="153"/>
      <c r="F715" s="153"/>
      <c r="G715" s="104"/>
      <c r="H715" s="99"/>
      <c r="I715" s="100"/>
      <c r="J715" s="101"/>
      <c r="K715" s="102"/>
      <c r="L715" s="104"/>
      <c r="M715" s="104"/>
      <c r="N715" s="104"/>
      <c r="O715" s="104"/>
      <c r="P715" s="104"/>
      <c r="Q715" s="104"/>
      <c r="R715" s="104"/>
      <c r="S715" s="104"/>
      <c r="T715" s="104"/>
      <c r="U715" s="104"/>
      <c r="V715" s="104"/>
      <c r="W715" s="104"/>
      <c r="X715" s="104"/>
      <c r="Y715" s="104"/>
      <c r="Z715" s="104"/>
    </row>
    <row r="716" spans="1:26" ht="12" customHeight="1" x14ac:dyDescent="0.25">
      <c r="A716" s="104"/>
      <c r="B716" s="104"/>
      <c r="C716" s="151"/>
      <c r="D716" s="152"/>
      <c r="E716" s="153"/>
      <c r="F716" s="153"/>
      <c r="G716" s="104"/>
      <c r="H716" s="99"/>
      <c r="I716" s="100"/>
      <c r="J716" s="101"/>
      <c r="K716" s="102"/>
      <c r="L716" s="104"/>
      <c r="M716" s="104"/>
      <c r="N716" s="104"/>
      <c r="O716" s="104"/>
      <c r="P716" s="104"/>
      <c r="Q716" s="104"/>
      <c r="R716" s="104"/>
      <c r="S716" s="104"/>
      <c r="T716" s="104"/>
      <c r="U716" s="104"/>
      <c r="V716" s="104"/>
      <c r="W716" s="104"/>
      <c r="X716" s="104"/>
      <c r="Y716" s="104"/>
      <c r="Z716" s="104"/>
    </row>
    <row r="717" spans="1:26" ht="12" customHeight="1" x14ac:dyDescent="0.25">
      <c r="A717" s="104"/>
      <c r="B717" s="104"/>
      <c r="C717" s="151"/>
      <c r="D717" s="152"/>
      <c r="E717" s="153"/>
      <c r="F717" s="153"/>
      <c r="G717" s="104"/>
      <c r="H717" s="99"/>
      <c r="I717" s="100"/>
      <c r="J717" s="101"/>
      <c r="K717" s="102"/>
      <c r="L717" s="104"/>
      <c r="M717" s="104"/>
      <c r="N717" s="104"/>
      <c r="O717" s="104"/>
      <c r="P717" s="104"/>
      <c r="Q717" s="104"/>
      <c r="R717" s="104"/>
      <c r="S717" s="104"/>
      <c r="T717" s="104"/>
      <c r="U717" s="104"/>
      <c r="V717" s="104"/>
      <c r="W717" s="104"/>
      <c r="X717" s="104"/>
      <c r="Y717" s="104"/>
      <c r="Z717" s="104"/>
    </row>
    <row r="718" spans="1:26" ht="12" customHeight="1" x14ac:dyDescent="0.25">
      <c r="A718" s="104"/>
      <c r="B718" s="104"/>
      <c r="C718" s="151"/>
      <c r="D718" s="152"/>
      <c r="E718" s="153"/>
      <c r="F718" s="153"/>
      <c r="G718" s="104"/>
      <c r="H718" s="99"/>
      <c r="I718" s="100"/>
      <c r="J718" s="101"/>
      <c r="K718" s="102"/>
      <c r="L718" s="104"/>
      <c r="M718" s="104"/>
      <c r="N718" s="104"/>
      <c r="O718" s="104"/>
      <c r="P718" s="104"/>
      <c r="Q718" s="104"/>
      <c r="R718" s="104"/>
      <c r="S718" s="104"/>
      <c r="T718" s="104"/>
      <c r="U718" s="104"/>
      <c r="V718" s="104"/>
      <c r="W718" s="104"/>
      <c r="X718" s="104"/>
      <c r="Y718" s="104"/>
      <c r="Z718" s="104"/>
    </row>
    <row r="719" spans="1:26" ht="12" customHeight="1" x14ac:dyDescent="0.25">
      <c r="A719" s="104"/>
      <c r="B719" s="104"/>
      <c r="C719" s="151"/>
      <c r="D719" s="152"/>
      <c r="E719" s="153"/>
      <c r="F719" s="153"/>
      <c r="G719" s="104"/>
      <c r="H719" s="99"/>
      <c r="I719" s="100"/>
      <c r="J719" s="101"/>
      <c r="K719" s="102"/>
      <c r="L719" s="104"/>
      <c r="M719" s="104"/>
      <c r="N719" s="104"/>
      <c r="O719" s="104"/>
      <c r="P719" s="104"/>
      <c r="Q719" s="104"/>
      <c r="R719" s="104"/>
      <c r="S719" s="104"/>
      <c r="T719" s="104"/>
      <c r="U719" s="104"/>
      <c r="V719" s="104"/>
      <c r="W719" s="104"/>
      <c r="X719" s="104"/>
      <c r="Y719" s="104"/>
      <c r="Z719" s="104"/>
    </row>
    <row r="720" spans="1:26" ht="12" customHeight="1" x14ac:dyDescent="0.25">
      <c r="A720" s="104"/>
      <c r="B720" s="104"/>
      <c r="C720" s="151"/>
      <c r="D720" s="152"/>
      <c r="E720" s="153"/>
      <c r="F720" s="153"/>
      <c r="G720" s="104"/>
      <c r="H720" s="99"/>
      <c r="I720" s="100"/>
      <c r="J720" s="101"/>
      <c r="K720" s="102"/>
      <c r="L720" s="104"/>
      <c r="M720" s="104"/>
      <c r="N720" s="104"/>
      <c r="O720" s="104"/>
      <c r="P720" s="104"/>
      <c r="Q720" s="104"/>
      <c r="R720" s="104"/>
      <c r="S720" s="104"/>
      <c r="T720" s="104"/>
      <c r="U720" s="104"/>
      <c r="V720" s="104"/>
      <c r="W720" s="104"/>
      <c r="X720" s="104"/>
      <c r="Y720" s="104"/>
      <c r="Z720" s="104"/>
    </row>
    <row r="721" spans="1:26" ht="12" customHeight="1" x14ac:dyDescent="0.25">
      <c r="A721" s="104"/>
      <c r="B721" s="104"/>
      <c r="C721" s="151"/>
      <c r="D721" s="152"/>
      <c r="E721" s="153"/>
      <c r="F721" s="153"/>
      <c r="G721" s="104"/>
      <c r="H721" s="99"/>
      <c r="I721" s="100"/>
      <c r="J721" s="101"/>
      <c r="K721" s="102"/>
      <c r="L721" s="104"/>
      <c r="M721" s="104"/>
      <c r="N721" s="104"/>
      <c r="O721" s="104"/>
      <c r="P721" s="104"/>
      <c r="Q721" s="104"/>
      <c r="R721" s="104"/>
      <c r="S721" s="104"/>
      <c r="T721" s="104"/>
      <c r="U721" s="104"/>
      <c r="V721" s="104"/>
      <c r="W721" s="104"/>
      <c r="X721" s="104"/>
      <c r="Y721" s="104"/>
      <c r="Z721" s="104"/>
    </row>
    <row r="722" spans="1:26" ht="12" customHeight="1" x14ac:dyDescent="0.25">
      <c r="A722" s="104"/>
      <c r="B722" s="104"/>
      <c r="C722" s="151"/>
      <c r="D722" s="152"/>
      <c r="E722" s="153"/>
      <c r="F722" s="153"/>
      <c r="G722" s="104"/>
      <c r="H722" s="99"/>
      <c r="I722" s="100"/>
      <c r="J722" s="101"/>
      <c r="K722" s="102"/>
      <c r="L722" s="104"/>
      <c r="M722" s="104"/>
      <c r="N722" s="104"/>
      <c r="O722" s="104"/>
      <c r="P722" s="104"/>
      <c r="Q722" s="104"/>
      <c r="R722" s="104"/>
      <c r="S722" s="104"/>
      <c r="T722" s="104"/>
      <c r="U722" s="104"/>
      <c r="V722" s="104"/>
      <c r="W722" s="104"/>
      <c r="X722" s="104"/>
      <c r="Y722" s="104"/>
      <c r="Z722" s="104"/>
    </row>
    <row r="723" spans="1:26" ht="12" customHeight="1" x14ac:dyDescent="0.25">
      <c r="A723" s="104"/>
      <c r="B723" s="104"/>
      <c r="C723" s="151"/>
      <c r="D723" s="152"/>
      <c r="E723" s="153"/>
      <c r="F723" s="153"/>
      <c r="G723" s="104"/>
      <c r="H723" s="99"/>
      <c r="I723" s="100"/>
      <c r="J723" s="101"/>
      <c r="K723" s="102"/>
      <c r="L723" s="104"/>
      <c r="M723" s="104"/>
      <c r="N723" s="104"/>
      <c r="O723" s="104"/>
      <c r="P723" s="104"/>
      <c r="Q723" s="104"/>
      <c r="R723" s="104"/>
      <c r="S723" s="104"/>
      <c r="T723" s="104"/>
      <c r="U723" s="104"/>
      <c r="V723" s="104"/>
      <c r="W723" s="104"/>
      <c r="X723" s="104"/>
      <c r="Y723" s="104"/>
      <c r="Z723" s="104"/>
    </row>
    <row r="724" spans="1:26" ht="12" customHeight="1" x14ac:dyDescent="0.25">
      <c r="A724" s="104"/>
      <c r="B724" s="104"/>
      <c r="C724" s="151"/>
      <c r="D724" s="152"/>
      <c r="E724" s="153"/>
      <c r="F724" s="153"/>
      <c r="G724" s="104"/>
      <c r="H724" s="99"/>
      <c r="I724" s="100"/>
      <c r="J724" s="101"/>
      <c r="K724" s="102"/>
      <c r="L724" s="104"/>
      <c r="M724" s="104"/>
      <c r="N724" s="104"/>
      <c r="O724" s="104"/>
      <c r="P724" s="104"/>
      <c r="Q724" s="104"/>
      <c r="R724" s="104"/>
      <c r="S724" s="104"/>
      <c r="T724" s="104"/>
      <c r="U724" s="104"/>
      <c r="V724" s="104"/>
      <c r="W724" s="104"/>
      <c r="X724" s="104"/>
      <c r="Y724" s="104"/>
      <c r="Z724" s="104"/>
    </row>
    <row r="725" spans="1:26" ht="12" customHeight="1" x14ac:dyDescent="0.25">
      <c r="A725" s="104"/>
      <c r="B725" s="104"/>
      <c r="C725" s="151"/>
      <c r="D725" s="152"/>
      <c r="E725" s="153"/>
      <c r="F725" s="153"/>
      <c r="G725" s="104"/>
      <c r="H725" s="99"/>
      <c r="I725" s="100"/>
      <c r="J725" s="101"/>
      <c r="K725" s="102"/>
      <c r="L725" s="104"/>
      <c r="M725" s="104"/>
      <c r="N725" s="104"/>
      <c r="O725" s="104"/>
      <c r="P725" s="104"/>
      <c r="Q725" s="104"/>
      <c r="R725" s="104"/>
      <c r="S725" s="104"/>
      <c r="T725" s="104"/>
      <c r="U725" s="104"/>
      <c r="V725" s="104"/>
      <c r="W725" s="104"/>
      <c r="X725" s="104"/>
      <c r="Y725" s="104"/>
      <c r="Z725" s="104"/>
    </row>
    <row r="726" spans="1:26" ht="12" customHeight="1" x14ac:dyDescent="0.25">
      <c r="A726" s="104"/>
      <c r="B726" s="104"/>
      <c r="C726" s="151"/>
      <c r="D726" s="152"/>
      <c r="E726" s="153"/>
      <c r="F726" s="153"/>
      <c r="G726" s="104"/>
      <c r="H726" s="99"/>
      <c r="I726" s="100"/>
      <c r="J726" s="101"/>
      <c r="K726" s="102"/>
      <c r="L726" s="104"/>
      <c r="M726" s="104"/>
      <c r="N726" s="104"/>
      <c r="O726" s="104"/>
      <c r="P726" s="104"/>
      <c r="Q726" s="104"/>
      <c r="R726" s="104"/>
      <c r="S726" s="104"/>
      <c r="T726" s="104"/>
      <c r="U726" s="104"/>
      <c r="V726" s="104"/>
      <c r="W726" s="104"/>
      <c r="X726" s="104"/>
      <c r="Y726" s="104"/>
      <c r="Z726" s="104"/>
    </row>
    <row r="727" spans="1:26" ht="12" customHeight="1" x14ac:dyDescent="0.25">
      <c r="A727" s="104"/>
      <c r="B727" s="104"/>
      <c r="C727" s="151"/>
      <c r="D727" s="152"/>
      <c r="E727" s="153"/>
      <c r="F727" s="153"/>
      <c r="G727" s="104"/>
      <c r="H727" s="99"/>
      <c r="I727" s="100"/>
      <c r="J727" s="101"/>
      <c r="K727" s="102"/>
      <c r="L727" s="104"/>
      <c r="M727" s="104"/>
      <c r="N727" s="104"/>
      <c r="O727" s="104"/>
      <c r="P727" s="104"/>
      <c r="Q727" s="104"/>
      <c r="R727" s="104"/>
      <c r="S727" s="104"/>
      <c r="T727" s="104"/>
      <c r="U727" s="104"/>
      <c r="V727" s="104"/>
      <c r="W727" s="104"/>
      <c r="X727" s="104"/>
      <c r="Y727" s="104"/>
      <c r="Z727" s="104"/>
    </row>
    <row r="728" spans="1:26" ht="12" customHeight="1" x14ac:dyDescent="0.25">
      <c r="A728" s="104"/>
      <c r="B728" s="104"/>
      <c r="C728" s="151"/>
      <c r="D728" s="152"/>
      <c r="E728" s="153"/>
      <c r="F728" s="153"/>
      <c r="G728" s="104"/>
      <c r="H728" s="99"/>
      <c r="I728" s="100"/>
      <c r="J728" s="101"/>
      <c r="K728" s="102"/>
      <c r="L728" s="104"/>
      <c r="M728" s="104"/>
      <c r="N728" s="104"/>
      <c r="O728" s="104"/>
      <c r="P728" s="104"/>
      <c r="Q728" s="104"/>
      <c r="R728" s="104"/>
      <c r="S728" s="104"/>
      <c r="T728" s="104"/>
      <c r="U728" s="104"/>
      <c r="V728" s="104"/>
      <c r="W728" s="104"/>
      <c r="X728" s="104"/>
      <c r="Y728" s="104"/>
      <c r="Z728" s="104"/>
    </row>
    <row r="729" spans="1:26" ht="12" customHeight="1" x14ac:dyDescent="0.25">
      <c r="A729" s="104"/>
      <c r="B729" s="104"/>
      <c r="C729" s="151"/>
      <c r="D729" s="152"/>
      <c r="E729" s="153"/>
      <c r="F729" s="153"/>
      <c r="G729" s="104"/>
      <c r="H729" s="99"/>
      <c r="I729" s="100"/>
      <c r="J729" s="101"/>
      <c r="K729" s="102"/>
      <c r="L729" s="104"/>
      <c r="M729" s="104"/>
      <c r="N729" s="104"/>
      <c r="O729" s="104"/>
      <c r="P729" s="104"/>
      <c r="Q729" s="104"/>
      <c r="R729" s="104"/>
      <c r="S729" s="104"/>
      <c r="T729" s="104"/>
      <c r="U729" s="104"/>
      <c r="V729" s="104"/>
      <c r="W729" s="104"/>
      <c r="X729" s="104"/>
      <c r="Y729" s="104"/>
      <c r="Z729" s="104"/>
    </row>
    <row r="730" spans="1:26" ht="12" customHeight="1" x14ac:dyDescent="0.25">
      <c r="A730" s="104"/>
      <c r="B730" s="104"/>
      <c r="C730" s="151"/>
      <c r="D730" s="152"/>
      <c r="E730" s="153"/>
      <c r="F730" s="153"/>
      <c r="G730" s="104"/>
      <c r="H730" s="99"/>
      <c r="I730" s="100"/>
      <c r="J730" s="101"/>
      <c r="K730" s="102"/>
      <c r="L730" s="104"/>
      <c r="M730" s="104"/>
      <c r="N730" s="104"/>
      <c r="O730" s="104"/>
      <c r="P730" s="104"/>
      <c r="Q730" s="104"/>
      <c r="R730" s="104"/>
      <c r="S730" s="104"/>
      <c r="T730" s="104"/>
      <c r="U730" s="104"/>
      <c r="V730" s="104"/>
      <c r="W730" s="104"/>
      <c r="X730" s="104"/>
      <c r="Y730" s="104"/>
      <c r="Z730" s="104"/>
    </row>
    <row r="731" spans="1:26" ht="12" customHeight="1" x14ac:dyDescent="0.25">
      <c r="A731" s="104"/>
      <c r="B731" s="104"/>
      <c r="C731" s="151"/>
      <c r="D731" s="152"/>
      <c r="E731" s="153"/>
      <c r="F731" s="153"/>
      <c r="G731" s="104"/>
      <c r="H731" s="99"/>
      <c r="I731" s="100"/>
      <c r="J731" s="101"/>
      <c r="K731" s="102"/>
      <c r="L731" s="104"/>
      <c r="M731" s="104"/>
      <c r="N731" s="104"/>
      <c r="O731" s="104"/>
      <c r="P731" s="104"/>
      <c r="Q731" s="104"/>
      <c r="R731" s="104"/>
      <c r="S731" s="104"/>
      <c r="T731" s="104"/>
      <c r="U731" s="104"/>
      <c r="V731" s="104"/>
      <c r="W731" s="104"/>
      <c r="X731" s="104"/>
      <c r="Y731" s="104"/>
      <c r="Z731" s="104"/>
    </row>
    <row r="732" spans="1:26" ht="12" customHeight="1" x14ac:dyDescent="0.25">
      <c r="A732" s="104"/>
      <c r="B732" s="104"/>
      <c r="C732" s="151"/>
      <c r="D732" s="152"/>
      <c r="E732" s="153"/>
      <c r="F732" s="153"/>
      <c r="G732" s="104"/>
      <c r="H732" s="99"/>
      <c r="I732" s="100"/>
      <c r="J732" s="101"/>
      <c r="K732" s="102"/>
      <c r="L732" s="104"/>
      <c r="M732" s="104"/>
      <c r="N732" s="104"/>
      <c r="O732" s="104"/>
      <c r="P732" s="104"/>
      <c r="Q732" s="104"/>
      <c r="R732" s="104"/>
      <c r="S732" s="104"/>
      <c r="T732" s="104"/>
      <c r="U732" s="104"/>
      <c r="V732" s="104"/>
      <c r="W732" s="104"/>
      <c r="X732" s="104"/>
      <c r="Y732" s="104"/>
      <c r="Z732" s="104"/>
    </row>
    <row r="733" spans="1:26" ht="12" customHeight="1" x14ac:dyDescent="0.25">
      <c r="A733" s="104"/>
      <c r="B733" s="104"/>
      <c r="C733" s="151"/>
      <c r="D733" s="152"/>
      <c r="E733" s="153"/>
      <c r="F733" s="153"/>
      <c r="G733" s="104"/>
      <c r="H733" s="99"/>
      <c r="I733" s="100"/>
      <c r="J733" s="101"/>
      <c r="K733" s="102"/>
      <c r="L733" s="104"/>
      <c r="M733" s="104"/>
      <c r="N733" s="104"/>
      <c r="O733" s="104"/>
      <c r="P733" s="104"/>
      <c r="Q733" s="104"/>
      <c r="R733" s="104"/>
      <c r="S733" s="104"/>
      <c r="T733" s="104"/>
      <c r="U733" s="104"/>
      <c r="V733" s="104"/>
      <c r="W733" s="104"/>
      <c r="X733" s="104"/>
      <c r="Y733" s="104"/>
      <c r="Z733" s="104"/>
    </row>
    <row r="734" spans="1:26" ht="12" customHeight="1" x14ac:dyDescent="0.25">
      <c r="A734" s="104"/>
      <c r="B734" s="104"/>
      <c r="C734" s="151"/>
      <c r="D734" s="152"/>
      <c r="E734" s="153"/>
      <c r="F734" s="153"/>
      <c r="G734" s="104"/>
      <c r="H734" s="99"/>
      <c r="I734" s="100"/>
      <c r="J734" s="101"/>
      <c r="K734" s="102"/>
      <c r="L734" s="104"/>
      <c r="M734" s="104"/>
      <c r="N734" s="104"/>
      <c r="O734" s="104"/>
      <c r="P734" s="104"/>
      <c r="Q734" s="104"/>
      <c r="R734" s="104"/>
      <c r="S734" s="104"/>
      <c r="T734" s="104"/>
      <c r="U734" s="104"/>
      <c r="V734" s="104"/>
      <c r="W734" s="104"/>
      <c r="X734" s="104"/>
      <c r="Y734" s="104"/>
      <c r="Z734" s="104"/>
    </row>
    <row r="735" spans="1:26" ht="12" customHeight="1" x14ac:dyDescent="0.25">
      <c r="A735" s="104"/>
      <c r="B735" s="104"/>
      <c r="C735" s="151"/>
      <c r="D735" s="152"/>
      <c r="E735" s="153"/>
      <c r="F735" s="153"/>
      <c r="G735" s="104"/>
      <c r="H735" s="99"/>
      <c r="I735" s="100"/>
      <c r="J735" s="101"/>
      <c r="K735" s="102"/>
      <c r="L735" s="104"/>
      <c r="M735" s="104"/>
      <c r="N735" s="104"/>
      <c r="O735" s="104"/>
      <c r="P735" s="104"/>
      <c r="Q735" s="104"/>
      <c r="R735" s="104"/>
      <c r="S735" s="104"/>
      <c r="T735" s="104"/>
      <c r="U735" s="104"/>
      <c r="V735" s="104"/>
      <c r="W735" s="104"/>
      <c r="X735" s="104"/>
      <c r="Y735" s="104"/>
      <c r="Z735" s="104"/>
    </row>
    <row r="736" spans="1:26" ht="12" customHeight="1" x14ac:dyDescent="0.25">
      <c r="A736" s="104"/>
      <c r="B736" s="104"/>
      <c r="C736" s="151"/>
      <c r="D736" s="152"/>
      <c r="E736" s="153"/>
      <c r="F736" s="153"/>
      <c r="G736" s="104"/>
      <c r="H736" s="99"/>
      <c r="I736" s="100"/>
      <c r="J736" s="101"/>
      <c r="K736" s="102"/>
      <c r="L736" s="104"/>
      <c r="M736" s="104"/>
      <c r="N736" s="104"/>
      <c r="O736" s="104"/>
      <c r="P736" s="104"/>
      <c r="Q736" s="104"/>
      <c r="R736" s="104"/>
      <c r="S736" s="104"/>
      <c r="T736" s="104"/>
      <c r="U736" s="104"/>
      <c r="V736" s="104"/>
      <c r="W736" s="104"/>
      <c r="X736" s="104"/>
      <c r="Y736" s="104"/>
      <c r="Z736" s="104"/>
    </row>
    <row r="737" spans="1:26" ht="12" customHeight="1" x14ac:dyDescent="0.25">
      <c r="A737" s="104"/>
      <c r="B737" s="104"/>
      <c r="C737" s="151"/>
      <c r="D737" s="152"/>
      <c r="E737" s="153"/>
      <c r="F737" s="153"/>
      <c r="G737" s="104"/>
      <c r="H737" s="99"/>
      <c r="I737" s="100"/>
      <c r="J737" s="101"/>
      <c r="K737" s="102"/>
      <c r="L737" s="104"/>
      <c r="M737" s="104"/>
      <c r="N737" s="104"/>
      <c r="O737" s="104"/>
      <c r="P737" s="104"/>
      <c r="Q737" s="104"/>
      <c r="R737" s="104"/>
      <c r="S737" s="104"/>
      <c r="T737" s="104"/>
      <c r="U737" s="104"/>
      <c r="V737" s="104"/>
      <c r="W737" s="104"/>
      <c r="X737" s="104"/>
      <c r="Y737" s="104"/>
      <c r="Z737" s="104"/>
    </row>
    <row r="738" spans="1:26" ht="12" customHeight="1" x14ac:dyDescent="0.25">
      <c r="A738" s="104"/>
      <c r="B738" s="104"/>
      <c r="C738" s="151"/>
      <c r="D738" s="152"/>
      <c r="E738" s="153"/>
      <c r="F738" s="153"/>
      <c r="G738" s="104"/>
      <c r="H738" s="99"/>
      <c r="I738" s="100"/>
      <c r="J738" s="101"/>
      <c r="K738" s="102"/>
      <c r="L738" s="104"/>
      <c r="M738" s="104"/>
      <c r="N738" s="104"/>
      <c r="O738" s="104"/>
      <c r="P738" s="104"/>
      <c r="Q738" s="104"/>
      <c r="R738" s="104"/>
      <c r="S738" s="104"/>
      <c r="T738" s="104"/>
      <c r="U738" s="104"/>
      <c r="V738" s="104"/>
      <c r="W738" s="104"/>
      <c r="X738" s="104"/>
      <c r="Y738" s="104"/>
      <c r="Z738" s="104"/>
    </row>
    <row r="739" spans="1:26" ht="12" customHeight="1" x14ac:dyDescent="0.25">
      <c r="A739" s="104"/>
      <c r="B739" s="104"/>
      <c r="C739" s="151"/>
      <c r="D739" s="152"/>
      <c r="E739" s="153"/>
      <c r="F739" s="153"/>
      <c r="G739" s="104"/>
      <c r="H739" s="99"/>
      <c r="I739" s="100"/>
      <c r="J739" s="101"/>
      <c r="K739" s="102"/>
      <c r="L739" s="104"/>
      <c r="M739" s="104"/>
      <c r="N739" s="104"/>
      <c r="O739" s="104"/>
      <c r="P739" s="104"/>
      <c r="Q739" s="104"/>
      <c r="R739" s="104"/>
      <c r="S739" s="104"/>
      <c r="T739" s="104"/>
      <c r="U739" s="104"/>
      <c r="V739" s="104"/>
      <c r="W739" s="104"/>
      <c r="X739" s="104"/>
      <c r="Y739" s="104"/>
      <c r="Z739" s="104"/>
    </row>
    <row r="740" spans="1:26" ht="12" customHeight="1" x14ac:dyDescent="0.25">
      <c r="A740" s="104"/>
      <c r="B740" s="104"/>
      <c r="C740" s="151"/>
      <c r="D740" s="152"/>
      <c r="E740" s="153"/>
      <c r="F740" s="153"/>
      <c r="G740" s="104"/>
      <c r="H740" s="99"/>
      <c r="I740" s="100"/>
      <c r="J740" s="101"/>
      <c r="K740" s="102"/>
      <c r="L740" s="104"/>
      <c r="M740" s="104"/>
      <c r="N740" s="104"/>
      <c r="O740" s="104"/>
      <c r="P740" s="104"/>
      <c r="Q740" s="104"/>
      <c r="R740" s="104"/>
      <c r="S740" s="104"/>
      <c r="T740" s="104"/>
      <c r="U740" s="104"/>
      <c r="V740" s="104"/>
      <c r="W740" s="104"/>
      <c r="X740" s="104"/>
      <c r="Y740" s="104"/>
      <c r="Z740" s="104"/>
    </row>
    <row r="741" spans="1:26" ht="12" customHeight="1" x14ac:dyDescent="0.25">
      <c r="A741" s="104"/>
      <c r="B741" s="104"/>
      <c r="C741" s="151"/>
      <c r="D741" s="152"/>
      <c r="E741" s="153"/>
      <c r="F741" s="153"/>
      <c r="G741" s="104"/>
      <c r="H741" s="99"/>
      <c r="I741" s="100"/>
      <c r="J741" s="101"/>
      <c r="K741" s="102"/>
      <c r="L741" s="104"/>
      <c r="M741" s="104"/>
      <c r="N741" s="104"/>
      <c r="O741" s="104"/>
      <c r="P741" s="104"/>
      <c r="Q741" s="104"/>
      <c r="R741" s="104"/>
      <c r="S741" s="104"/>
      <c r="T741" s="104"/>
      <c r="U741" s="104"/>
      <c r="V741" s="104"/>
      <c r="W741" s="104"/>
      <c r="X741" s="104"/>
      <c r="Y741" s="104"/>
      <c r="Z741" s="104"/>
    </row>
    <row r="742" spans="1:26" ht="12" customHeight="1" x14ac:dyDescent="0.25">
      <c r="A742" s="104"/>
      <c r="B742" s="104"/>
      <c r="C742" s="151"/>
      <c r="D742" s="152"/>
      <c r="E742" s="153"/>
      <c r="F742" s="153"/>
      <c r="G742" s="104"/>
      <c r="H742" s="99"/>
      <c r="I742" s="100"/>
      <c r="J742" s="101"/>
      <c r="K742" s="102"/>
      <c r="L742" s="104"/>
      <c r="M742" s="104"/>
      <c r="N742" s="104"/>
      <c r="O742" s="104"/>
      <c r="P742" s="104"/>
      <c r="Q742" s="104"/>
      <c r="R742" s="104"/>
      <c r="S742" s="104"/>
      <c r="T742" s="104"/>
      <c r="U742" s="104"/>
      <c r="V742" s="104"/>
      <c r="W742" s="104"/>
      <c r="X742" s="104"/>
      <c r="Y742" s="104"/>
      <c r="Z742" s="104"/>
    </row>
    <row r="743" spans="1:26" ht="12" customHeight="1" x14ac:dyDescent="0.25">
      <c r="A743" s="104"/>
      <c r="B743" s="104"/>
      <c r="C743" s="151"/>
      <c r="D743" s="152"/>
      <c r="E743" s="153"/>
      <c r="F743" s="153"/>
      <c r="G743" s="104"/>
      <c r="H743" s="99"/>
      <c r="I743" s="100"/>
      <c r="J743" s="101"/>
      <c r="K743" s="102"/>
      <c r="L743" s="104"/>
      <c r="M743" s="104"/>
      <c r="N743" s="104"/>
      <c r="O743" s="104"/>
      <c r="P743" s="104"/>
      <c r="Q743" s="104"/>
      <c r="R743" s="104"/>
      <c r="S743" s="104"/>
      <c r="T743" s="104"/>
      <c r="U743" s="104"/>
      <c r="V743" s="104"/>
      <c r="W743" s="104"/>
      <c r="X743" s="104"/>
      <c r="Y743" s="104"/>
      <c r="Z743" s="104"/>
    </row>
    <row r="744" spans="1:26" ht="12" customHeight="1" x14ac:dyDescent="0.25">
      <c r="A744" s="104"/>
      <c r="B744" s="104"/>
      <c r="C744" s="151"/>
      <c r="D744" s="152"/>
      <c r="E744" s="153"/>
      <c r="F744" s="153"/>
      <c r="G744" s="104"/>
      <c r="H744" s="99"/>
      <c r="I744" s="100"/>
      <c r="J744" s="101"/>
      <c r="K744" s="102"/>
      <c r="L744" s="104"/>
      <c r="M744" s="104"/>
      <c r="N744" s="104"/>
      <c r="O744" s="104"/>
      <c r="P744" s="104"/>
      <c r="Q744" s="104"/>
      <c r="R744" s="104"/>
      <c r="S744" s="104"/>
      <c r="T744" s="104"/>
      <c r="U744" s="104"/>
      <c r="V744" s="104"/>
      <c r="W744" s="104"/>
      <c r="X744" s="104"/>
      <c r="Y744" s="104"/>
      <c r="Z744" s="104"/>
    </row>
    <row r="745" spans="1:26" ht="12" customHeight="1" x14ac:dyDescent="0.25">
      <c r="A745" s="104"/>
      <c r="B745" s="104"/>
      <c r="C745" s="151"/>
      <c r="D745" s="152"/>
      <c r="E745" s="153"/>
      <c r="F745" s="153"/>
      <c r="G745" s="104"/>
      <c r="H745" s="99"/>
      <c r="I745" s="100"/>
      <c r="J745" s="101"/>
      <c r="K745" s="102"/>
      <c r="L745" s="104"/>
      <c r="M745" s="104"/>
      <c r="N745" s="104"/>
      <c r="O745" s="104"/>
      <c r="P745" s="104"/>
      <c r="Q745" s="104"/>
      <c r="R745" s="104"/>
      <c r="S745" s="104"/>
      <c r="T745" s="104"/>
      <c r="U745" s="104"/>
      <c r="V745" s="104"/>
      <c r="W745" s="104"/>
      <c r="X745" s="104"/>
      <c r="Y745" s="104"/>
      <c r="Z745" s="104"/>
    </row>
    <row r="746" spans="1:26" ht="12" customHeight="1" x14ac:dyDescent="0.25">
      <c r="A746" s="104"/>
      <c r="B746" s="104"/>
      <c r="C746" s="151"/>
      <c r="D746" s="152"/>
      <c r="E746" s="153"/>
      <c r="F746" s="153"/>
      <c r="G746" s="104"/>
      <c r="H746" s="99"/>
      <c r="I746" s="100"/>
      <c r="J746" s="101"/>
      <c r="K746" s="102"/>
      <c r="L746" s="104"/>
      <c r="M746" s="104"/>
      <c r="N746" s="104"/>
      <c r="O746" s="104"/>
      <c r="P746" s="104"/>
      <c r="Q746" s="104"/>
      <c r="R746" s="104"/>
      <c r="S746" s="104"/>
      <c r="T746" s="104"/>
      <c r="U746" s="104"/>
      <c r="V746" s="104"/>
      <c r="W746" s="104"/>
      <c r="X746" s="104"/>
      <c r="Y746" s="104"/>
      <c r="Z746" s="104"/>
    </row>
    <row r="747" spans="1:26" ht="12" customHeight="1" x14ac:dyDescent="0.25">
      <c r="A747" s="104"/>
      <c r="B747" s="104"/>
      <c r="C747" s="151"/>
      <c r="D747" s="152"/>
      <c r="E747" s="153"/>
      <c r="F747" s="153"/>
      <c r="G747" s="104"/>
      <c r="H747" s="99"/>
      <c r="I747" s="100"/>
      <c r="J747" s="101"/>
      <c r="K747" s="102"/>
      <c r="L747" s="104"/>
      <c r="M747" s="104"/>
      <c r="N747" s="104"/>
      <c r="O747" s="104"/>
      <c r="P747" s="104"/>
      <c r="Q747" s="104"/>
      <c r="R747" s="104"/>
      <c r="S747" s="104"/>
      <c r="T747" s="104"/>
      <c r="U747" s="104"/>
      <c r="V747" s="104"/>
      <c r="W747" s="104"/>
      <c r="X747" s="104"/>
      <c r="Y747" s="104"/>
      <c r="Z747" s="104"/>
    </row>
    <row r="748" spans="1:26" ht="12" customHeight="1" x14ac:dyDescent="0.25">
      <c r="A748" s="104"/>
      <c r="B748" s="104"/>
      <c r="C748" s="151"/>
      <c r="D748" s="152"/>
      <c r="E748" s="153"/>
      <c r="F748" s="153"/>
      <c r="G748" s="104"/>
      <c r="H748" s="99"/>
      <c r="I748" s="100"/>
      <c r="J748" s="101"/>
      <c r="K748" s="102"/>
      <c r="L748" s="104"/>
      <c r="M748" s="104"/>
      <c r="N748" s="104"/>
      <c r="O748" s="104"/>
      <c r="P748" s="104"/>
      <c r="Q748" s="104"/>
      <c r="R748" s="104"/>
      <c r="S748" s="104"/>
      <c r="T748" s="104"/>
      <c r="U748" s="104"/>
      <c r="V748" s="104"/>
      <c r="W748" s="104"/>
      <c r="X748" s="104"/>
      <c r="Y748" s="104"/>
      <c r="Z748" s="104"/>
    </row>
    <row r="749" spans="1:26" ht="12" customHeight="1" x14ac:dyDescent="0.25">
      <c r="A749" s="104"/>
      <c r="B749" s="104"/>
      <c r="C749" s="151"/>
      <c r="D749" s="152"/>
      <c r="E749" s="153"/>
      <c r="F749" s="153"/>
      <c r="G749" s="104"/>
      <c r="H749" s="99"/>
      <c r="I749" s="100"/>
      <c r="J749" s="101"/>
      <c r="K749" s="102"/>
      <c r="L749" s="104"/>
      <c r="M749" s="104"/>
      <c r="N749" s="104"/>
      <c r="O749" s="104"/>
      <c r="P749" s="104"/>
      <c r="Q749" s="104"/>
      <c r="R749" s="104"/>
      <c r="S749" s="104"/>
      <c r="T749" s="104"/>
      <c r="U749" s="104"/>
      <c r="V749" s="104"/>
      <c r="W749" s="104"/>
      <c r="X749" s="104"/>
      <c r="Y749" s="104"/>
      <c r="Z749" s="104"/>
    </row>
    <row r="750" spans="1:26" ht="12" customHeight="1" x14ac:dyDescent="0.25">
      <c r="A750" s="104"/>
      <c r="B750" s="104"/>
      <c r="C750" s="151"/>
      <c r="D750" s="152"/>
      <c r="E750" s="153"/>
      <c r="F750" s="153"/>
      <c r="G750" s="104"/>
      <c r="H750" s="99"/>
      <c r="I750" s="100"/>
      <c r="J750" s="101"/>
      <c r="K750" s="102"/>
      <c r="L750" s="104"/>
      <c r="M750" s="104"/>
      <c r="N750" s="104"/>
      <c r="O750" s="104"/>
      <c r="P750" s="104"/>
      <c r="Q750" s="104"/>
      <c r="R750" s="104"/>
      <c r="S750" s="104"/>
      <c r="T750" s="104"/>
      <c r="U750" s="104"/>
      <c r="V750" s="104"/>
      <c r="W750" s="104"/>
      <c r="X750" s="104"/>
      <c r="Y750" s="104"/>
      <c r="Z750" s="104"/>
    </row>
    <row r="751" spans="1:26" ht="12" customHeight="1" x14ac:dyDescent="0.25">
      <c r="A751" s="104"/>
      <c r="B751" s="104"/>
      <c r="C751" s="151"/>
      <c r="D751" s="152"/>
      <c r="E751" s="153"/>
      <c r="F751" s="153"/>
      <c r="G751" s="104"/>
      <c r="H751" s="99"/>
      <c r="I751" s="100"/>
      <c r="J751" s="101"/>
      <c r="K751" s="102"/>
      <c r="L751" s="104"/>
      <c r="M751" s="104"/>
      <c r="N751" s="104"/>
      <c r="O751" s="104"/>
      <c r="P751" s="104"/>
      <c r="Q751" s="104"/>
      <c r="R751" s="104"/>
      <c r="S751" s="104"/>
      <c r="T751" s="104"/>
      <c r="U751" s="104"/>
      <c r="V751" s="104"/>
      <c r="W751" s="104"/>
      <c r="X751" s="104"/>
      <c r="Y751" s="104"/>
      <c r="Z751" s="104"/>
    </row>
    <row r="752" spans="1:26" ht="12" customHeight="1" x14ac:dyDescent="0.25">
      <c r="A752" s="104"/>
      <c r="B752" s="104"/>
      <c r="C752" s="151"/>
      <c r="D752" s="152"/>
      <c r="E752" s="153"/>
      <c r="F752" s="153"/>
      <c r="G752" s="104"/>
      <c r="H752" s="99"/>
      <c r="I752" s="100"/>
      <c r="J752" s="101"/>
      <c r="K752" s="102"/>
      <c r="L752" s="104"/>
      <c r="M752" s="104"/>
      <c r="N752" s="104"/>
      <c r="O752" s="104"/>
      <c r="P752" s="104"/>
      <c r="Q752" s="104"/>
      <c r="R752" s="104"/>
      <c r="S752" s="104"/>
      <c r="T752" s="104"/>
      <c r="U752" s="104"/>
      <c r="V752" s="104"/>
      <c r="W752" s="104"/>
      <c r="X752" s="104"/>
      <c r="Y752" s="104"/>
      <c r="Z752" s="104"/>
    </row>
    <row r="753" spans="1:26" ht="12" customHeight="1" x14ac:dyDescent="0.25">
      <c r="A753" s="104"/>
      <c r="B753" s="104"/>
      <c r="C753" s="151"/>
      <c r="D753" s="152"/>
      <c r="E753" s="153"/>
      <c r="F753" s="153"/>
      <c r="G753" s="104"/>
      <c r="H753" s="99"/>
      <c r="I753" s="100"/>
      <c r="J753" s="101"/>
      <c r="K753" s="102"/>
      <c r="L753" s="104"/>
      <c r="M753" s="104"/>
      <c r="N753" s="104"/>
      <c r="O753" s="104"/>
      <c r="P753" s="104"/>
      <c r="Q753" s="104"/>
      <c r="R753" s="104"/>
      <c r="S753" s="104"/>
      <c r="T753" s="104"/>
      <c r="U753" s="104"/>
      <c r="V753" s="104"/>
      <c r="W753" s="104"/>
      <c r="X753" s="104"/>
      <c r="Y753" s="104"/>
      <c r="Z753" s="104"/>
    </row>
    <row r="754" spans="1:26" ht="12" customHeight="1" x14ac:dyDescent="0.25">
      <c r="A754" s="104"/>
      <c r="B754" s="104"/>
      <c r="C754" s="151"/>
      <c r="D754" s="152"/>
      <c r="E754" s="153"/>
      <c r="F754" s="153"/>
      <c r="G754" s="104"/>
      <c r="H754" s="99"/>
      <c r="I754" s="100"/>
      <c r="J754" s="101"/>
      <c r="K754" s="102"/>
      <c r="L754" s="104"/>
      <c r="M754" s="104"/>
      <c r="N754" s="104"/>
      <c r="O754" s="104"/>
      <c r="P754" s="104"/>
      <c r="Q754" s="104"/>
      <c r="R754" s="104"/>
      <c r="S754" s="104"/>
      <c r="T754" s="104"/>
      <c r="U754" s="104"/>
      <c r="V754" s="104"/>
      <c r="W754" s="104"/>
      <c r="X754" s="104"/>
      <c r="Y754" s="104"/>
      <c r="Z754" s="104"/>
    </row>
    <row r="755" spans="1:26" ht="12" customHeight="1" x14ac:dyDescent="0.25">
      <c r="A755" s="104"/>
      <c r="B755" s="104"/>
      <c r="C755" s="151"/>
      <c r="D755" s="152"/>
      <c r="E755" s="153"/>
      <c r="F755" s="153"/>
      <c r="G755" s="104"/>
      <c r="H755" s="99"/>
      <c r="I755" s="100"/>
      <c r="J755" s="101"/>
      <c r="K755" s="102"/>
      <c r="L755" s="104"/>
      <c r="M755" s="104"/>
      <c r="N755" s="104"/>
      <c r="O755" s="104"/>
      <c r="P755" s="104"/>
      <c r="Q755" s="104"/>
      <c r="R755" s="104"/>
      <c r="S755" s="104"/>
      <c r="T755" s="104"/>
      <c r="U755" s="104"/>
      <c r="V755" s="104"/>
      <c r="W755" s="104"/>
      <c r="X755" s="104"/>
      <c r="Y755" s="104"/>
      <c r="Z755" s="104"/>
    </row>
    <row r="756" spans="1:26" ht="12" customHeight="1" x14ac:dyDescent="0.25">
      <c r="A756" s="104"/>
      <c r="B756" s="104"/>
      <c r="C756" s="151"/>
      <c r="D756" s="152"/>
      <c r="E756" s="153"/>
      <c r="F756" s="153"/>
      <c r="G756" s="104"/>
      <c r="H756" s="99"/>
      <c r="I756" s="100"/>
      <c r="J756" s="101"/>
      <c r="K756" s="102"/>
      <c r="L756" s="104"/>
      <c r="M756" s="104"/>
      <c r="N756" s="104"/>
      <c r="O756" s="104"/>
      <c r="P756" s="104"/>
      <c r="Q756" s="104"/>
      <c r="R756" s="104"/>
      <c r="S756" s="104"/>
      <c r="T756" s="104"/>
      <c r="U756" s="104"/>
      <c r="V756" s="104"/>
      <c r="W756" s="104"/>
      <c r="X756" s="104"/>
      <c r="Y756" s="104"/>
      <c r="Z756" s="104"/>
    </row>
    <row r="757" spans="1:26" ht="12" customHeight="1" x14ac:dyDescent="0.25">
      <c r="A757" s="104"/>
      <c r="B757" s="104"/>
      <c r="C757" s="151"/>
      <c r="D757" s="152"/>
      <c r="E757" s="153"/>
      <c r="F757" s="153"/>
      <c r="G757" s="104"/>
      <c r="H757" s="99"/>
      <c r="I757" s="100"/>
      <c r="J757" s="101"/>
      <c r="K757" s="102"/>
      <c r="L757" s="104"/>
      <c r="M757" s="104"/>
      <c r="N757" s="104"/>
      <c r="O757" s="104"/>
      <c r="P757" s="104"/>
      <c r="Q757" s="104"/>
      <c r="R757" s="104"/>
      <c r="S757" s="104"/>
      <c r="T757" s="104"/>
      <c r="U757" s="104"/>
      <c r="V757" s="104"/>
      <c r="W757" s="104"/>
      <c r="X757" s="104"/>
      <c r="Y757" s="104"/>
      <c r="Z757" s="104"/>
    </row>
    <row r="758" spans="1:26" ht="12" customHeight="1" x14ac:dyDescent="0.25">
      <c r="A758" s="104"/>
      <c r="B758" s="104"/>
      <c r="C758" s="151"/>
      <c r="D758" s="152"/>
      <c r="E758" s="153"/>
      <c r="F758" s="153"/>
      <c r="G758" s="104"/>
      <c r="H758" s="99"/>
      <c r="I758" s="100"/>
      <c r="J758" s="101"/>
      <c r="K758" s="102"/>
      <c r="L758" s="104"/>
      <c r="M758" s="104"/>
      <c r="N758" s="104"/>
      <c r="O758" s="104"/>
      <c r="P758" s="104"/>
      <c r="Q758" s="104"/>
      <c r="R758" s="104"/>
      <c r="S758" s="104"/>
      <c r="T758" s="104"/>
      <c r="U758" s="104"/>
      <c r="V758" s="104"/>
      <c r="W758" s="104"/>
      <c r="X758" s="104"/>
      <c r="Y758" s="104"/>
      <c r="Z758" s="104"/>
    </row>
    <row r="759" spans="1:26" ht="12" customHeight="1" x14ac:dyDescent="0.25">
      <c r="A759" s="104"/>
      <c r="B759" s="104"/>
      <c r="C759" s="151"/>
      <c r="D759" s="152"/>
      <c r="E759" s="153"/>
      <c r="F759" s="153"/>
      <c r="G759" s="104"/>
      <c r="H759" s="99"/>
      <c r="I759" s="100"/>
      <c r="J759" s="101"/>
      <c r="K759" s="102"/>
      <c r="L759" s="104"/>
      <c r="M759" s="104"/>
      <c r="N759" s="104"/>
      <c r="O759" s="104"/>
      <c r="P759" s="104"/>
      <c r="Q759" s="104"/>
      <c r="R759" s="104"/>
      <c r="S759" s="104"/>
      <c r="T759" s="104"/>
      <c r="U759" s="104"/>
      <c r="V759" s="104"/>
      <c r="W759" s="104"/>
      <c r="X759" s="104"/>
      <c r="Y759" s="104"/>
      <c r="Z759" s="104"/>
    </row>
    <row r="760" spans="1:26" ht="12" customHeight="1" x14ac:dyDescent="0.25">
      <c r="A760" s="104"/>
      <c r="B760" s="104"/>
      <c r="C760" s="151"/>
      <c r="D760" s="152"/>
      <c r="E760" s="153"/>
      <c r="F760" s="153"/>
      <c r="G760" s="104"/>
      <c r="H760" s="99"/>
      <c r="I760" s="100"/>
      <c r="J760" s="101"/>
      <c r="K760" s="102"/>
      <c r="L760" s="104"/>
      <c r="M760" s="104"/>
      <c r="N760" s="104"/>
      <c r="O760" s="104"/>
      <c r="P760" s="104"/>
      <c r="Q760" s="104"/>
      <c r="R760" s="104"/>
      <c r="S760" s="104"/>
      <c r="T760" s="104"/>
      <c r="U760" s="104"/>
      <c r="V760" s="104"/>
      <c r="W760" s="104"/>
      <c r="X760" s="104"/>
      <c r="Y760" s="104"/>
      <c r="Z760" s="104"/>
    </row>
    <row r="761" spans="1:26" ht="12" customHeight="1" x14ac:dyDescent="0.25">
      <c r="A761" s="104"/>
      <c r="B761" s="104"/>
      <c r="C761" s="151"/>
      <c r="D761" s="152"/>
      <c r="E761" s="153"/>
      <c r="F761" s="153"/>
      <c r="G761" s="104"/>
      <c r="H761" s="99"/>
      <c r="I761" s="100"/>
      <c r="J761" s="101"/>
      <c r="K761" s="102"/>
      <c r="L761" s="104"/>
      <c r="M761" s="104"/>
      <c r="N761" s="104"/>
      <c r="O761" s="104"/>
      <c r="P761" s="104"/>
      <c r="Q761" s="104"/>
      <c r="R761" s="104"/>
      <c r="S761" s="104"/>
      <c r="T761" s="104"/>
      <c r="U761" s="104"/>
      <c r="V761" s="104"/>
      <c r="W761" s="104"/>
      <c r="X761" s="104"/>
      <c r="Y761" s="104"/>
      <c r="Z761" s="104"/>
    </row>
    <row r="762" spans="1:26" ht="12" customHeight="1" x14ac:dyDescent="0.25">
      <c r="A762" s="104"/>
      <c r="B762" s="104"/>
      <c r="C762" s="151"/>
      <c r="D762" s="152"/>
      <c r="E762" s="153"/>
      <c r="F762" s="153"/>
      <c r="G762" s="104"/>
      <c r="H762" s="99"/>
      <c r="I762" s="100"/>
      <c r="J762" s="101"/>
      <c r="K762" s="102"/>
      <c r="L762" s="104"/>
      <c r="M762" s="104"/>
      <c r="N762" s="104"/>
      <c r="O762" s="104"/>
      <c r="P762" s="104"/>
      <c r="Q762" s="104"/>
      <c r="R762" s="104"/>
      <c r="S762" s="104"/>
      <c r="T762" s="104"/>
      <c r="U762" s="104"/>
      <c r="V762" s="104"/>
      <c r="W762" s="104"/>
      <c r="X762" s="104"/>
      <c r="Y762" s="104"/>
      <c r="Z762" s="104"/>
    </row>
    <row r="763" spans="1:26" ht="12" customHeight="1" x14ac:dyDescent="0.25">
      <c r="A763" s="104"/>
      <c r="B763" s="104"/>
      <c r="C763" s="151"/>
      <c r="D763" s="152"/>
      <c r="E763" s="153"/>
      <c r="F763" s="153"/>
      <c r="G763" s="104"/>
      <c r="H763" s="99"/>
      <c r="I763" s="100"/>
      <c r="J763" s="101"/>
      <c r="K763" s="102"/>
      <c r="L763" s="104"/>
      <c r="M763" s="104"/>
      <c r="N763" s="104"/>
      <c r="O763" s="104"/>
      <c r="P763" s="104"/>
      <c r="Q763" s="104"/>
      <c r="R763" s="104"/>
      <c r="S763" s="104"/>
      <c r="T763" s="104"/>
      <c r="U763" s="104"/>
      <c r="V763" s="104"/>
      <c r="W763" s="104"/>
      <c r="X763" s="104"/>
      <c r="Y763" s="104"/>
      <c r="Z763" s="104"/>
    </row>
    <row r="764" spans="1:26" ht="12" customHeight="1" x14ac:dyDescent="0.25">
      <c r="A764" s="104"/>
      <c r="B764" s="104"/>
      <c r="C764" s="151"/>
      <c r="D764" s="152"/>
      <c r="E764" s="153"/>
      <c r="F764" s="153"/>
      <c r="G764" s="104"/>
      <c r="H764" s="99"/>
      <c r="I764" s="100"/>
      <c r="J764" s="101"/>
      <c r="K764" s="102"/>
      <c r="L764" s="104"/>
      <c r="M764" s="104"/>
      <c r="N764" s="104"/>
      <c r="O764" s="104"/>
      <c r="P764" s="104"/>
      <c r="Q764" s="104"/>
      <c r="R764" s="104"/>
      <c r="S764" s="104"/>
      <c r="T764" s="104"/>
      <c r="U764" s="104"/>
      <c r="V764" s="104"/>
      <c r="W764" s="104"/>
      <c r="X764" s="104"/>
      <c r="Y764" s="104"/>
      <c r="Z764" s="104"/>
    </row>
    <row r="765" spans="1:26" ht="12" customHeight="1" x14ac:dyDescent="0.25">
      <c r="A765" s="104"/>
      <c r="B765" s="104"/>
      <c r="C765" s="151"/>
      <c r="D765" s="152"/>
      <c r="E765" s="153"/>
      <c r="F765" s="153"/>
      <c r="G765" s="104"/>
      <c r="H765" s="99"/>
      <c r="I765" s="100"/>
      <c r="J765" s="101"/>
      <c r="K765" s="102"/>
      <c r="L765" s="104"/>
      <c r="M765" s="104"/>
      <c r="N765" s="104"/>
      <c r="O765" s="104"/>
      <c r="P765" s="104"/>
      <c r="Q765" s="104"/>
      <c r="R765" s="104"/>
      <c r="S765" s="104"/>
      <c r="T765" s="104"/>
      <c r="U765" s="104"/>
      <c r="V765" s="104"/>
      <c r="W765" s="104"/>
      <c r="X765" s="104"/>
      <c r="Y765" s="104"/>
      <c r="Z765" s="104"/>
    </row>
    <row r="766" spans="1:26" ht="12" customHeight="1" x14ac:dyDescent="0.25">
      <c r="A766" s="104"/>
      <c r="B766" s="104"/>
      <c r="C766" s="151"/>
      <c r="D766" s="152"/>
      <c r="E766" s="153"/>
      <c r="F766" s="153"/>
      <c r="G766" s="104"/>
      <c r="H766" s="99"/>
      <c r="I766" s="100"/>
      <c r="J766" s="101"/>
      <c r="K766" s="102"/>
      <c r="L766" s="104"/>
      <c r="M766" s="104"/>
      <c r="N766" s="104"/>
      <c r="O766" s="104"/>
      <c r="P766" s="104"/>
      <c r="Q766" s="104"/>
      <c r="R766" s="104"/>
      <c r="S766" s="104"/>
      <c r="T766" s="104"/>
      <c r="U766" s="104"/>
      <c r="V766" s="104"/>
      <c r="W766" s="104"/>
      <c r="X766" s="104"/>
      <c r="Y766" s="104"/>
      <c r="Z766" s="104"/>
    </row>
    <row r="767" spans="1:26" ht="12" customHeight="1" x14ac:dyDescent="0.25">
      <c r="A767" s="104"/>
      <c r="B767" s="104"/>
      <c r="C767" s="151"/>
      <c r="D767" s="152"/>
      <c r="E767" s="153"/>
      <c r="F767" s="153"/>
      <c r="G767" s="104"/>
      <c r="H767" s="99"/>
      <c r="I767" s="100"/>
      <c r="J767" s="101"/>
      <c r="K767" s="102"/>
      <c r="L767" s="104"/>
      <c r="M767" s="104"/>
      <c r="N767" s="104"/>
      <c r="O767" s="104"/>
      <c r="P767" s="104"/>
      <c r="Q767" s="104"/>
      <c r="R767" s="104"/>
      <c r="S767" s="104"/>
      <c r="T767" s="104"/>
      <c r="U767" s="104"/>
      <c r="V767" s="104"/>
      <c r="W767" s="104"/>
      <c r="X767" s="104"/>
      <c r="Y767" s="104"/>
      <c r="Z767" s="104"/>
    </row>
    <row r="768" spans="1:26" ht="12" customHeight="1" x14ac:dyDescent="0.25">
      <c r="A768" s="104"/>
      <c r="B768" s="104"/>
      <c r="C768" s="151"/>
      <c r="D768" s="152"/>
      <c r="E768" s="153"/>
      <c r="F768" s="153"/>
      <c r="G768" s="104"/>
      <c r="H768" s="99"/>
      <c r="I768" s="100"/>
      <c r="J768" s="101"/>
      <c r="K768" s="102"/>
      <c r="L768" s="104"/>
      <c r="M768" s="104"/>
      <c r="N768" s="104"/>
      <c r="O768" s="104"/>
      <c r="P768" s="104"/>
      <c r="Q768" s="104"/>
      <c r="R768" s="104"/>
      <c r="S768" s="104"/>
      <c r="T768" s="104"/>
      <c r="U768" s="104"/>
      <c r="V768" s="104"/>
      <c r="W768" s="104"/>
      <c r="X768" s="104"/>
      <c r="Y768" s="104"/>
      <c r="Z768" s="104"/>
    </row>
    <row r="769" spans="1:26" ht="12" customHeight="1" x14ac:dyDescent="0.25">
      <c r="A769" s="104"/>
      <c r="B769" s="104"/>
      <c r="C769" s="151"/>
      <c r="D769" s="152"/>
      <c r="E769" s="153"/>
      <c r="F769" s="153"/>
      <c r="G769" s="104"/>
      <c r="H769" s="99"/>
      <c r="I769" s="100"/>
      <c r="J769" s="101"/>
      <c r="K769" s="102"/>
      <c r="L769" s="104"/>
      <c r="M769" s="104"/>
      <c r="N769" s="104"/>
      <c r="O769" s="104"/>
      <c r="P769" s="104"/>
      <c r="Q769" s="104"/>
      <c r="R769" s="104"/>
      <c r="S769" s="104"/>
      <c r="T769" s="104"/>
      <c r="U769" s="104"/>
      <c r="V769" s="104"/>
      <c r="W769" s="104"/>
      <c r="X769" s="104"/>
      <c r="Y769" s="104"/>
      <c r="Z769" s="104"/>
    </row>
    <row r="770" spans="1:26" ht="12" customHeight="1" x14ac:dyDescent="0.25">
      <c r="A770" s="104"/>
      <c r="B770" s="104"/>
      <c r="C770" s="151"/>
      <c r="D770" s="152"/>
      <c r="E770" s="153"/>
      <c r="F770" s="153"/>
      <c r="G770" s="104"/>
      <c r="H770" s="99"/>
      <c r="I770" s="100"/>
      <c r="J770" s="101"/>
      <c r="K770" s="102"/>
      <c r="L770" s="104"/>
      <c r="M770" s="104"/>
      <c r="N770" s="104"/>
      <c r="O770" s="104"/>
      <c r="P770" s="104"/>
      <c r="Q770" s="104"/>
      <c r="R770" s="104"/>
      <c r="S770" s="104"/>
      <c r="T770" s="104"/>
      <c r="U770" s="104"/>
      <c r="V770" s="104"/>
      <c r="W770" s="104"/>
      <c r="X770" s="104"/>
      <c r="Y770" s="104"/>
      <c r="Z770" s="104"/>
    </row>
    <row r="771" spans="1:26" ht="12" customHeight="1" x14ac:dyDescent="0.25">
      <c r="A771" s="104"/>
      <c r="B771" s="104"/>
      <c r="C771" s="151"/>
      <c r="D771" s="152"/>
      <c r="E771" s="153"/>
      <c r="F771" s="153"/>
      <c r="G771" s="104"/>
      <c r="H771" s="99"/>
      <c r="I771" s="100"/>
      <c r="J771" s="101"/>
      <c r="K771" s="102"/>
      <c r="L771" s="104"/>
      <c r="M771" s="104"/>
      <c r="N771" s="104"/>
      <c r="O771" s="104"/>
      <c r="P771" s="104"/>
      <c r="Q771" s="104"/>
      <c r="R771" s="104"/>
      <c r="S771" s="104"/>
      <c r="T771" s="104"/>
      <c r="U771" s="104"/>
      <c r="V771" s="104"/>
      <c r="W771" s="104"/>
      <c r="X771" s="104"/>
      <c r="Y771" s="104"/>
      <c r="Z771" s="104"/>
    </row>
    <row r="772" spans="1:26" ht="12" customHeight="1" x14ac:dyDescent="0.25">
      <c r="A772" s="104"/>
      <c r="B772" s="104"/>
      <c r="C772" s="151"/>
      <c r="D772" s="152"/>
      <c r="E772" s="153"/>
      <c r="F772" s="153"/>
      <c r="G772" s="104"/>
      <c r="H772" s="99"/>
      <c r="I772" s="100"/>
      <c r="J772" s="101"/>
      <c r="K772" s="102"/>
      <c r="L772" s="104"/>
      <c r="M772" s="104"/>
      <c r="N772" s="104"/>
      <c r="O772" s="104"/>
      <c r="P772" s="104"/>
      <c r="Q772" s="104"/>
      <c r="R772" s="104"/>
      <c r="S772" s="104"/>
      <c r="T772" s="104"/>
      <c r="U772" s="104"/>
      <c r="V772" s="104"/>
      <c r="W772" s="104"/>
      <c r="X772" s="104"/>
      <c r="Y772" s="104"/>
      <c r="Z772" s="104"/>
    </row>
    <row r="773" spans="1:26" ht="12" customHeight="1" x14ac:dyDescent="0.25">
      <c r="A773" s="104"/>
      <c r="B773" s="104"/>
      <c r="C773" s="151"/>
      <c r="D773" s="152"/>
      <c r="E773" s="153"/>
      <c r="F773" s="153"/>
      <c r="G773" s="104"/>
      <c r="H773" s="99"/>
      <c r="I773" s="100"/>
      <c r="J773" s="101"/>
      <c r="K773" s="102"/>
      <c r="L773" s="104"/>
      <c r="M773" s="104"/>
      <c r="N773" s="104"/>
      <c r="O773" s="104"/>
      <c r="P773" s="104"/>
      <c r="Q773" s="104"/>
      <c r="R773" s="104"/>
      <c r="S773" s="104"/>
      <c r="T773" s="104"/>
      <c r="U773" s="104"/>
      <c r="V773" s="104"/>
      <c r="W773" s="104"/>
      <c r="X773" s="104"/>
      <c r="Y773" s="104"/>
      <c r="Z773" s="104"/>
    </row>
    <row r="774" spans="1:26" ht="12" customHeight="1" x14ac:dyDescent="0.25">
      <c r="A774" s="104"/>
      <c r="B774" s="104"/>
      <c r="C774" s="151"/>
      <c r="D774" s="152"/>
      <c r="E774" s="153"/>
      <c r="F774" s="153"/>
      <c r="G774" s="104"/>
      <c r="H774" s="99"/>
      <c r="I774" s="100"/>
      <c r="J774" s="101"/>
      <c r="K774" s="102"/>
      <c r="L774" s="104"/>
      <c r="M774" s="104"/>
      <c r="N774" s="104"/>
      <c r="O774" s="104"/>
      <c r="P774" s="104"/>
      <c r="Q774" s="104"/>
      <c r="R774" s="104"/>
      <c r="S774" s="104"/>
      <c r="T774" s="104"/>
      <c r="U774" s="104"/>
      <c r="V774" s="104"/>
      <c r="W774" s="104"/>
      <c r="X774" s="104"/>
      <c r="Y774" s="104"/>
      <c r="Z774" s="104"/>
    </row>
    <row r="775" spans="1:26" ht="12" customHeight="1" x14ac:dyDescent="0.25">
      <c r="A775" s="104"/>
      <c r="B775" s="104"/>
      <c r="C775" s="151"/>
      <c r="D775" s="152"/>
      <c r="E775" s="153"/>
      <c r="F775" s="153"/>
      <c r="G775" s="104"/>
      <c r="H775" s="99"/>
      <c r="I775" s="100"/>
      <c r="J775" s="101"/>
      <c r="K775" s="102"/>
      <c r="L775" s="104"/>
      <c r="M775" s="104"/>
      <c r="N775" s="104"/>
      <c r="O775" s="104"/>
      <c r="P775" s="104"/>
      <c r="Q775" s="104"/>
      <c r="R775" s="104"/>
      <c r="S775" s="104"/>
      <c r="T775" s="104"/>
      <c r="U775" s="104"/>
      <c r="V775" s="104"/>
      <c r="W775" s="104"/>
      <c r="X775" s="104"/>
      <c r="Y775" s="104"/>
      <c r="Z775" s="104"/>
    </row>
    <row r="776" spans="1:26" ht="12" customHeight="1" x14ac:dyDescent="0.25">
      <c r="A776" s="104"/>
      <c r="B776" s="104"/>
      <c r="C776" s="151"/>
      <c r="D776" s="152"/>
      <c r="E776" s="153"/>
      <c r="F776" s="153"/>
      <c r="G776" s="104"/>
      <c r="H776" s="99"/>
      <c r="I776" s="100"/>
      <c r="J776" s="101"/>
      <c r="K776" s="102"/>
      <c r="L776" s="104"/>
      <c r="M776" s="104"/>
      <c r="N776" s="104"/>
      <c r="O776" s="104"/>
      <c r="P776" s="104"/>
      <c r="Q776" s="104"/>
      <c r="R776" s="104"/>
      <c r="S776" s="104"/>
      <c r="T776" s="104"/>
      <c r="U776" s="104"/>
      <c r="V776" s="104"/>
      <c r="W776" s="104"/>
      <c r="X776" s="104"/>
      <c r="Y776" s="104"/>
      <c r="Z776" s="104"/>
    </row>
    <row r="777" spans="1:26" ht="12" customHeight="1" x14ac:dyDescent="0.25">
      <c r="A777" s="104"/>
      <c r="B777" s="104"/>
      <c r="C777" s="151"/>
      <c r="D777" s="152"/>
      <c r="E777" s="153"/>
      <c r="F777" s="153"/>
      <c r="G777" s="104"/>
      <c r="H777" s="99"/>
      <c r="I777" s="100"/>
      <c r="J777" s="101"/>
      <c r="K777" s="102"/>
      <c r="L777" s="104"/>
      <c r="M777" s="104"/>
      <c r="N777" s="104"/>
      <c r="O777" s="104"/>
      <c r="P777" s="104"/>
      <c r="Q777" s="104"/>
      <c r="R777" s="104"/>
      <c r="S777" s="104"/>
      <c r="T777" s="104"/>
      <c r="U777" s="104"/>
      <c r="V777" s="104"/>
      <c r="W777" s="104"/>
      <c r="X777" s="104"/>
      <c r="Y777" s="104"/>
      <c r="Z777" s="104"/>
    </row>
    <row r="778" spans="1:26" ht="12" customHeight="1" x14ac:dyDescent="0.25">
      <c r="A778" s="104"/>
      <c r="B778" s="104"/>
      <c r="C778" s="151"/>
      <c r="D778" s="152"/>
      <c r="E778" s="153"/>
      <c r="F778" s="153"/>
      <c r="G778" s="104"/>
      <c r="H778" s="99"/>
      <c r="I778" s="100"/>
      <c r="J778" s="101"/>
      <c r="K778" s="102"/>
      <c r="L778" s="104"/>
      <c r="M778" s="104"/>
      <c r="N778" s="104"/>
      <c r="O778" s="104"/>
      <c r="P778" s="104"/>
      <c r="Q778" s="104"/>
      <c r="R778" s="104"/>
      <c r="S778" s="104"/>
      <c r="T778" s="104"/>
      <c r="U778" s="104"/>
      <c r="V778" s="104"/>
      <c r="W778" s="104"/>
      <c r="X778" s="104"/>
      <c r="Y778" s="104"/>
      <c r="Z778" s="104"/>
    </row>
    <row r="779" spans="1:26" ht="12" customHeight="1" x14ac:dyDescent="0.25">
      <c r="A779" s="104"/>
      <c r="B779" s="104"/>
      <c r="C779" s="151"/>
      <c r="D779" s="152"/>
      <c r="E779" s="153"/>
      <c r="F779" s="153"/>
      <c r="G779" s="104"/>
      <c r="H779" s="99"/>
      <c r="I779" s="100"/>
      <c r="J779" s="101"/>
      <c r="K779" s="102"/>
      <c r="L779" s="104"/>
      <c r="M779" s="104"/>
      <c r="N779" s="104"/>
      <c r="O779" s="104"/>
      <c r="P779" s="104"/>
      <c r="Q779" s="104"/>
      <c r="R779" s="104"/>
      <c r="S779" s="104"/>
      <c r="T779" s="104"/>
      <c r="U779" s="104"/>
      <c r="V779" s="104"/>
      <c r="W779" s="104"/>
      <c r="X779" s="104"/>
      <c r="Y779" s="104"/>
      <c r="Z779" s="104"/>
    </row>
    <row r="780" spans="1:26" ht="12" customHeight="1" x14ac:dyDescent="0.25">
      <c r="A780" s="104"/>
      <c r="B780" s="104"/>
      <c r="C780" s="151"/>
      <c r="D780" s="152"/>
      <c r="E780" s="153"/>
      <c r="F780" s="153"/>
      <c r="G780" s="104"/>
      <c r="H780" s="99"/>
      <c r="I780" s="100"/>
      <c r="J780" s="101"/>
      <c r="K780" s="102"/>
      <c r="L780" s="104"/>
      <c r="M780" s="104"/>
      <c r="N780" s="104"/>
      <c r="O780" s="104"/>
      <c r="P780" s="104"/>
      <c r="Q780" s="104"/>
      <c r="R780" s="104"/>
      <c r="S780" s="104"/>
      <c r="T780" s="104"/>
      <c r="U780" s="104"/>
      <c r="V780" s="104"/>
      <c r="W780" s="104"/>
      <c r="X780" s="104"/>
      <c r="Y780" s="104"/>
      <c r="Z780" s="104"/>
    </row>
    <row r="781" spans="1:26" ht="12" customHeight="1" x14ac:dyDescent="0.25">
      <c r="A781" s="104"/>
      <c r="B781" s="104"/>
      <c r="C781" s="151"/>
      <c r="D781" s="152"/>
      <c r="E781" s="153"/>
      <c r="F781" s="153"/>
      <c r="G781" s="104"/>
      <c r="H781" s="99"/>
      <c r="I781" s="100"/>
      <c r="J781" s="101"/>
      <c r="K781" s="102"/>
      <c r="L781" s="104"/>
      <c r="M781" s="104"/>
      <c r="N781" s="104"/>
      <c r="O781" s="104"/>
      <c r="P781" s="104"/>
      <c r="Q781" s="104"/>
      <c r="R781" s="104"/>
      <c r="S781" s="104"/>
      <c r="T781" s="104"/>
      <c r="U781" s="104"/>
      <c r="V781" s="104"/>
      <c r="W781" s="104"/>
      <c r="X781" s="104"/>
      <c r="Y781" s="104"/>
      <c r="Z781" s="104"/>
    </row>
    <row r="782" spans="1:26" ht="12" customHeight="1" x14ac:dyDescent="0.25">
      <c r="A782" s="104"/>
      <c r="B782" s="104"/>
      <c r="C782" s="151"/>
      <c r="D782" s="152"/>
      <c r="E782" s="153"/>
      <c r="F782" s="153"/>
      <c r="G782" s="104"/>
      <c r="H782" s="99"/>
      <c r="I782" s="100"/>
      <c r="J782" s="101"/>
      <c r="K782" s="102"/>
      <c r="L782" s="104"/>
      <c r="M782" s="104"/>
      <c r="N782" s="104"/>
      <c r="O782" s="104"/>
      <c r="P782" s="104"/>
      <c r="Q782" s="104"/>
      <c r="R782" s="104"/>
      <c r="S782" s="104"/>
      <c r="T782" s="104"/>
      <c r="U782" s="104"/>
      <c r="V782" s="104"/>
      <c r="W782" s="104"/>
      <c r="X782" s="104"/>
      <c r="Y782" s="104"/>
      <c r="Z782" s="104"/>
    </row>
    <row r="783" spans="1:26" ht="12" customHeight="1" x14ac:dyDescent="0.25">
      <c r="A783" s="104"/>
      <c r="B783" s="104"/>
      <c r="C783" s="151"/>
      <c r="D783" s="152"/>
      <c r="E783" s="153"/>
      <c r="F783" s="153"/>
      <c r="G783" s="104"/>
      <c r="H783" s="99"/>
      <c r="I783" s="100"/>
      <c r="J783" s="101"/>
      <c r="K783" s="102"/>
      <c r="L783" s="104"/>
      <c r="M783" s="104"/>
      <c r="N783" s="104"/>
      <c r="O783" s="104"/>
      <c r="P783" s="104"/>
      <c r="Q783" s="104"/>
      <c r="R783" s="104"/>
      <c r="S783" s="104"/>
      <c r="T783" s="104"/>
      <c r="U783" s="104"/>
      <c r="V783" s="104"/>
      <c r="W783" s="104"/>
      <c r="X783" s="104"/>
      <c r="Y783" s="104"/>
      <c r="Z783" s="104"/>
    </row>
    <row r="784" spans="1:26" ht="12" customHeight="1" x14ac:dyDescent="0.25">
      <c r="A784" s="104"/>
      <c r="B784" s="104"/>
      <c r="C784" s="151"/>
      <c r="D784" s="152"/>
      <c r="E784" s="153"/>
      <c r="F784" s="153"/>
      <c r="G784" s="104"/>
      <c r="H784" s="99"/>
      <c r="I784" s="100"/>
      <c r="J784" s="101"/>
      <c r="K784" s="102"/>
      <c r="L784" s="104"/>
      <c r="M784" s="104"/>
      <c r="N784" s="104"/>
      <c r="O784" s="104"/>
      <c r="P784" s="104"/>
      <c r="Q784" s="104"/>
      <c r="R784" s="104"/>
      <c r="S784" s="104"/>
      <c r="T784" s="104"/>
      <c r="U784" s="104"/>
      <c r="V784" s="104"/>
      <c r="W784" s="104"/>
      <c r="X784" s="104"/>
      <c r="Y784" s="104"/>
      <c r="Z784" s="104"/>
    </row>
    <row r="785" spans="1:26" ht="12" customHeight="1" x14ac:dyDescent="0.25">
      <c r="A785" s="104"/>
      <c r="B785" s="104"/>
      <c r="C785" s="151"/>
      <c r="D785" s="152"/>
      <c r="E785" s="153"/>
      <c r="F785" s="153"/>
      <c r="G785" s="104"/>
      <c r="H785" s="99"/>
      <c r="I785" s="100"/>
      <c r="J785" s="101"/>
      <c r="K785" s="102"/>
      <c r="L785" s="104"/>
      <c r="M785" s="104"/>
      <c r="N785" s="104"/>
      <c r="O785" s="104"/>
      <c r="P785" s="104"/>
      <c r="Q785" s="104"/>
      <c r="R785" s="104"/>
      <c r="S785" s="104"/>
      <c r="T785" s="104"/>
      <c r="U785" s="104"/>
      <c r="V785" s="104"/>
      <c r="W785" s="104"/>
      <c r="X785" s="104"/>
      <c r="Y785" s="104"/>
      <c r="Z785" s="104"/>
    </row>
    <row r="786" spans="1:26" ht="12" customHeight="1" x14ac:dyDescent="0.25">
      <c r="A786" s="104"/>
      <c r="B786" s="104"/>
      <c r="C786" s="151"/>
      <c r="D786" s="152"/>
      <c r="E786" s="153"/>
      <c r="F786" s="153"/>
      <c r="G786" s="104"/>
      <c r="H786" s="99"/>
      <c r="I786" s="100"/>
      <c r="J786" s="101"/>
      <c r="K786" s="102"/>
      <c r="L786" s="104"/>
      <c r="M786" s="104"/>
      <c r="N786" s="104"/>
      <c r="O786" s="104"/>
      <c r="P786" s="104"/>
      <c r="Q786" s="104"/>
      <c r="R786" s="104"/>
      <c r="S786" s="104"/>
      <c r="T786" s="104"/>
      <c r="U786" s="104"/>
      <c r="V786" s="104"/>
      <c r="W786" s="104"/>
      <c r="X786" s="104"/>
      <c r="Y786" s="104"/>
      <c r="Z786" s="104"/>
    </row>
    <row r="787" spans="1:26" ht="12" customHeight="1" x14ac:dyDescent="0.25">
      <c r="A787" s="104"/>
      <c r="B787" s="104"/>
      <c r="C787" s="151"/>
      <c r="D787" s="152"/>
      <c r="E787" s="153"/>
      <c r="F787" s="153"/>
      <c r="G787" s="104"/>
      <c r="H787" s="99"/>
      <c r="I787" s="100"/>
      <c r="J787" s="101"/>
      <c r="K787" s="102"/>
      <c r="L787" s="104"/>
      <c r="M787" s="104"/>
      <c r="N787" s="104"/>
      <c r="O787" s="104"/>
      <c r="P787" s="104"/>
      <c r="Q787" s="104"/>
      <c r="R787" s="104"/>
      <c r="S787" s="104"/>
      <c r="T787" s="104"/>
      <c r="U787" s="104"/>
      <c r="V787" s="104"/>
      <c r="W787" s="104"/>
      <c r="X787" s="104"/>
      <c r="Y787" s="104"/>
      <c r="Z787" s="104"/>
    </row>
    <row r="788" spans="1:26" ht="12" customHeight="1" x14ac:dyDescent="0.25">
      <c r="A788" s="104"/>
      <c r="B788" s="104"/>
      <c r="C788" s="151"/>
      <c r="D788" s="152"/>
      <c r="E788" s="153"/>
      <c r="F788" s="153"/>
      <c r="G788" s="104"/>
      <c r="H788" s="99"/>
      <c r="I788" s="100"/>
      <c r="J788" s="101"/>
      <c r="K788" s="102"/>
      <c r="L788" s="104"/>
      <c r="M788" s="104"/>
      <c r="N788" s="104"/>
      <c r="O788" s="104"/>
      <c r="P788" s="104"/>
      <c r="Q788" s="104"/>
      <c r="R788" s="104"/>
      <c r="S788" s="104"/>
      <c r="T788" s="104"/>
      <c r="U788" s="104"/>
      <c r="V788" s="104"/>
      <c r="W788" s="104"/>
      <c r="X788" s="104"/>
      <c r="Y788" s="104"/>
      <c r="Z788" s="104"/>
    </row>
    <row r="789" spans="1:26" ht="12" customHeight="1" x14ac:dyDescent="0.25">
      <c r="A789" s="104"/>
      <c r="B789" s="104"/>
      <c r="C789" s="151"/>
      <c r="D789" s="152"/>
      <c r="E789" s="153"/>
      <c r="F789" s="153"/>
      <c r="G789" s="104"/>
      <c r="H789" s="99"/>
      <c r="I789" s="100"/>
      <c r="J789" s="101"/>
      <c r="K789" s="102"/>
      <c r="L789" s="104"/>
      <c r="M789" s="104"/>
      <c r="N789" s="104"/>
      <c r="O789" s="104"/>
      <c r="P789" s="104"/>
      <c r="Q789" s="104"/>
      <c r="R789" s="104"/>
      <c r="S789" s="104"/>
      <c r="T789" s="104"/>
      <c r="U789" s="104"/>
      <c r="V789" s="104"/>
      <c r="W789" s="104"/>
      <c r="X789" s="104"/>
      <c r="Y789" s="104"/>
      <c r="Z789" s="104"/>
    </row>
    <row r="790" spans="1:26" ht="12" customHeight="1" x14ac:dyDescent="0.25">
      <c r="A790" s="104"/>
      <c r="B790" s="104"/>
      <c r="C790" s="151"/>
      <c r="D790" s="152"/>
      <c r="E790" s="153"/>
      <c r="F790" s="153"/>
      <c r="G790" s="104"/>
      <c r="H790" s="99"/>
      <c r="I790" s="100"/>
      <c r="J790" s="101"/>
      <c r="K790" s="102"/>
      <c r="L790" s="104"/>
      <c r="M790" s="104"/>
      <c r="N790" s="104"/>
      <c r="O790" s="104"/>
      <c r="P790" s="104"/>
      <c r="Q790" s="104"/>
      <c r="R790" s="104"/>
      <c r="S790" s="104"/>
      <c r="T790" s="104"/>
      <c r="U790" s="104"/>
      <c r="V790" s="104"/>
      <c r="W790" s="104"/>
      <c r="X790" s="104"/>
      <c r="Y790" s="104"/>
      <c r="Z790" s="104"/>
    </row>
    <row r="791" spans="1:26" ht="12" customHeight="1" x14ac:dyDescent="0.25">
      <c r="A791" s="104"/>
      <c r="B791" s="104"/>
      <c r="C791" s="151"/>
      <c r="D791" s="152"/>
      <c r="E791" s="153"/>
      <c r="F791" s="153"/>
      <c r="G791" s="104"/>
      <c r="H791" s="99"/>
      <c r="I791" s="100"/>
      <c r="J791" s="101"/>
      <c r="K791" s="102"/>
      <c r="L791" s="104"/>
      <c r="M791" s="104"/>
      <c r="N791" s="104"/>
      <c r="O791" s="104"/>
      <c r="P791" s="104"/>
      <c r="Q791" s="104"/>
      <c r="R791" s="104"/>
      <c r="S791" s="104"/>
      <c r="T791" s="104"/>
      <c r="U791" s="104"/>
      <c r="V791" s="104"/>
      <c r="W791" s="104"/>
      <c r="X791" s="104"/>
      <c r="Y791" s="104"/>
      <c r="Z791" s="104"/>
    </row>
    <row r="792" spans="1:26" ht="12" customHeight="1" x14ac:dyDescent="0.25">
      <c r="A792" s="104"/>
      <c r="B792" s="104"/>
      <c r="C792" s="151"/>
      <c r="D792" s="152"/>
      <c r="E792" s="153"/>
      <c r="F792" s="153"/>
      <c r="G792" s="104"/>
      <c r="H792" s="99"/>
      <c r="I792" s="100"/>
      <c r="J792" s="101"/>
      <c r="K792" s="102"/>
      <c r="L792" s="104"/>
      <c r="M792" s="104"/>
      <c r="N792" s="104"/>
      <c r="O792" s="104"/>
      <c r="P792" s="104"/>
      <c r="Q792" s="104"/>
      <c r="R792" s="104"/>
      <c r="S792" s="104"/>
      <c r="T792" s="104"/>
      <c r="U792" s="104"/>
      <c r="V792" s="104"/>
      <c r="W792" s="104"/>
      <c r="X792" s="104"/>
      <c r="Y792" s="104"/>
      <c r="Z792" s="104"/>
    </row>
    <row r="793" spans="1:26" ht="12" customHeight="1" x14ac:dyDescent="0.25">
      <c r="A793" s="104"/>
      <c r="B793" s="104"/>
      <c r="C793" s="151"/>
      <c r="D793" s="152"/>
      <c r="E793" s="153"/>
      <c r="F793" s="153"/>
      <c r="G793" s="104"/>
      <c r="H793" s="99"/>
      <c r="I793" s="100"/>
      <c r="J793" s="101"/>
      <c r="K793" s="102"/>
      <c r="L793" s="104"/>
      <c r="M793" s="104"/>
      <c r="N793" s="104"/>
      <c r="O793" s="104"/>
      <c r="P793" s="104"/>
      <c r="Q793" s="104"/>
      <c r="R793" s="104"/>
      <c r="S793" s="104"/>
      <c r="T793" s="104"/>
      <c r="U793" s="104"/>
      <c r="V793" s="104"/>
      <c r="W793" s="104"/>
      <c r="X793" s="104"/>
      <c r="Y793" s="104"/>
      <c r="Z793" s="104"/>
    </row>
    <row r="794" spans="1:26" ht="12" customHeight="1" x14ac:dyDescent="0.25">
      <c r="A794" s="104"/>
      <c r="B794" s="104"/>
      <c r="C794" s="151"/>
      <c r="D794" s="152"/>
      <c r="E794" s="153"/>
      <c r="F794" s="153"/>
      <c r="G794" s="104"/>
      <c r="H794" s="99"/>
      <c r="I794" s="100"/>
      <c r="J794" s="101"/>
      <c r="K794" s="102"/>
      <c r="L794" s="104"/>
      <c r="M794" s="104"/>
      <c r="N794" s="104"/>
      <c r="O794" s="104"/>
      <c r="P794" s="104"/>
      <c r="Q794" s="104"/>
      <c r="R794" s="104"/>
      <c r="S794" s="104"/>
      <c r="T794" s="104"/>
      <c r="U794" s="104"/>
      <c r="V794" s="104"/>
      <c r="W794" s="104"/>
      <c r="X794" s="104"/>
      <c r="Y794" s="104"/>
      <c r="Z794" s="104"/>
    </row>
    <row r="795" spans="1:26" ht="12" customHeight="1" x14ac:dyDescent="0.25">
      <c r="A795" s="104"/>
      <c r="B795" s="104"/>
      <c r="C795" s="151"/>
      <c r="D795" s="152"/>
      <c r="E795" s="153"/>
      <c r="F795" s="153"/>
      <c r="G795" s="104"/>
      <c r="H795" s="99"/>
      <c r="I795" s="100"/>
      <c r="J795" s="101"/>
      <c r="K795" s="102"/>
      <c r="L795" s="104"/>
      <c r="M795" s="104"/>
      <c r="N795" s="104"/>
      <c r="O795" s="104"/>
      <c r="P795" s="104"/>
      <c r="Q795" s="104"/>
      <c r="R795" s="104"/>
      <c r="S795" s="104"/>
      <c r="T795" s="104"/>
      <c r="U795" s="104"/>
      <c r="V795" s="104"/>
      <c r="W795" s="104"/>
      <c r="X795" s="104"/>
      <c r="Y795" s="104"/>
      <c r="Z795" s="104"/>
    </row>
    <row r="796" spans="1:26" ht="12" customHeight="1" x14ac:dyDescent="0.25">
      <c r="A796" s="104"/>
      <c r="B796" s="104"/>
      <c r="C796" s="151"/>
      <c r="D796" s="152"/>
      <c r="E796" s="153"/>
      <c r="F796" s="153"/>
      <c r="G796" s="104"/>
      <c r="H796" s="99"/>
      <c r="I796" s="100"/>
      <c r="J796" s="101"/>
      <c r="K796" s="102"/>
      <c r="L796" s="104"/>
      <c r="M796" s="104"/>
      <c r="N796" s="104"/>
      <c r="O796" s="104"/>
      <c r="P796" s="104"/>
      <c r="Q796" s="104"/>
      <c r="R796" s="104"/>
      <c r="S796" s="104"/>
      <c r="T796" s="104"/>
      <c r="U796" s="104"/>
      <c r="V796" s="104"/>
      <c r="W796" s="104"/>
      <c r="X796" s="104"/>
      <c r="Y796" s="104"/>
      <c r="Z796" s="104"/>
    </row>
    <row r="797" spans="1:26" ht="12" customHeight="1" x14ac:dyDescent="0.25">
      <c r="A797" s="104"/>
      <c r="B797" s="104"/>
      <c r="C797" s="151"/>
      <c r="D797" s="152"/>
      <c r="E797" s="153"/>
      <c r="F797" s="153"/>
      <c r="G797" s="104"/>
      <c r="H797" s="99"/>
      <c r="I797" s="100"/>
      <c r="J797" s="101"/>
      <c r="K797" s="102"/>
      <c r="L797" s="104"/>
      <c r="M797" s="104"/>
      <c r="N797" s="104"/>
      <c r="O797" s="104"/>
      <c r="P797" s="104"/>
      <c r="Q797" s="104"/>
      <c r="R797" s="104"/>
      <c r="S797" s="104"/>
      <c r="T797" s="104"/>
      <c r="U797" s="104"/>
      <c r="V797" s="104"/>
      <c r="W797" s="104"/>
      <c r="X797" s="104"/>
      <c r="Y797" s="104"/>
      <c r="Z797" s="104"/>
    </row>
    <row r="798" spans="1:26" ht="12" customHeight="1" x14ac:dyDescent="0.25">
      <c r="A798" s="104"/>
      <c r="B798" s="104"/>
      <c r="C798" s="151"/>
      <c r="D798" s="152"/>
      <c r="E798" s="153"/>
      <c r="F798" s="153"/>
      <c r="G798" s="104"/>
      <c r="H798" s="99"/>
      <c r="I798" s="100"/>
      <c r="J798" s="101"/>
      <c r="K798" s="102"/>
      <c r="L798" s="104"/>
      <c r="M798" s="104"/>
      <c r="N798" s="104"/>
      <c r="O798" s="104"/>
      <c r="P798" s="104"/>
      <c r="Q798" s="104"/>
      <c r="R798" s="104"/>
      <c r="S798" s="104"/>
      <c r="T798" s="104"/>
      <c r="U798" s="104"/>
      <c r="V798" s="104"/>
      <c r="W798" s="104"/>
      <c r="X798" s="104"/>
      <c r="Y798" s="104"/>
      <c r="Z798" s="104"/>
    </row>
    <row r="799" spans="1:26" ht="12" customHeight="1" x14ac:dyDescent="0.25">
      <c r="A799" s="104"/>
      <c r="B799" s="104"/>
      <c r="C799" s="151"/>
      <c r="D799" s="152"/>
      <c r="E799" s="153"/>
      <c r="F799" s="153"/>
      <c r="G799" s="104"/>
      <c r="H799" s="99"/>
      <c r="I799" s="100"/>
      <c r="J799" s="101"/>
      <c r="K799" s="102"/>
      <c r="L799" s="104"/>
      <c r="M799" s="104"/>
      <c r="N799" s="104"/>
      <c r="O799" s="104"/>
      <c r="P799" s="104"/>
      <c r="Q799" s="104"/>
      <c r="R799" s="104"/>
      <c r="S799" s="104"/>
      <c r="T799" s="104"/>
      <c r="U799" s="104"/>
      <c r="V799" s="104"/>
      <c r="W799" s="104"/>
      <c r="X799" s="104"/>
      <c r="Y799" s="104"/>
      <c r="Z799" s="104"/>
    </row>
    <row r="800" spans="1:26" ht="12" customHeight="1" x14ac:dyDescent="0.25">
      <c r="A800" s="104"/>
      <c r="B800" s="104"/>
      <c r="C800" s="151"/>
      <c r="D800" s="152"/>
      <c r="E800" s="153"/>
      <c r="F800" s="153"/>
      <c r="G800" s="104"/>
      <c r="H800" s="99"/>
      <c r="I800" s="100"/>
      <c r="J800" s="101"/>
      <c r="K800" s="102"/>
      <c r="L800" s="104"/>
      <c r="M800" s="104"/>
      <c r="N800" s="104"/>
      <c r="O800" s="104"/>
      <c r="P800" s="104"/>
      <c r="Q800" s="104"/>
      <c r="R800" s="104"/>
      <c r="S800" s="104"/>
      <c r="T800" s="104"/>
      <c r="U800" s="104"/>
      <c r="V800" s="104"/>
      <c r="W800" s="104"/>
      <c r="X800" s="104"/>
      <c r="Y800" s="104"/>
      <c r="Z800" s="104"/>
    </row>
    <row r="801" spans="1:26" ht="12" customHeight="1" x14ac:dyDescent="0.25">
      <c r="A801" s="104"/>
      <c r="B801" s="104"/>
      <c r="C801" s="151"/>
      <c r="D801" s="152"/>
      <c r="E801" s="153"/>
      <c r="F801" s="153"/>
      <c r="G801" s="104"/>
      <c r="H801" s="99"/>
      <c r="I801" s="100"/>
      <c r="J801" s="101"/>
      <c r="K801" s="102"/>
      <c r="L801" s="104"/>
      <c r="M801" s="104"/>
      <c r="N801" s="104"/>
      <c r="O801" s="104"/>
      <c r="P801" s="104"/>
      <c r="Q801" s="104"/>
      <c r="R801" s="104"/>
      <c r="S801" s="104"/>
      <c r="T801" s="104"/>
      <c r="U801" s="104"/>
      <c r="V801" s="104"/>
      <c r="W801" s="104"/>
      <c r="X801" s="104"/>
      <c r="Y801" s="104"/>
      <c r="Z801" s="104"/>
    </row>
    <row r="802" spans="1:26" ht="12" customHeight="1" x14ac:dyDescent="0.25">
      <c r="A802" s="104"/>
      <c r="B802" s="104"/>
      <c r="C802" s="151"/>
      <c r="D802" s="152"/>
      <c r="E802" s="153"/>
      <c r="F802" s="153"/>
      <c r="G802" s="104"/>
      <c r="H802" s="99"/>
      <c r="I802" s="100"/>
      <c r="J802" s="101"/>
      <c r="K802" s="102"/>
      <c r="L802" s="104"/>
      <c r="M802" s="104"/>
      <c r="N802" s="104"/>
      <c r="O802" s="104"/>
      <c r="P802" s="104"/>
      <c r="Q802" s="104"/>
      <c r="R802" s="104"/>
      <c r="S802" s="104"/>
      <c r="T802" s="104"/>
      <c r="U802" s="104"/>
      <c r="V802" s="104"/>
      <c r="W802" s="104"/>
      <c r="X802" s="104"/>
      <c r="Y802" s="104"/>
      <c r="Z802" s="104"/>
    </row>
    <row r="803" spans="1:26" ht="12" customHeight="1" x14ac:dyDescent="0.25">
      <c r="A803" s="104"/>
      <c r="B803" s="104"/>
      <c r="C803" s="151"/>
      <c r="D803" s="152"/>
      <c r="E803" s="153"/>
      <c r="F803" s="153"/>
      <c r="G803" s="104"/>
      <c r="H803" s="99"/>
      <c r="I803" s="100"/>
      <c r="J803" s="101"/>
      <c r="K803" s="102"/>
      <c r="L803" s="104"/>
      <c r="M803" s="104"/>
      <c r="N803" s="104"/>
      <c r="O803" s="104"/>
      <c r="P803" s="104"/>
      <c r="Q803" s="104"/>
      <c r="R803" s="104"/>
      <c r="S803" s="104"/>
      <c r="T803" s="104"/>
      <c r="U803" s="104"/>
      <c r="V803" s="104"/>
      <c r="W803" s="104"/>
      <c r="X803" s="104"/>
      <c r="Y803" s="104"/>
      <c r="Z803" s="104"/>
    </row>
    <row r="804" spans="1:26" ht="12" customHeight="1" x14ac:dyDescent="0.25">
      <c r="A804" s="104"/>
      <c r="B804" s="104"/>
      <c r="C804" s="151"/>
      <c r="D804" s="152"/>
      <c r="E804" s="153"/>
      <c r="F804" s="153"/>
      <c r="G804" s="104"/>
      <c r="H804" s="99"/>
      <c r="I804" s="100"/>
      <c r="J804" s="101"/>
      <c r="K804" s="102"/>
      <c r="L804" s="104"/>
      <c r="M804" s="104"/>
      <c r="N804" s="104"/>
      <c r="O804" s="104"/>
      <c r="P804" s="104"/>
      <c r="Q804" s="104"/>
      <c r="R804" s="104"/>
      <c r="S804" s="104"/>
      <c r="T804" s="104"/>
      <c r="U804" s="104"/>
      <c r="V804" s="104"/>
      <c r="W804" s="104"/>
      <c r="X804" s="104"/>
      <c r="Y804" s="104"/>
      <c r="Z804" s="104"/>
    </row>
    <row r="805" spans="1:26" ht="12" customHeight="1" x14ac:dyDescent="0.25">
      <c r="A805" s="104"/>
      <c r="B805" s="104"/>
      <c r="C805" s="151"/>
      <c r="D805" s="152"/>
      <c r="E805" s="153"/>
      <c r="F805" s="153"/>
      <c r="G805" s="104"/>
      <c r="H805" s="99"/>
      <c r="I805" s="100"/>
      <c r="J805" s="101"/>
      <c r="K805" s="102"/>
      <c r="L805" s="104"/>
      <c r="M805" s="104"/>
      <c r="N805" s="104"/>
      <c r="O805" s="104"/>
      <c r="P805" s="104"/>
      <c r="Q805" s="104"/>
      <c r="R805" s="104"/>
      <c r="S805" s="104"/>
      <c r="T805" s="104"/>
      <c r="U805" s="104"/>
      <c r="V805" s="104"/>
      <c r="W805" s="104"/>
      <c r="X805" s="104"/>
      <c r="Y805" s="104"/>
      <c r="Z805" s="104"/>
    </row>
    <row r="806" spans="1:26" ht="12" customHeight="1" x14ac:dyDescent="0.25">
      <c r="A806" s="104"/>
      <c r="B806" s="104"/>
      <c r="C806" s="151"/>
      <c r="D806" s="152"/>
      <c r="E806" s="153"/>
      <c r="F806" s="153"/>
      <c r="G806" s="104"/>
      <c r="H806" s="99"/>
      <c r="I806" s="100"/>
      <c r="J806" s="101"/>
      <c r="K806" s="102"/>
      <c r="L806" s="104"/>
      <c r="M806" s="104"/>
      <c r="N806" s="104"/>
      <c r="O806" s="104"/>
      <c r="P806" s="104"/>
      <c r="Q806" s="104"/>
      <c r="R806" s="104"/>
      <c r="S806" s="104"/>
      <c r="T806" s="104"/>
      <c r="U806" s="104"/>
      <c r="V806" s="104"/>
      <c r="W806" s="104"/>
      <c r="X806" s="104"/>
      <c r="Y806" s="104"/>
      <c r="Z806" s="104"/>
    </row>
    <row r="807" spans="1:26" ht="12" customHeight="1" x14ac:dyDescent="0.25">
      <c r="A807" s="104"/>
      <c r="B807" s="104"/>
      <c r="C807" s="151"/>
      <c r="D807" s="152"/>
      <c r="E807" s="153"/>
      <c r="F807" s="153"/>
      <c r="G807" s="104"/>
      <c r="H807" s="99"/>
      <c r="I807" s="100"/>
      <c r="J807" s="101"/>
      <c r="K807" s="102"/>
      <c r="L807" s="104"/>
      <c r="M807" s="104"/>
      <c r="N807" s="104"/>
      <c r="O807" s="104"/>
      <c r="P807" s="104"/>
      <c r="Q807" s="104"/>
      <c r="R807" s="104"/>
      <c r="S807" s="104"/>
      <c r="T807" s="104"/>
      <c r="U807" s="104"/>
      <c r="V807" s="104"/>
      <c r="W807" s="104"/>
      <c r="X807" s="104"/>
      <c r="Y807" s="104"/>
      <c r="Z807" s="104"/>
    </row>
    <row r="808" spans="1:26" ht="12" customHeight="1" x14ac:dyDescent="0.25">
      <c r="A808" s="104"/>
      <c r="B808" s="104"/>
      <c r="C808" s="151"/>
      <c r="D808" s="152"/>
      <c r="E808" s="153"/>
      <c r="F808" s="153"/>
      <c r="G808" s="104"/>
      <c r="H808" s="99"/>
      <c r="I808" s="100"/>
      <c r="J808" s="101"/>
      <c r="K808" s="102"/>
      <c r="L808" s="104"/>
      <c r="M808" s="104"/>
      <c r="N808" s="104"/>
      <c r="O808" s="104"/>
      <c r="P808" s="104"/>
      <c r="Q808" s="104"/>
      <c r="R808" s="104"/>
      <c r="S808" s="104"/>
      <c r="T808" s="104"/>
      <c r="U808" s="104"/>
      <c r="V808" s="104"/>
      <c r="W808" s="104"/>
      <c r="X808" s="104"/>
      <c r="Y808" s="104"/>
      <c r="Z808" s="104"/>
    </row>
    <row r="809" spans="1:26" ht="12" customHeight="1" x14ac:dyDescent="0.25">
      <c r="A809" s="104"/>
      <c r="B809" s="104"/>
      <c r="C809" s="151"/>
      <c r="D809" s="152"/>
      <c r="E809" s="153"/>
      <c r="F809" s="153"/>
      <c r="G809" s="104"/>
      <c r="H809" s="99"/>
      <c r="I809" s="100"/>
      <c r="J809" s="101"/>
      <c r="K809" s="102"/>
      <c r="L809" s="104"/>
      <c r="M809" s="104"/>
      <c r="N809" s="104"/>
      <c r="O809" s="104"/>
      <c r="P809" s="104"/>
      <c r="Q809" s="104"/>
      <c r="R809" s="104"/>
      <c r="S809" s="104"/>
      <c r="T809" s="104"/>
      <c r="U809" s="104"/>
      <c r="V809" s="104"/>
      <c r="W809" s="104"/>
      <c r="X809" s="104"/>
      <c r="Y809" s="104"/>
      <c r="Z809" s="104"/>
    </row>
    <row r="810" spans="1:26" ht="12" customHeight="1" x14ac:dyDescent="0.25">
      <c r="A810" s="104"/>
      <c r="B810" s="104"/>
      <c r="C810" s="151"/>
      <c r="D810" s="152"/>
      <c r="E810" s="153"/>
      <c r="F810" s="153"/>
      <c r="G810" s="104"/>
      <c r="H810" s="99"/>
      <c r="I810" s="100"/>
      <c r="J810" s="101"/>
      <c r="K810" s="102"/>
      <c r="L810" s="104"/>
      <c r="M810" s="104"/>
      <c r="N810" s="104"/>
      <c r="O810" s="104"/>
      <c r="P810" s="104"/>
      <c r="Q810" s="104"/>
      <c r="R810" s="104"/>
      <c r="S810" s="104"/>
      <c r="T810" s="104"/>
      <c r="U810" s="104"/>
      <c r="V810" s="104"/>
      <c r="W810" s="104"/>
      <c r="X810" s="104"/>
      <c r="Y810" s="104"/>
      <c r="Z810" s="104"/>
    </row>
    <row r="811" spans="1:26" ht="12" customHeight="1" x14ac:dyDescent="0.25">
      <c r="A811" s="104"/>
      <c r="B811" s="104"/>
      <c r="C811" s="151"/>
      <c r="D811" s="152"/>
      <c r="E811" s="153"/>
      <c r="F811" s="153"/>
      <c r="G811" s="104"/>
      <c r="H811" s="99"/>
      <c r="I811" s="100"/>
      <c r="J811" s="101"/>
      <c r="K811" s="102"/>
      <c r="L811" s="104"/>
      <c r="M811" s="104"/>
      <c r="N811" s="104"/>
      <c r="O811" s="104"/>
      <c r="P811" s="104"/>
      <c r="Q811" s="104"/>
      <c r="R811" s="104"/>
      <c r="S811" s="104"/>
      <c r="T811" s="104"/>
      <c r="U811" s="104"/>
      <c r="V811" s="104"/>
      <c r="W811" s="104"/>
      <c r="X811" s="104"/>
      <c r="Y811" s="104"/>
      <c r="Z811" s="104"/>
    </row>
    <row r="812" spans="1:26" ht="12" customHeight="1" x14ac:dyDescent="0.25">
      <c r="A812" s="104"/>
      <c r="B812" s="104"/>
      <c r="C812" s="151"/>
      <c r="D812" s="152"/>
      <c r="E812" s="153"/>
      <c r="F812" s="153"/>
      <c r="G812" s="104"/>
      <c r="H812" s="99"/>
      <c r="I812" s="100"/>
      <c r="J812" s="101"/>
      <c r="K812" s="102"/>
      <c r="L812" s="104"/>
      <c r="M812" s="104"/>
      <c r="N812" s="104"/>
      <c r="O812" s="104"/>
      <c r="P812" s="104"/>
      <c r="Q812" s="104"/>
      <c r="R812" s="104"/>
      <c r="S812" s="104"/>
      <c r="T812" s="104"/>
      <c r="U812" s="104"/>
      <c r="V812" s="104"/>
      <c r="W812" s="104"/>
      <c r="X812" s="104"/>
      <c r="Y812" s="104"/>
      <c r="Z812" s="104"/>
    </row>
    <row r="813" spans="1:26" ht="12" customHeight="1" x14ac:dyDescent="0.25">
      <c r="A813" s="104"/>
      <c r="B813" s="104"/>
      <c r="C813" s="151"/>
      <c r="D813" s="152"/>
      <c r="E813" s="153"/>
      <c r="F813" s="153"/>
      <c r="G813" s="104"/>
      <c r="H813" s="99"/>
      <c r="I813" s="100"/>
      <c r="J813" s="101"/>
      <c r="K813" s="102"/>
      <c r="L813" s="104"/>
      <c r="M813" s="104"/>
      <c r="N813" s="104"/>
      <c r="O813" s="104"/>
      <c r="P813" s="104"/>
      <c r="Q813" s="104"/>
      <c r="R813" s="104"/>
      <c r="S813" s="104"/>
      <c r="T813" s="104"/>
      <c r="U813" s="104"/>
      <c r="V813" s="104"/>
      <c r="W813" s="104"/>
      <c r="X813" s="104"/>
      <c r="Y813" s="104"/>
      <c r="Z813" s="104"/>
    </row>
    <row r="814" spans="1:26" ht="12" customHeight="1" x14ac:dyDescent="0.25">
      <c r="A814" s="104"/>
      <c r="B814" s="104"/>
      <c r="C814" s="151"/>
      <c r="D814" s="152"/>
      <c r="E814" s="153"/>
      <c r="F814" s="153"/>
      <c r="G814" s="104"/>
      <c r="H814" s="99"/>
      <c r="I814" s="100"/>
      <c r="J814" s="101"/>
      <c r="K814" s="102"/>
      <c r="L814" s="104"/>
      <c r="M814" s="104"/>
      <c r="N814" s="104"/>
      <c r="O814" s="104"/>
      <c r="P814" s="104"/>
      <c r="Q814" s="104"/>
      <c r="R814" s="104"/>
      <c r="S814" s="104"/>
      <c r="T814" s="104"/>
      <c r="U814" s="104"/>
      <c r="V814" s="104"/>
      <c r="W814" s="104"/>
      <c r="X814" s="104"/>
      <c r="Y814" s="104"/>
      <c r="Z814" s="104"/>
    </row>
    <row r="815" spans="1:26" ht="12" customHeight="1" x14ac:dyDescent="0.25">
      <c r="A815" s="104"/>
      <c r="B815" s="104"/>
      <c r="C815" s="151"/>
      <c r="D815" s="152"/>
      <c r="E815" s="153"/>
      <c r="F815" s="153"/>
      <c r="G815" s="104"/>
      <c r="H815" s="99"/>
      <c r="I815" s="100"/>
      <c r="J815" s="101"/>
      <c r="K815" s="102"/>
      <c r="L815" s="104"/>
      <c r="M815" s="104"/>
      <c r="N815" s="104"/>
      <c r="O815" s="104"/>
      <c r="P815" s="104"/>
      <c r="Q815" s="104"/>
      <c r="R815" s="104"/>
      <c r="S815" s="104"/>
      <c r="T815" s="104"/>
      <c r="U815" s="104"/>
      <c r="V815" s="104"/>
      <c r="W815" s="104"/>
      <c r="X815" s="104"/>
      <c r="Y815" s="104"/>
      <c r="Z815" s="104"/>
    </row>
    <row r="816" spans="1:26" ht="12" customHeight="1" x14ac:dyDescent="0.25">
      <c r="A816" s="104"/>
      <c r="B816" s="104"/>
      <c r="C816" s="151"/>
      <c r="D816" s="152"/>
      <c r="E816" s="153"/>
      <c r="F816" s="153"/>
      <c r="G816" s="104"/>
      <c r="H816" s="99"/>
      <c r="I816" s="100"/>
      <c r="J816" s="101"/>
      <c r="K816" s="102"/>
      <c r="L816" s="104"/>
      <c r="M816" s="104"/>
      <c r="N816" s="104"/>
      <c r="O816" s="104"/>
      <c r="P816" s="104"/>
      <c r="Q816" s="104"/>
      <c r="R816" s="104"/>
      <c r="S816" s="104"/>
      <c r="T816" s="104"/>
      <c r="U816" s="104"/>
      <c r="V816" s="104"/>
      <c r="W816" s="104"/>
      <c r="X816" s="104"/>
      <c r="Y816" s="104"/>
      <c r="Z816" s="104"/>
    </row>
    <row r="817" spans="1:26" ht="12" customHeight="1" x14ac:dyDescent="0.25">
      <c r="A817" s="104"/>
      <c r="B817" s="104"/>
      <c r="C817" s="151"/>
      <c r="D817" s="152"/>
      <c r="E817" s="153"/>
      <c r="F817" s="153"/>
      <c r="G817" s="104"/>
      <c r="H817" s="99"/>
      <c r="I817" s="100"/>
      <c r="J817" s="101"/>
      <c r="K817" s="102"/>
      <c r="L817" s="104"/>
      <c r="M817" s="104"/>
      <c r="N817" s="104"/>
      <c r="O817" s="104"/>
      <c r="P817" s="104"/>
      <c r="Q817" s="104"/>
      <c r="R817" s="104"/>
      <c r="S817" s="104"/>
      <c r="T817" s="104"/>
      <c r="U817" s="104"/>
      <c r="V817" s="104"/>
      <c r="W817" s="104"/>
      <c r="X817" s="104"/>
      <c r="Y817" s="104"/>
      <c r="Z817" s="104"/>
    </row>
    <row r="818" spans="1:26" ht="12" customHeight="1" x14ac:dyDescent="0.25">
      <c r="A818" s="104"/>
      <c r="B818" s="104"/>
      <c r="C818" s="151"/>
      <c r="D818" s="152"/>
      <c r="E818" s="153"/>
      <c r="F818" s="153"/>
      <c r="G818" s="104"/>
      <c r="H818" s="99"/>
      <c r="I818" s="100"/>
      <c r="J818" s="101"/>
      <c r="K818" s="102"/>
      <c r="L818" s="104"/>
      <c r="M818" s="104"/>
      <c r="N818" s="104"/>
      <c r="O818" s="104"/>
      <c r="P818" s="104"/>
      <c r="Q818" s="104"/>
      <c r="R818" s="104"/>
      <c r="S818" s="104"/>
      <c r="T818" s="104"/>
      <c r="U818" s="104"/>
      <c r="V818" s="104"/>
      <c r="W818" s="104"/>
      <c r="X818" s="104"/>
      <c r="Y818" s="104"/>
      <c r="Z818" s="104"/>
    </row>
    <row r="819" spans="1:26" ht="12" customHeight="1" x14ac:dyDescent="0.25">
      <c r="A819" s="104"/>
      <c r="B819" s="104"/>
      <c r="C819" s="151"/>
      <c r="D819" s="152"/>
      <c r="E819" s="153"/>
      <c r="F819" s="153"/>
      <c r="G819" s="104"/>
      <c r="H819" s="99"/>
      <c r="I819" s="100"/>
      <c r="J819" s="101"/>
      <c r="K819" s="102"/>
      <c r="L819" s="104"/>
      <c r="M819" s="104"/>
      <c r="N819" s="104"/>
      <c r="O819" s="104"/>
      <c r="P819" s="104"/>
      <c r="Q819" s="104"/>
      <c r="R819" s="104"/>
      <c r="S819" s="104"/>
      <c r="T819" s="104"/>
      <c r="U819" s="104"/>
      <c r="V819" s="104"/>
      <c r="W819" s="104"/>
      <c r="X819" s="104"/>
      <c r="Y819" s="104"/>
      <c r="Z819" s="104"/>
    </row>
    <row r="820" spans="1:26" ht="12" customHeight="1" x14ac:dyDescent="0.25">
      <c r="A820" s="104"/>
      <c r="B820" s="104"/>
      <c r="C820" s="151"/>
      <c r="D820" s="152"/>
      <c r="E820" s="153"/>
      <c r="F820" s="153"/>
      <c r="G820" s="104"/>
      <c r="H820" s="99"/>
      <c r="I820" s="100"/>
      <c r="J820" s="101"/>
      <c r="K820" s="102"/>
      <c r="L820" s="104"/>
      <c r="M820" s="104"/>
      <c r="N820" s="104"/>
      <c r="O820" s="104"/>
      <c r="P820" s="104"/>
      <c r="Q820" s="104"/>
      <c r="R820" s="104"/>
      <c r="S820" s="104"/>
      <c r="T820" s="104"/>
      <c r="U820" s="104"/>
      <c r="V820" s="104"/>
      <c r="W820" s="104"/>
      <c r="X820" s="104"/>
      <c r="Y820" s="104"/>
      <c r="Z820" s="104"/>
    </row>
    <row r="821" spans="1:26" ht="12" customHeight="1" x14ac:dyDescent="0.25">
      <c r="A821" s="104"/>
      <c r="B821" s="104"/>
      <c r="C821" s="151"/>
      <c r="D821" s="152"/>
      <c r="E821" s="153"/>
      <c r="F821" s="153"/>
      <c r="G821" s="104"/>
      <c r="H821" s="99"/>
      <c r="I821" s="100"/>
      <c r="J821" s="101"/>
      <c r="K821" s="102"/>
      <c r="L821" s="104"/>
      <c r="M821" s="104"/>
      <c r="N821" s="104"/>
      <c r="O821" s="104"/>
      <c r="P821" s="104"/>
      <c r="Q821" s="104"/>
      <c r="R821" s="104"/>
      <c r="S821" s="104"/>
      <c r="T821" s="104"/>
      <c r="U821" s="104"/>
      <c r="V821" s="104"/>
      <c r="W821" s="104"/>
      <c r="X821" s="104"/>
      <c r="Y821" s="104"/>
      <c r="Z821" s="104"/>
    </row>
    <row r="822" spans="1:26" ht="12" customHeight="1" x14ac:dyDescent="0.25">
      <c r="A822" s="104"/>
      <c r="B822" s="104"/>
      <c r="C822" s="151"/>
      <c r="D822" s="152"/>
      <c r="E822" s="153"/>
      <c r="F822" s="153"/>
      <c r="G822" s="104"/>
      <c r="H822" s="99"/>
      <c r="I822" s="100"/>
      <c r="J822" s="101"/>
      <c r="K822" s="102"/>
      <c r="L822" s="104"/>
      <c r="M822" s="104"/>
      <c r="N822" s="104"/>
      <c r="O822" s="104"/>
      <c r="P822" s="104"/>
      <c r="Q822" s="104"/>
      <c r="R822" s="104"/>
      <c r="S822" s="104"/>
      <c r="T822" s="104"/>
      <c r="U822" s="104"/>
      <c r="V822" s="104"/>
      <c r="W822" s="104"/>
      <c r="X822" s="104"/>
      <c r="Y822" s="104"/>
      <c r="Z822" s="104"/>
    </row>
    <row r="823" spans="1:26" ht="12" customHeight="1" x14ac:dyDescent="0.25">
      <c r="A823" s="104"/>
      <c r="B823" s="104"/>
      <c r="C823" s="151"/>
      <c r="D823" s="152"/>
      <c r="E823" s="153"/>
      <c r="F823" s="153"/>
      <c r="G823" s="104"/>
      <c r="H823" s="99"/>
      <c r="I823" s="100"/>
      <c r="J823" s="101"/>
      <c r="K823" s="102"/>
      <c r="L823" s="104"/>
      <c r="M823" s="104"/>
      <c r="N823" s="104"/>
      <c r="O823" s="104"/>
      <c r="P823" s="104"/>
      <c r="Q823" s="104"/>
      <c r="R823" s="104"/>
      <c r="S823" s="104"/>
      <c r="T823" s="104"/>
      <c r="U823" s="104"/>
      <c r="V823" s="104"/>
      <c r="W823" s="104"/>
      <c r="X823" s="104"/>
      <c r="Y823" s="104"/>
      <c r="Z823" s="104"/>
    </row>
    <row r="824" spans="1:26" ht="12" customHeight="1" x14ac:dyDescent="0.25">
      <c r="A824" s="104"/>
      <c r="B824" s="104"/>
      <c r="C824" s="151"/>
      <c r="D824" s="152"/>
      <c r="E824" s="153"/>
      <c r="F824" s="153"/>
      <c r="G824" s="104"/>
      <c r="H824" s="99"/>
      <c r="I824" s="100"/>
      <c r="J824" s="101"/>
      <c r="K824" s="102"/>
      <c r="L824" s="104"/>
      <c r="M824" s="104"/>
      <c r="N824" s="104"/>
      <c r="O824" s="104"/>
      <c r="P824" s="104"/>
      <c r="Q824" s="104"/>
      <c r="R824" s="104"/>
      <c r="S824" s="104"/>
      <c r="T824" s="104"/>
      <c r="U824" s="104"/>
      <c r="V824" s="104"/>
      <c r="W824" s="104"/>
      <c r="X824" s="104"/>
      <c r="Y824" s="104"/>
      <c r="Z824" s="104"/>
    </row>
    <row r="825" spans="1:26" ht="12" customHeight="1" x14ac:dyDescent="0.25">
      <c r="A825" s="104"/>
      <c r="B825" s="104"/>
      <c r="C825" s="151"/>
      <c r="D825" s="152"/>
      <c r="E825" s="153"/>
      <c r="F825" s="153"/>
      <c r="G825" s="104"/>
      <c r="H825" s="99"/>
      <c r="I825" s="100"/>
      <c r="J825" s="101"/>
      <c r="K825" s="102"/>
      <c r="L825" s="104"/>
      <c r="M825" s="104"/>
      <c r="N825" s="104"/>
      <c r="O825" s="104"/>
      <c r="P825" s="104"/>
      <c r="Q825" s="104"/>
      <c r="R825" s="104"/>
      <c r="S825" s="104"/>
      <c r="T825" s="104"/>
      <c r="U825" s="104"/>
      <c r="V825" s="104"/>
      <c r="W825" s="104"/>
      <c r="X825" s="104"/>
      <c r="Y825" s="104"/>
      <c r="Z825" s="104"/>
    </row>
    <row r="826" spans="1:26" ht="12" customHeight="1" x14ac:dyDescent="0.25">
      <c r="A826" s="104"/>
      <c r="B826" s="104"/>
      <c r="C826" s="151"/>
      <c r="D826" s="152"/>
      <c r="E826" s="153"/>
      <c r="F826" s="153"/>
      <c r="G826" s="104"/>
      <c r="H826" s="99"/>
      <c r="I826" s="100"/>
      <c r="J826" s="101"/>
      <c r="K826" s="102"/>
      <c r="L826" s="104"/>
      <c r="M826" s="104"/>
      <c r="N826" s="104"/>
      <c r="O826" s="104"/>
      <c r="P826" s="104"/>
      <c r="Q826" s="104"/>
      <c r="R826" s="104"/>
      <c r="S826" s="104"/>
      <c r="T826" s="104"/>
      <c r="U826" s="104"/>
      <c r="V826" s="104"/>
      <c r="W826" s="104"/>
      <c r="X826" s="104"/>
      <c r="Y826" s="104"/>
      <c r="Z826" s="104"/>
    </row>
    <row r="827" spans="1:26" ht="12" customHeight="1" x14ac:dyDescent="0.25">
      <c r="A827" s="104"/>
      <c r="B827" s="104"/>
      <c r="C827" s="151"/>
      <c r="D827" s="152"/>
      <c r="E827" s="153"/>
      <c r="F827" s="153"/>
      <c r="G827" s="104"/>
      <c r="H827" s="99"/>
      <c r="I827" s="100"/>
      <c r="J827" s="101"/>
      <c r="K827" s="102"/>
      <c r="L827" s="104"/>
      <c r="M827" s="104"/>
      <c r="N827" s="104"/>
      <c r="O827" s="104"/>
      <c r="P827" s="104"/>
      <c r="Q827" s="104"/>
      <c r="R827" s="104"/>
      <c r="S827" s="104"/>
      <c r="T827" s="104"/>
      <c r="U827" s="104"/>
      <c r="V827" s="104"/>
      <c r="W827" s="104"/>
      <c r="X827" s="104"/>
      <c r="Y827" s="104"/>
      <c r="Z827" s="104"/>
    </row>
    <row r="828" spans="1:26" ht="12" customHeight="1" x14ac:dyDescent="0.25">
      <c r="A828" s="104"/>
      <c r="B828" s="104"/>
      <c r="C828" s="151"/>
      <c r="D828" s="152"/>
      <c r="E828" s="153"/>
      <c r="F828" s="153"/>
      <c r="G828" s="104"/>
      <c r="H828" s="99"/>
      <c r="I828" s="100"/>
      <c r="J828" s="101"/>
      <c r="K828" s="102"/>
      <c r="L828" s="104"/>
      <c r="M828" s="104"/>
      <c r="N828" s="104"/>
      <c r="O828" s="104"/>
      <c r="P828" s="104"/>
      <c r="Q828" s="104"/>
      <c r="R828" s="104"/>
      <c r="S828" s="104"/>
      <c r="T828" s="104"/>
      <c r="U828" s="104"/>
      <c r="V828" s="104"/>
      <c r="W828" s="104"/>
      <c r="X828" s="104"/>
      <c r="Y828" s="104"/>
      <c r="Z828" s="104"/>
    </row>
    <row r="829" spans="1:26" ht="12" customHeight="1" x14ac:dyDescent="0.25">
      <c r="A829" s="104"/>
      <c r="B829" s="104"/>
      <c r="C829" s="151"/>
      <c r="D829" s="152"/>
      <c r="E829" s="153"/>
      <c r="F829" s="153"/>
      <c r="G829" s="104"/>
      <c r="H829" s="99"/>
      <c r="I829" s="100"/>
      <c r="J829" s="101"/>
      <c r="K829" s="102"/>
      <c r="L829" s="104"/>
      <c r="M829" s="104"/>
      <c r="N829" s="104"/>
      <c r="O829" s="104"/>
      <c r="P829" s="104"/>
      <c r="Q829" s="104"/>
      <c r="R829" s="104"/>
      <c r="S829" s="104"/>
      <c r="T829" s="104"/>
      <c r="U829" s="104"/>
      <c r="V829" s="104"/>
      <c r="W829" s="104"/>
      <c r="X829" s="104"/>
      <c r="Y829" s="104"/>
      <c r="Z829" s="104"/>
    </row>
    <row r="830" spans="1:26" ht="12" customHeight="1" x14ac:dyDescent="0.25">
      <c r="A830" s="104"/>
      <c r="B830" s="104"/>
      <c r="C830" s="151"/>
      <c r="D830" s="152"/>
      <c r="E830" s="153"/>
      <c r="F830" s="153"/>
      <c r="G830" s="104"/>
      <c r="H830" s="99"/>
      <c r="I830" s="100"/>
      <c r="J830" s="101"/>
      <c r="K830" s="102"/>
      <c r="L830" s="104"/>
      <c r="M830" s="104"/>
      <c r="N830" s="104"/>
      <c r="O830" s="104"/>
      <c r="P830" s="104"/>
      <c r="Q830" s="104"/>
      <c r="R830" s="104"/>
      <c r="S830" s="104"/>
      <c r="T830" s="104"/>
      <c r="U830" s="104"/>
      <c r="V830" s="104"/>
      <c r="W830" s="104"/>
      <c r="X830" s="104"/>
      <c r="Y830" s="104"/>
      <c r="Z830" s="104"/>
    </row>
    <row r="831" spans="1:26" ht="12" customHeight="1" x14ac:dyDescent="0.25">
      <c r="A831" s="104"/>
      <c r="B831" s="104"/>
      <c r="C831" s="151"/>
      <c r="D831" s="152"/>
      <c r="E831" s="153"/>
      <c r="F831" s="153"/>
      <c r="G831" s="104"/>
      <c r="H831" s="99"/>
      <c r="I831" s="100"/>
      <c r="J831" s="101"/>
      <c r="K831" s="102"/>
      <c r="L831" s="104"/>
      <c r="M831" s="104"/>
      <c r="N831" s="104"/>
      <c r="O831" s="104"/>
      <c r="P831" s="104"/>
      <c r="Q831" s="104"/>
      <c r="R831" s="104"/>
      <c r="S831" s="104"/>
      <c r="T831" s="104"/>
      <c r="U831" s="104"/>
      <c r="V831" s="104"/>
      <c r="W831" s="104"/>
      <c r="X831" s="104"/>
      <c r="Y831" s="104"/>
      <c r="Z831" s="104"/>
    </row>
    <row r="832" spans="1:26" ht="12" customHeight="1" x14ac:dyDescent="0.25">
      <c r="A832" s="104"/>
      <c r="B832" s="104"/>
      <c r="C832" s="151"/>
      <c r="D832" s="152"/>
      <c r="E832" s="153"/>
      <c r="F832" s="153"/>
      <c r="G832" s="104"/>
      <c r="H832" s="99"/>
      <c r="I832" s="100"/>
      <c r="J832" s="101"/>
      <c r="K832" s="102"/>
      <c r="L832" s="104"/>
      <c r="M832" s="104"/>
      <c r="N832" s="104"/>
      <c r="O832" s="104"/>
      <c r="P832" s="104"/>
      <c r="Q832" s="104"/>
      <c r="R832" s="104"/>
      <c r="S832" s="104"/>
      <c r="T832" s="104"/>
      <c r="U832" s="104"/>
      <c r="V832" s="104"/>
      <c r="W832" s="104"/>
      <c r="X832" s="104"/>
      <c r="Y832" s="104"/>
      <c r="Z832" s="104"/>
    </row>
    <row r="833" spans="1:26" ht="12" customHeight="1" x14ac:dyDescent="0.25">
      <c r="A833" s="104"/>
      <c r="B833" s="104"/>
      <c r="C833" s="151"/>
      <c r="D833" s="152"/>
      <c r="E833" s="153"/>
      <c r="F833" s="153"/>
      <c r="G833" s="104"/>
      <c r="H833" s="99"/>
      <c r="I833" s="100"/>
      <c r="J833" s="101"/>
      <c r="K833" s="102"/>
      <c r="L833" s="104"/>
      <c r="M833" s="104"/>
      <c r="N833" s="104"/>
      <c r="O833" s="104"/>
      <c r="P833" s="104"/>
      <c r="Q833" s="104"/>
      <c r="R833" s="104"/>
      <c r="S833" s="104"/>
      <c r="T833" s="104"/>
      <c r="U833" s="104"/>
      <c r="V833" s="104"/>
      <c r="W833" s="104"/>
      <c r="X833" s="104"/>
      <c r="Y833" s="104"/>
      <c r="Z833" s="104"/>
    </row>
    <row r="834" spans="1:26" ht="12" customHeight="1" x14ac:dyDescent="0.25">
      <c r="A834" s="104"/>
      <c r="B834" s="104"/>
      <c r="C834" s="151"/>
      <c r="D834" s="152"/>
      <c r="E834" s="153"/>
      <c r="F834" s="153"/>
      <c r="G834" s="104"/>
      <c r="H834" s="99"/>
      <c r="I834" s="100"/>
      <c r="J834" s="101"/>
      <c r="K834" s="102"/>
      <c r="L834" s="104"/>
      <c r="M834" s="104"/>
      <c r="N834" s="104"/>
      <c r="O834" s="104"/>
      <c r="P834" s="104"/>
      <c r="Q834" s="104"/>
      <c r="R834" s="104"/>
      <c r="S834" s="104"/>
      <c r="T834" s="104"/>
      <c r="U834" s="104"/>
      <c r="V834" s="104"/>
      <c r="W834" s="104"/>
      <c r="X834" s="104"/>
      <c r="Y834" s="104"/>
      <c r="Z834" s="104"/>
    </row>
    <row r="835" spans="1:26" ht="12" customHeight="1" x14ac:dyDescent="0.25">
      <c r="A835" s="104"/>
      <c r="B835" s="104"/>
      <c r="C835" s="151"/>
      <c r="D835" s="152"/>
      <c r="E835" s="153"/>
      <c r="F835" s="153"/>
      <c r="G835" s="104"/>
      <c r="H835" s="99"/>
      <c r="I835" s="100"/>
      <c r="J835" s="101"/>
      <c r="K835" s="102"/>
      <c r="L835" s="104"/>
      <c r="M835" s="104"/>
      <c r="N835" s="104"/>
      <c r="O835" s="104"/>
      <c r="P835" s="104"/>
      <c r="Q835" s="104"/>
      <c r="R835" s="104"/>
      <c r="S835" s="104"/>
      <c r="T835" s="104"/>
      <c r="U835" s="104"/>
      <c r="V835" s="104"/>
      <c r="W835" s="104"/>
      <c r="X835" s="104"/>
      <c r="Y835" s="104"/>
      <c r="Z835" s="104"/>
    </row>
    <row r="836" spans="1:26" ht="12" customHeight="1" x14ac:dyDescent="0.25">
      <c r="A836" s="104"/>
      <c r="B836" s="104"/>
      <c r="C836" s="151"/>
      <c r="D836" s="152"/>
      <c r="E836" s="153"/>
      <c r="F836" s="153"/>
      <c r="G836" s="104"/>
      <c r="H836" s="99"/>
      <c r="I836" s="100"/>
      <c r="J836" s="101"/>
      <c r="K836" s="102"/>
      <c r="L836" s="104"/>
      <c r="M836" s="104"/>
      <c r="N836" s="104"/>
      <c r="O836" s="104"/>
      <c r="P836" s="104"/>
      <c r="Q836" s="104"/>
      <c r="R836" s="104"/>
      <c r="S836" s="104"/>
      <c r="T836" s="104"/>
      <c r="U836" s="104"/>
      <c r="V836" s="104"/>
      <c r="W836" s="104"/>
      <c r="X836" s="104"/>
      <c r="Y836" s="104"/>
      <c r="Z836" s="104"/>
    </row>
    <row r="837" spans="1:26" ht="12" customHeight="1" x14ac:dyDescent="0.25">
      <c r="A837" s="104"/>
      <c r="B837" s="104"/>
      <c r="C837" s="151"/>
      <c r="D837" s="152"/>
      <c r="E837" s="153"/>
      <c r="F837" s="153"/>
      <c r="G837" s="104"/>
      <c r="H837" s="99"/>
      <c r="I837" s="100"/>
      <c r="J837" s="101"/>
      <c r="K837" s="102"/>
      <c r="L837" s="104"/>
      <c r="M837" s="104"/>
      <c r="N837" s="104"/>
      <c r="O837" s="104"/>
      <c r="P837" s="104"/>
      <c r="Q837" s="104"/>
      <c r="R837" s="104"/>
      <c r="S837" s="104"/>
      <c r="T837" s="104"/>
      <c r="U837" s="104"/>
      <c r="V837" s="104"/>
      <c r="W837" s="104"/>
      <c r="X837" s="104"/>
      <c r="Y837" s="104"/>
      <c r="Z837" s="104"/>
    </row>
    <row r="838" spans="1:26" ht="12" customHeight="1" x14ac:dyDescent="0.25">
      <c r="A838" s="104"/>
      <c r="B838" s="104"/>
      <c r="C838" s="151"/>
      <c r="D838" s="152"/>
      <c r="E838" s="153"/>
      <c r="F838" s="153"/>
      <c r="G838" s="104"/>
      <c r="H838" s="99"/>
      <c r="I838" s="100"/>
      <c r="J838" s="101"/>
      <c r="K838" s="102"/>
      <c r="L838" s="104"/>
      <c r="M838" s="104"/>
      <c r="N838" s="104"/>
      <c r="O838" s="104"/>
      <c r="P838" s="104"/>
      <c r="Q838" s="104"/>
      <c r="R838" s="104"/>
      <c r="S838" s="104"/>
      <c r="T838" s="104"/>
      <c r="U838" s="104"/>
      <c r="V838" s="104"/>
      <c r="W838" s="104"/>
      <c r="X838" s="104"/>
      <c r="Y838" s="104"/>
      <c r="Z838" s="104"/>
    </row>
    <row r="839" spans="1:26" ht="12" customHeight="1" x14ac:dyDescent="0.25">
      <c r="A839" s="104"/>
      <c r="B839" s="104"/>
      <c r="C839" s="151"/>
      <c r="D839" s="152"/>
      <c r="E839" s="153"/>
      <c r="F839" s="153"/>
      <c r="G839" s="104"/>
      <c r="H839" s="99"/>
      <c r="I839" s="100"/>
      <c r="J839" s="101"/>
      <c r="K839" s="102"/>
      <c r="L839" s="104"/>
      <c r="M839" s="104"/>
      <c r="N839" s="104"/>
      <c r="O839" s="104"/>
      <c r="P839" s="104"/>
      <c r="Q839" s="104"/>
      <c r="R839" s="104"/>
      <c r="S839" s="104"/>
      <c r="T839" s="104"/>
      <c r="U839" s="104"/>
      <c r="V839" s="104"/>
      <c r="W839" s="104"/>
      <c r="X839" s="104"/>
      <c r="Y839" s="104"/>
      <c r="Z839" s="104"/>
    </row>
    <row r="840" spans="1:26" ht="12" customHeight="1" x14ac:dyDescent="0.25">
      <c r="A840" s="104"/>
      <c r="B840" s="104"/>
      <c r="C840" s="151"/>
      <c r="D840" s="152"/>
      <c r="E840" s="153"/>
      <c r="F840" s="153"/>
      <c r="G840" s="104"/>
      <c r="H840" s="99"/>
      <c r="I840" s="100"/>
      <c r="J840" s="101"/>
      <c r="K840" s="102"/>
      <c r="L840" s="104"/>
      <c r="M840" s="104"/>
      <c r="N840" s="104"/>
      <c r="O840" s="104"/>
      <c r="P840" s="104"/>
      <c r="Q840" s="104"/>
      <c r="R840" s="104"/>
      <c r="S840" s="104"/>
      <c r="T840" s="104"/>
      <c r="U840" s="104"/>
      <c r="V840" s="104"/>
      <c r="W840" s="104"/>
      <c r="X840" s="104"/>
      <c r="Y840" s="104"/>
      <c r="Z840" s="104"/>
    </row>
    <row r="841" spans="1:26" ht="12" customHeight="1" x14ac:dyDescent="0.25">
      <c r="A841" s="104"/>
      <c r="B841" s="104"/>
      <c r="C841" s="151"/>
      <c r="D841" s="152"/>
      <c r="E841" s="153"/>
      <c r="F841" s="153"/>
      <c r="G841" s="104"/>
      <c r="H841" s="99"/>
      <c r="I841" s="100"/>
      <c r="J841" s="101"/>
      <c r="K841" s="102"/>
      <c r="L841" s="104"/>
      <c r="M841" s="104"/>
      <c r="N841" s="104"/>
      <c r="O841" s="104"/>
      <c r="P841" s="104"/>
      <c r="Q841" s="104"/>
      <c r="R841" s="104"/>
      <c r="S841" s="104"/>
      <c r="T841" s="104"/>
      <c r="U841" s="104"/>
      <c r="V841" s="104"/>
      <c r="W841" s="104"/>
      <c r="X841" s="104"/>
      <c r="Y841" s="104"/>
      <c r="Z841" s="104"/>
    </row>
    <row r="842" spans="1:26" ht="12" customHeight="1" x14ac:dyDescent="0.25">
      <c r="A842" s="104"/>
      <c r="B842" s="104"/>
      <c r="C842" s="151"/>
      <c r="D842" s="152"/>
      <c r="E842" s="153"/>
      <c r="F842" s="153"/>
      <c r="G842" s="104"/>
      <c r="H842" s="99"/>
      <c r="I842" s="100"/>
      <c r="J842" s="101"/>
      <c r="K842" s="102"/>
      <c r="L842" s="104"/>
      <c r="M842" s="104"/>
      <c r="N842" s="104"/>
      <c r="O842" s="104"/>
      <c r="P842" s="104"/>
      <c r="Q842" s="104"/>
      <c r="R842" s="104"/>
      <c r="S842" s="104"/>
      <c r="T842" s="104"/>
      <c r="U842" s="104"/>
      <c r="V842" s="104"/>
      <c r="W842" s="104"/>
      <c r="X842" s="104"/>
      <c r="Y842" s="104"/>
      <c r="Z842" s="104"/>
    </row>
    <row r="843" spans="1:26" ht="12" customHeight="1" x14ac:dyDescent="0.25">
      <c r="A843" s="104"/>
      <c r="B843" s="104"/>
      <c r="C843" s="151"/>
      <c r="D843" s="152"/>
      <c r="E843" s="153"/>
      <c r="F843" s="153"/>
      <c r="G843" s="104"/>
      <c r="H843" s="99"/>
      <c r="I843" s="100"/>
      <c r="J843" s="101"/>
      <c r="K843" s="102"/>
      <c r="L843" s="104"/>
      <c r="M843" s="104"/>
      <c r="N843" s="104"/>
      <c r="O843" s="104"/>
      <c r="P843" s="104"/>
      <c r="Q843" s="104"/>
      <c r="R843" s="104"/>
      <c r="S843" s="104"/>
      <c r="T843" s="104"/>
      <c r="U843" s="104"/>
      <c r="V843" s="104"/>
      <c r="W843" s="104"/>
      <c r="X843" s="104"/>
      <c r="Y843" s="104"/>
      <c r="Z843" s="104"/>
    </row>
    <row r="844" spans="1:26" ht="12" customHeight="1" x14ac:dyDescent="0.25">
      <c r="A844" s="104"/>
      <c r="B844" s="104"/>
      <c r="C844" s="151"/>
      <c r="D844" s="152"/>
      <c r="E844" s="153"/>
      <c r="F844" s="153"/>
      <c r="G844" s="104"/>
      <c r="H844" s="99"/>
      <c r="I844" s="100"/>
      <c r="J844" s="101"/>
      <c r="K844" s="102"/>
      <c r="L844" s="104"/>
      <c r="M844" s="104"/>
      <c r="N844" s="104"/>
      <c r="O844" s="104"/>
      <c r="P844" s="104"/>
      <c r="Q844" s="104"/>
      <c r="R844" s="104"/>
      <c r="S844" s="104"/>
      <c r="T844" s="104"/>
      <c r="U844" s="104"/>
      <c r="V844" s="104"/>
      <c r="W844" s="104"/>
      <c r="X844" s="104"/>
      <c r="Y844" s="104"/>
      <c r="Z844" s="104"/>
    </row>
    <row r="845" spans="1:26" ht="12" customHeight="1" x14ac:dyDescent="0.25">
      <c r="A845" s="104"/>
      <c r="B845" s="104"/>
      <c r="C845" s="151"/>
      <c r="D845" s="152"/>
      <c r="E845" s="153"/>
      <c r="F845" s="153"/>
      <c r="G845" s="104"/>
      <c r="H845" s="99"/>
      <c r="I845" s="100"/>
      <c r="J845" s="101"/>
      <c r="K845" s="102"/>
      <c r="L845" s="104"/>
      <c r="M845" s="104"/>
      <c r="N845" s="104"/>
      <c r="O845" s="104"/>
      <c r="P845" s="104"/>
      <c r="Q845" s="104"/>
      <c r="R845" s="104"/>
      <c r="S845" s="104"/>
      <c r="T845" s="104"/>
      <c r="U845" s="104"/>
      <c r="V845" s="104"/>
      <c r="W845" s="104"/>
      <c r="X845" s="104"/>
      <c r="Y845" s="104"/>
      <c r="Z845" s="104"/>
    </row>
    <row r="846" spans="1:26" ht="12" customHeight="1" x14ac:dyDescent="0.25">
      <c r="A846" s="104"/>
      <c r="B846" s="104"/>
      <c r="C846" s="151"/>
      <c r="D846" s="152"/>
      <c r="E846" s="153"/>
      <c r="F846" s="153"/>
      <c r="G846" s="104"/>
      <c r="H846" s="99"/>
      <c r="I846" s="100"/>
      <c r="J846" s="101"/>
      <c r="K846" s="102"/>
      <c r="L846" s="104"/>
      <c r="M846" s="104"/>
      <c r="N846" s="104"/>
      <c r="O846" s="104"/>
      <c r="P846" s="104"/>
      <c r="Q846" s="104"/>
      <c r="R846" s="104"/>
      <c r="S846" s="104"/>
      <c r="T846" s="104"/>
      <c r="U846" s="104"/>
      <c r="V846" s="104"/>
      <c r="W846" s="104"/>
      <c r="X846" s="104"/>
      <c r="Y846" s="104"/>
      <c r="Z846" s="104"/>
    </row>
    <row r="847" spans="1:26" ht="12" customHeight="1" x14ac:dyDescent="0.25">
      <c r="A847" s="104"/>
      <c r="B847" s="104"/>
      <c r="C847" s="151"/>
      <c r="D847" s="152"/>
      <c r="E847" s="153"/>
      <c r="F847" s="153"/>
      <c r="G847" s="104"/>
      <c r="H847" s="99"/>
      <c r="I847" s="100"/>
      <c r="J847" s="101"/>
      <c r="K847" s="102"/>
      <c r="L847" s="104"/>
      <c r="M847" s="104"/>
      <c r="N847" s="104"/>
      <c r="O847" s="104"/>
      <c r="P847" s="104"/>
      <c r="Q847" s="104"/>
      <c r="R847" s="104"/>
      <c r="S847" s="104"/>
      <c r="T847" s="104"/>
      <c r="U847" s="104"/>
      <c r="V847" s="104"/>
      <c r="W847" s="104"/>
      <c r="X847" s="104"/>
      <c r="Y847" s="104"/>
      <c r="Z847" s="104"/>
    </row>
    <row r="848" spans="1:26" ht="12" customHeight="1" x14ac:dyDescent="0.25">
      <c r="A848" s="104"/>
      <c r="B848" s="104"/>
      <c r="C848" s="151"/>
      <c r="D848" s="152"/>
      <c r="E848" s="153"/>
      <c r="F848" s="153"/>
      <c r="G848" s="104"/>
      <c r="H848" s="99"/>
      <c r="I848" s="100"/>
      <c r="J848" s="101"/>
      <c r="K848" s="102"/>
      <c r="L848" s="104"/>
      <c r="M848" s="104"/>
      <c r="N848" s="104"/>
      <c r="O848" s="104"/>
      <c r="P848" s="104"/>
      <c r="Q848" s="104"/>
      <c r="R848" s="104"/>
      <c r="S848" s="104"/>
      <c r="T848" s="104"/>
      <c r="U848" s="104"/>
      <c r="V848" s="104"/>
      <c r="W848" s="104"/>
      <c r="X848" s="104"/>
      <c r="Y848" s="104"/>
      <c r="Z848" s="104"/>
    </row>
    <row r="849" spans="1:26" ht="12" customHeight="1" x14ac:dyDescent="0.25">
      <c r="A849" s="104"/>
      <c r="B849" s="104"/>
      <c r="C849" s="151"/>
      <c r="D849" s="152"/>
      <c r="E849" s="153"/>
      <c r="F849" s="153"/>
      <c r="G849" s="104"/>
      <c r="H849" s="99"/>
      <c r="I849" s="100"/>
      <c r="J849" s="101"/>
      <c r="K849" s="102"/>
      <c r="L849" s="104"/>
      <c r="M849" s="104"/>
      <c r="N849" s="104"/>
      <c r="O849" s="104"/>
      <c r="P849" s="104"/>
      <c r="Q849" s="104"/>
      <c r="R849" s="104"/>
      <c r="S849" s="104"/>
      <c r="T849" s="104"/>
      <c r="U849" s="104"/>
      <c r="V849" s="104"/>
      <c r="W849" s="104"/>
      <c r="X849" s="104"/>
      <c r="Y849" s="104"/>
      <c r="Z849" s="104"/>
    </row>
    <row r="850" spans="1:26" ht="12" customHeight="1" x14ac:dyDescent="0.25">
      <c r="A850" s="104"/>
      <c r="B850" s="104"/>
      <c r="C850" s="151"/>
      <c r="D850" s="152"/>
      <c r="E850" s="153"/>
      <c r="F850" s="153"/>
      <c r="G850" s="104"/>
      <c r="H850" s="99"/>
      <c r="I850" s="100"/>
      <c r="J850" s="101"/>
      <c r="K850" s="102"/>
      <c r="L850" s="104"/>
      <c r="M850" s="104"/>
      <c r="N850" s="104"/>
      <c r="O850" s="104"/>
      <c r="P850" s="104"/>
      <c r="Q850" s="104"/>
      <c r="R850" s="104"/>
      <c r="S850" s="104"/>
      <c r="T850" s="104"/>
      <c r="U850" s="104"/>
      <c r="V850" s="104"/>
      <c r="W850" s="104"/>
      <c r="X850" s="104"/>
      <c r="Y850" s="104"/>
      <c r="Z850" s="104"/>
    </row>
    <row r="851" spans="1:26" ht="12" customHeight="1" x14ac:dyDescent="0.25">
      <c r="A851" s="104"/>
      <c r="B851" s="104"/>
      <c r="C851" s="151"/>
      <c r="D851" s="152"/>
      <c r="E851" s="153"/>
      <c r="F851" s="153"/>
      <c r="G851" s="104"/>
      <c r="H851" s="99"/>
      <c r="I851" s="100"/>
      <c r="J851" s="101"/>
      <c r="K851" s="102"/>
      <c r="L851" s="104"/>
      <c r="M851" s="104"/>
      <c r="N851" s="104"/>
      <c r="O851" s="104"/>
      <c r="P851" s="104"/>
      <c r="Q851" s="104"/>
      <c r="R851" s="104"/>
      <c r="S851" s="104"/>
      <c r="T851" s="104"/>
      <c r="U851" s="104"/>
      <c r="V851" s="104"/>
      <c r="W851" s="104"/>
      <c r="X851" s="104"/>
      <c r="Y851" s="104"/>
      <c r="Z851" s="104"/>
    </row>
    <row r="852" spans="1:26" ht="12" customHeight="1" x14ac:dyDescent="0.25">
      <c r="A852" s="104"/>
      <c r="B852" s="104"/>
      <c r="C852" s="151"/>
      <c r="D852" s="152"/>
      <c r="E852" s="153"/>
      <c r="F852" s="153"/>
      <c r="G852" s="104"/>
      <c r="H852" s="99"/>
      <c r="I852" s="100"/>
      <c r="J852" s="101"/>
      <c r="K852" s="102"/>
      <c r="L852" s="104"/>
      <c r="M852" s="104"/>
      <c r="N852" s="104"/>
      <c r="O852" s="104"/>
      <c r="P852" s="104"/>
      <c r="Q852" s="104"/>
      <c r="R852" s="104"/>
      <c r="S852" s="104"/>
      <c r="T852" s="104"/>
      <c r="U852" s="104"/>
      <c r="V852" s="104"/>
      <c r="W852" s="104"/>
      <c r="X852" s="104"/>
      <c r="Y852" s="104"/>
      <c r="Z852" s="104"/>
    </row>
    <row r="853" spans="1:26" ht="12" customHeight="1" x14ac:dyDescent="0.25">
      <c r="A853" s="104"/>
      <c r="B853" s="104"/>
      <c r="C853" s="151"/>
      <c r="D853" s="152"/>
      <c r="E853" s="153"/>
      <c r="F853" s="153"/>
      <c r="G853" s="104"/>
      <c r="H853" s="99"/>
      <c r="I853" s="100"/>
      <c r="J853" s="101"/>
      <c r="K853" s="102"/>
      <c r="L853" s="104"/>
      <c r="M853" s="104"/>
      <c r="N853" s="104"/>
      <c r="O853" s="104"/>
      <c r="P853" s="104"/>
      <c r="Q853" s="104"/>
      <c r="R853" s="104"/>
      <c r="S853" s="104"/>
      <c r="T853" s="104"/>
      <c r="U853" s="104"/>
      <c r="V853" s="104"/>
      <c r="W853" s="104"/>
      <c r="X853" s="104"/>
      <c r="Y853" s="104"/>
      <c r="Z853" s="104"/>
    </row>
    <row r="854" spans="1:26" ht="12" customHeight="1" x14ac:dyDescent="0.25">
      <c r="A854" s="104"/>
      <c r="B854" s="104"/>
      <c r="C854" s="151"/>
      <c r="D854" s="152"/>
      <c r="E854" s="153"/>
      <c r="F854" s="153"/>
      <c r="G854" s="104"/>
      <c r="H854" s="99"/>
      <c r="I854" s="100"/>
      <c r="J854" s="101"/>
      <c r="K854" s="102"/>
      <c r="L854" s="104"/>
      <c r="M854" s="104"/>
      <c r="N854" s="104"/>
      <c r="O854" s="104"/>
      <c r="P854" s="104"/>
      <c r="Q854" s="104"/>
      <c r="R854" s="104"/>
      <c r="S854" s="104"/>
      <c r="T854" s="104"/>
      <c r="U854" s="104"/>
      <c r="V854" s="104"/>
      <c r="W854" s="104"/>
      <c r="X854" s="104"/>
      <c r="Y854" s="104"/>
      <c r="Z854" s="104"/>
    </row>
    <row r="855" spans="1:26" ht="12" customHeight="1" x14ac:dyDescent="0.25">
      <c r="A855" s="104"/>
      <c r="B855" s="104"/>
      <c r="C855" s="151"/>
      <c r="D855" s="152"/>
      <c r="E855" s="153"/>
      <c r="F855" s="153"/>
      <c r="G855" s="104"/>
      <c r="H855" s="99"/>
      <c r="I855" s="100"/>
      <c r="J855" s="101"/>
      <c r="K855" s="102"/>
      <c r="L855" s="104"/>
      <c r="M855" s="104"/>
      <c r="N855" s="104"/>
      <c r="O855" s="104"/>
      <c r="P855" s="104"/>
      <c r="Q855" s="104"/>
      <c r="R855" s="104"/>
      <c r="S855" s="104"/>
      <c r="T855" s="104"/>
      <c r="U855" s="104"/>
      <c r="V855" s="104"/>
      <c r="W855" s="104"/>
      <c r="X855" s="104"/>
      <c r="Y855" s="104"/>
      <c r="Z855" s="104"/>
    </row>
    <row r="856" spans="1:26" ht="12" customHeight="1" x14ac:dyDescent="0.25">
      <c r="A856" s="104"/>
      <c r="B856" s="104"/>
      <c r="C856" s="151"/>
      <c r="D856" s="152"/>
      <c r="E856" s="153"/>
      <c r="F856" s="153"/>
      <c r="G856" s="104"/>
      <c r="H856" s="99"/>
      <c r="I856" s="100"/>
      <c r="J856" s="101"/>
      <c r="K856" s="102"/>
      <c r="L856" s="104"/>
      <c r="M856" s="104"/>
      <c r="N856" s="104"/>
      <c r="O856" s="104"/>
      <c r="P856" s="104"/>
      <c r="Q856" s="104"/>
      <c r="R856" s="104"/>
      <c r="S856" s="104"/>
      <c r="T856" s="104"/>
      <c r="U856" s="104"/>
      <c r="V856" s="104"/>
      <c r="W856" s="104"/>
      <c r="X856" s="104"/>
      <c r="Y856" s="104"/>
      <c r="Z856" s="104"/>
    </row>
    <row r="857" spans="1:26" ht="12" customHeight="1" x14ac:dyDescent="0.25">
      <c r="A857" s="104"/>
      <c r="B857" s="104"/>
      <c r="C857" s="151"/>
      <c r="D857" s="152"/>
      <c r="E857" s="153"/>
      <c r="F857" s="153"/>
      <c r="G857" s="104"/>
      <c r="H857" s="99"/>
      <c r="I857" s="100"/>
      <c r="J857" s="101"/>
      <c r="K857" s="102"/>
      <c r="L857" s="104"/>
      <c r="M857" s="104"/>
      <c r="N857" s="104"/>
      <c r="O857" s="104"/>
      <c r="P857" s="104"/>
      <c r="Q857" s="104"/>
      <c r="R857" s="104"/>
      <c r="S857" s="104"/>
      <c r="T857" s="104"/>
      <c r="U857" s="104"/>
      <c r="V857" s="104"/>
      <c r="W857" s="104"/>
      <c r="X857" s="104"/>
      <c r="Y857" s="104"/>
      <c r="Z857" s="104"/>
    </row>
    <row r="858" spans="1:26" ht="12" customHeight="1" x14ac:dyDescent="0.25">
      <c r="A858" s="104"/>
      <c r="B858" s="104"/>
      <c r="C858" s="151"/>
      <c r="D858" s="152"/>
      <c r="E858" s="153"/>
      <c r="F858" s="153"/>
      <c r="G858" s="104"/>
      <c r="H858" s="99"/>
      <c r="I858" s="100"/>
      <c r="J858" s="101"/>
      <c r="K858" s="102"/>
      <c r="L858" s="104"/>
      <c r="M858" s="104"/>
      <c r="N858" s="104"/>
      <c r="O858" s="104"/>
      <c r="P858" s="104"/>
      <c r="Q858" s="104"/>
      <c r="R858" s="104"/>
      <c r="S858" s="104"/>
      <c r="T858" s="104"/>
      <c r="U858" s="104"/>
      <c r="V858" s="104"/>
      <c r="W858" s="104"/>
      <c r="X858" s="104"/>
      <c r="Y858" s="104"/>
      <c r="Z858" s="104"/>
    </row>
    <row r="859" spans="1:26" ht="12" customHeight="1" x14ac:dyDescent="0.25">
      <c r="A859" s="104"/>
      <c r="B859" s="104"/>
      <c r="C859" s="151"/>
      <c r="D859" s="152"/>
      <c r="E859" s="153"/>
      <c r="F859" s="153"/>
      <c r="G859" s="104"/>
      <c r="H859" s="99"/>
      <c r="I859" s="100"/>
      <c r="J859" s="101"/>
      <c r="K859" s="102"/>
      <c r="L859" s="104"/>
      <c r="M859" s="104"/>
      <c r="N859" s="104"/>
      <c r="O859" s="104"/>
      <c r="P859" s="104"/>
      <c r="Q859" s="104"/>
      <c r="R859" s="104"/>
      <c r="S859" s="104"/>
      <c r="T859" s="104"/>
      <c r="U859" s="104"/>
      <c r="V859" s="104"/>
      <c r="W859" s="104"/>
      <c r="X859" s="104"/>
      <c r="Y859" s="104"/>
      <c r="Z859" s="104"/>
    </row>
    <row r="860" spans="1:26" ht="12" customHeight="1" x14ac:dyDescent="0.25">
      <c r="A860" s="104"/>
      <c r="B860" s="104"/>
      <c r="C860" s="151"/>
      <c r="D860" s="152"/>
      <c r="E860" s="153"/>
      <c r="F860" s="153"/>
      <c r="G860" s="104"/>
      <c r="H860" s="99"/>
      <c r="I860" s="100"/>
      <c r="J860" s="101"/>
      <c r="K860" s="102"/>
      <c r="L860" s="104"/>
      <c r="M860" s="104"/>
      <c r="N860" s="104"/>
      <c r="O860" s="104"/>
      <c r="P860" s="104"/>
      <c r="Q860" s="104"/>
      <c r="R860" s="104"/>
      <c r="S860" s="104"/>
      <c r="T860" s="104"/>
      <c r="U860" s="104"/>
      <c r="V860" s="104"/>
      <c r="W860" s="104"/>
      <c r="X860" s="104"/>
      <c r="Y860" s="104"/>
      <c r="Z860" s="104"/>
    </row>
    <row r="861" spans="1:26" ht="12" customHeight="1" x14ac:dyDescent="0.25">
      <c r="A861" s="104"/>
      <c r="B861" s="104"/>
      <c r="C861" s="151"/>
      <c r="D861" s="152"/>
      <c r="E861" s="153"/>
      <c r="F861" s="153"/>
      <c r="G861" s="104"/>
      <c r="H861" s="99"/>
      <c r="I861" s="100"/>
      <c r="J861" s="101"/>
      <c r="K861" s="102"/>
      <c r="L861" s="104"/>
      <c r="M861" s="104"/>
      <c r="N861" s="104"/>
      <c r="O861" s="104"/>
      <c r="P861" s="104"/>
      <c r="Q861" s="104"/>
      <c r="R861" s="104"/>
      <c r="S861" s="104"/>
      <c r="T861" s="104"/>
      <c r="U861" s="104"/>
      <c r="V861" s="104"/>
      <c r="W861" s="104"/>
      <c r="X861" s="104"/>
      <c r="Y861" s="104"/>
      <c r="Z861" s="104"/>
    </row>
    <row r="862" spans="1:26" ht="12" customHeight="1" x14ac:dyDescent="0.25">
      <c r="A862" s="104"/>
      <c r="B862" s="104"/>
      <c r="C862" s="151"/>
      <c r="D862" s="152"/>
      <c r="E862" s="153"/>
      <c r="F862" s="153"/>
      <c r="G862" s="104"/>
      <c r="H862" s="99"/>
      <c r="I862" s="100"/>
      <c r="J862" s="101"/>
      <c r="K862" s="102"/>
      <c r="L862" s="104"/>
      <c r="M862" s="104"/>
      <c r="N862" s="104"/>
      <c r="O862" s="104"/>
      <c r="P862" s="104"/>
      <c r="Q862" s="104"/>
      <c r="R862" s="104"/>
      <c r="S862" s="104"/>
      <c r="T862" s="104"/>
      <c r="U862" s="104"/>
      <c r="V862" s="104"/>
      <c r="W862" s="104"/>
      <c r="X862" s="104"/>
      <c r="Y862" s="104"/>
      <c r="Z862" s="104"/>
    </row>
    <row r="863" spans="1:26" ht="12" customHeight="1" x14ac:dyDescent="0.25">
      <c r="A863" s="104"/>
      <c r="B863" s="104"/>
      <c r="C863" s="151"/>
      <c r="D863" s="152"/>
      <c r="E863" s="153"/>
      <c r="F863" s="153"/>
      <c r="G863" s="104"/>
      <c r="H863" s="99"/>
      <c r="I863" s="100"/>
      <c r="J863" s="101"/>
      <c r="K863" s="102"/>
      <c r="L863" s="104"/>
      <c r="M863" s="104"/>
      <c r="N863" s="104"/>
      <c r="O863" s="104"/>
      <c r="P863" s="104"/>
      <c r="Q863" s="104"/>
      <c r="R863" s="104"/>
      <c r="S863" s="104"/>
      <c r="T863" s="104"/>
      <c r="U863" s="104"/>
      <c r="V863" s="104"/>
      <c r="W863" s="104"/>
      <c r="X863" s="104"/>
      <c r="Y863" s="104"/>
      <c r="Z863" s="104"/>
    </row>
    <row r="864" spans="1:26" ht="12" customHeight="1" x14ac:dyDescent="0.25">
      <c r="A864" s="104"/>
      <c r="B864" s="104"/>
      <c r="C864" s="151"/>
      <c r="D864" s="152"/>
      <c r="E864" s="153"/>
      <c r="F864" s="153"/>
      <c r="G864" s="104"/>
      <c r="H864" s="99"/>
      <c r="I864" s="100"/>
      <c r="J864" s="101"/>
      <c r="K864" s="102"/>
      <c r="L864" s="104"/>
      <c r="M864" s="104"/>
      <c r="N864" s="104"/>
      <c r="O864" s="104"/>
      <c r="P864" s="104"/>
      <c r="Q864" s="104"/>
      <c r="R864" s="104"/>
      <c r="S864" s="104"/>
      <c r="T864" s="104"/>
      <c r="U864" s="104"/>
      <c r="V864" s="104"/>
      <c r="W864" s="104"/>
      <c r="X864" s="104"/>
      <c r="Y864" s="104"/>
      <c r="Z864" s="104"/>
    </row>
    <row r="865" spans="1:26" ht="12" customHeight="1" x14ac:dyDescent="0.25">
      <c r="A865" s="104"/>
      <c r="B865" s="104"/>
      <c r="C865" s="151"/>
      <c r="D865" s="152"/>
      <c r="E865" s="153"/>
      <c r="F865" s="153"/>
      <c r="G865" s="104"/>
      <c r="H865" s="99"/>
      <c r="I865" s="100"/>
      <c r="J865" s="101"/>
      <c r="K865" s="102"/>
      <c r="L865" s="104"/>
      <c r="M865" s="104"/>
      <c r="N865" s="104"/>
      <c r="O865" s="104"/>
      <c r="P865" s="104"/>
      <c r="Q865" s="104"/>
      <c r="R865" s="104"/>
      <c r="S865" s="104"/>
      <c r="T865" s="104"/>
      <c r="U865" s="104"/>
      <c r="V865" s="104"/>
      <c r="W865" s="104"/>
      <c r="X865" s="104"/>
      <c r="Y865" s="104"/>
      <c r="Z865" s="104"/>
    </row>
    <row r="866" spans="1:26" ht="12" customHeight="1" x14ac:dyDescent="0.25">
      <c r="A866" s="104"/>
      <c r="B866" s="104"/>
      <c r="C866" s="151"/>
      <c r="D866" s="152"/>
      <c r="E866" s="153"/>
      <c r="F866" s="153"/>
      <c r="G866" s="104"/>
      <c r="H866" s="99"/>
      <c r="I866" s="100"/>
      <c r="J866" s="101"/>
      <c r="K866" s="102"/>
      <c r="L866" s="104"/>
      <c r="M866" s="104"/>
      <c r="N866" s="104"/>
      <c r="O866" s="104"/>
      <c r="P866" s="104"/>
      <c r="Q866" s="104"/>
      <c r="R866" s="104"/>
      <c r="S866" s="104"/>
      <c r="T866" s="104"/>
      <c r="U866" s="104"/>
      <c r="V866" s="104"/>
      <c r="W866" s="104"/>
      <c r="X866" s="104"/>
      <c r="Y866" s="104"/>
      <c r="Z866" s="104"/>
    </row>
    <row r="867" spans="1:26" ht="12" customHeight="1" x14ac:dyDescent="0.25">
      <c r="A867" s="104"/>
      <c r="B867" s="104"/>
      <c r="C867" s="151"/>
      <c r="D867" s="152"/>
      <c r="E867" s="153"/>
      <c r="F867" s="153"/>
      <c r="G867" s="104"/>
      <c r="H867" s="99"/>
      <c r="I867" s="100"/>
      <c r="J867" s="101"/>
      <c r="K867" s="102"/>
      <c r="L867" s="104"/>
      <c r="M867" s="104"/>
      <c r="N867" s="104"/>
      <c r="O867" s="104"/>
      <c r="P867" s="104"/>
      <c r="Q867" s="104"/>
      <c r="R867" s="104"/>
      <c r="S867" s="104"/>
      <c r="T867" s="104"/>
      <c r="U867" s="104"/>
      <c r="V867" s="104"/>
      <c r="W867" s="104"/>
      <c r="X867" s="104"/>
      <c r="Y867" s="104"/>
      <c r="Z867" s="104"/>
    </row>
    <row r="868" spans="1:26" ht="12" customHeight="1" x14ac:dyDescent="0.25">
      <c r="A868" s="104"/>
      <c r="B868" s="104"/>
      <c r="C868" s="151"/>
      <c r="D868" s="152"/>
      <c r="E868" s="153"/>
      <c r="F868" s="153"/>
      <c r="G868" s="104"/>
      <c r="H868" s="99"/>
      <c r="I868" s="100"/>
      <c r="J868" s="101"/>
      <c r="K868" s="102"/>
      <c r="L868" s="104"/>
      <c r="M868" s="104"/>
      <c r="N868" s="104"/>
      <c r="O868" s="104"/>
      <c r="P868" s="104"/>
      <c r="Q868" s="104"/>
      <c r="R868" s="104"/>
      <c r="S868" s="104"/>
      <c r="T868" s="104"/>
      <c r="U868" s="104"/>
      <c r="V868" s="104"/>
      <c r="W868" s="104"/>
      <c r="X868" s="104"/>
      <c r="Y868" s="104"/>
      <c r="Z868" s="104"/>
    </row>
    <row r="869" spans="1:26" ht="12" customHeight="1" x14ac:dyDescent="0.25">
      <c r="A869" s="104"/>
      <c r="B869" s="104"/>
      <c r="C869" s="151"/>
      <c r="D869" s="152"/>
      <c r="E869" s="153"/>
      <c r="F869" s="153"/>
      <c r="G869" s="104"/>
      <c r="H869" s="99"/>
      <c r="I869" s="100"/>
      <c r="J869" s="101"/>
      <c r="K869" s="102"/>
      <c r="L869" s="104"/>
      <c r="M869" s="104"/>
      <c r="N869" s="104"/>
      <c r="O869" s="104"/>
      <c r="P869" s="104"/>
      <c r="Q869" s="104"/>
      <c r="R869" s="104"/>
      <c r="S869" s="104"/>
      <c r="T869" s="104"/>
      <c r="U869" s="104"/>
      <c r="V869" s="104"/>
      <c r="W869" s="104"/>
      <c r="X869" s="104"/>
      <c r="Y869" s="104"/>
      <c r="Z869" s="104"/>
    </row>
    <row r="870" spans="1:26" ht="12" customHeight="1" x14ac:dyDescent="0.25">
      <c r="A870" s="104"/>
      <c r="B870" s="104"/>
      <c r="C870" s="151"/>
      <c r="D870" s="152"/>
      <c r="E870" s="153"/>
      <c r="F870" s="153"/>
      <c r="G870" s="104"/>
      <c r="H870" s="99"/>
      <c r="I870" s="100"/>
      <c r="J870" s="101"/>
      <c r="K870" s="102"/>
      <c r="L870" s="104"/>
      <c r="M870" s="104"/>
      <c r="N870" s="104"/>
      <c r="O870" s="104"/>
      <c r="P870" s="104"/>
      <c r="Q870" s="104"/>
      <c r="R870" s="104"/>
      <c r="S870" s="104"/>
      <c r="T870" s="104"/>
      <c r="U870" s="104"/>
      <c r="V870" s="104"/>
      <c r="W870" s="104"/>
      <c r="X870" s="104"/>
      <c r="Y870" s="104"/>
      <c r="Z870" s="104"/>
    </row>
    <row r="871" spans="1:26" ht="12" customHeight="1" x14ac:dyDescent="0.25">
      <c r="A871" s="104"/>
      <c r="B871" s="104"/>
      <c r="C871" s="151"/>
      <c r="D871" s="152"/>
      <c r="E871" s="153"/>
      <c r="F871" s="153"/>
      <c r="G871" s="104"/>
      <c r="H871" s="99"/>
      <c r="I871" s="100"/>
      <c r="J871" s="101"/>
      <c r="K871" s="102"/>
      <c r="L871" s="104"/>
      <c r="M871" s="104"/>
      <c r="N871" s="104"/>
      <c r="O871" s="104"/>
      <c r="P871" s="104"/>
      <c r="Q871" s="104"/>
      <c r="R871" s="104"/>
      <c r="S871" s="104"/>
      <c r="T871" s="104"/>
      <c r="U871" s="104"/>
      <c r="V871" s="104"/>
      <c r="W871" s="104"/>
      <c r="X871" s="104"/>
      <c r="Y871" s="104"/>
      <c r="Z871" s="104"/>
    </row>
    <row r="872" spans="1:26" ht="12" customHeight="1" x14ac:dyDescent="0.25">
      <c r="A872" s="104"/>
      <c r="B872" s="104"/>
      <c r="C872" s="151"/>
      <c r="D872" s="152"/>
      <c r="E872" s="153"/>
      <c r="F872" s="153"/>
      <c r="G872" s="104"/>
      <c r="H872" s="99"/>
      <c r="I872" s="100"/>
      <c r="J872" s="101"/>
      <c r="K872" s="102"/>
      <c r="L872" s="104"/>
      <c r="M872" s="104"/>
      <c r="N872" s="104"/>
      <c r="O872" s="104"/>
      <c r="P872" s="104"/>
      <c r="Q872" s="104"/>
      <c r="R872" s="104"/>
      <c r="S872" s="104"/>
      <c r="T872" s="104"/>
      <c r="U872" s="104"/>
      <c r="V872" s="104"/>
      <c r="W872" s="104"/>
      <c r="X872" s="104"/>
      <c r="Y872" s="104"/>
      <c r="Z872" s="104"/>
    </row>
    <row r="873" spans="1:26" ht="12" customHeight="1" x14ac:dyDescent="0.25">
      <c r="A873" s="104"/>
      <c r="B873" s="104"/>
      <c r="C873" s="151"/>
      <c r="D873" s="152"/>
      <c r="E873" s="153"/>
      <c r="F873" s="153"/>
      <c r="G873" s="104"/>
      <c r="H873" s="99"/>
      <c r="I873" s="100"/>
      <c r="J873" s="101"/>
      <c r="K873" s="102"/>
      <c r="L873" s="104"/>
      <c r="M873" s="104"/>
      <c r="N873" s="104"/>
      <c r="O873" s="104"/>
      <c r="P873" s="104"/>
      <c r="Q873" s="104"/>
      <c r="R873" s="104"/>
      <c r="S873" s="104"/>
      <c r="T873" s="104"/>
      <c r="U873" s="104"/>
      <c r="V873" s="104"/>
      <c r="W873" s="104"/>
      <c r="X873" s="104"/>
      <c r="Y873" s="104"/>
      <c r="Z873" s="104"/>
    </row>
    <row r="874" spans="1:26" ht="12" customHeight="1" x14ac:dyDescent="0.25">
      <c r="A874" s="104"/>
      <c r="B874" s="104"/>
      <c r="C874" s="151"/>
      <c r="D874" s="152"/>
      <c r="E874" s="153"/>
      <c r="F874" s="153"/>
      <c r="G874" s="104"/>
      <c r="H874" s="99"/>
      <c r="I874" s="100"/>
      <c r="J874" s="101"/>
      <c r="K874" s="102"/>
      <c r="L874" s="104"/>
      <c r="M874" s="104"/>
      <c r="N874" s="104"/>
      <c r="O874" s="104"/>
      <c r="P874" s="104"/>
      <c r="Q874" s="104"/>
      <c r="R874" s="104"/>
      <c r="S874" s="104"/>
      <c r="T874" s="104"/>
      <c r="U874" s="104"/>
      <c r="V874" s="104"/>
      <c r="W874" s="104"/>
      <c r="X874" s="104"/>
      <c r="Y874" s="104"/>
      <c r="Z874" s="104"/>
    </row>
    <row r="875" spans="1:26" ht="12" customHeight="1" x14ac:dyDescent="0.25">
      <c r="A875" s="104"/>
      <c r="B875" s="104"/>
      <c r="C875" s="151"/>
      <c r="D875" s="152"/>
      <c r="E875" s="153"/>
      <c r="F875" s="153"/>
      <c r="G875" s="104"/>
      <c r="H875" s="99"/>
      <c r="I875" s="100"/>
      <c r="J875" s="101"/>
      <c r="K875" s="102"/>
      <c r="L875" s="104"/>
      <c r="M875" s="104"/>
      <c r="N875" s="104"/>
      <c r="O875" s="104"/>
      <c r="P875" s="104"/>
      <c r="Q875" s="104"/>
      <c r="R875" s="104"/>
      <c r="S875" s="104"/>
      <c r="T875" s="104"/>
      <c r="U875" s="104"/>
      <c r="V875" s="104"/>
      <c r="W875" s="104"/>
      <c r="X875" s="104"/>
      <c r="Y875" s="104"/>
      <c r="Z875" s="104"/>
    </row>
    <row r="876" spans="1:26" ht="12" customHeight="1" x14ac:dyDescent="0.25">
      <c r="A876" s="104"/>
      <c r="B876" s="104"/>
      <c r="C876" s="151"/>
      <c r="D876" s="152"/>
      <c r="E876" s="153"/>
      <c r="F876" s="153"/>
      <c r="G876" s="104"/>
      <c r="H876" s="99"/>
      <c r="I876" s="100"/>
      <c r="J876" s="101"/>
      <c r="K876" s="102"/>
      <c r="L876" s="104"/>
      <c r="M876" s="104"/>
      <c r="N876" s="104"/>
      <c r="O876" s="104"/>
      <c r="P876" s="104"/>
      <c r="Q876" s="104"/>
      <c r="R876" s="104"/>
      <c r="S876" s="104"/>
      <c r="T876" s="104"/>
      <c r="U876" s="104"/>
      <c r="V876" s="104"/>
      <c r="W876" s="104"/>
      <c r="X876" s="104"/>
      <c r="Y876" s="104"/>
      <c r="Z876" s="104"/>
    </row>
    <row r="877" spans="1:26" ht="12" customHeight="1" x14ac:dyDescent="0.25">
      <c r="A877" s="104"/>
      <c r="B877" s="104"/>
      <c r="C877" s="151"/>
      <c r="D877" s="152"/>
      <c r="E877" s="153"/>
      <c r="F877" s="153"/>
      <c r="G877" s="104"/>
      <c r="H877" s="99"/>
      <c r="I877" s="100"/>
      <c r="J877" s="101"/>
      <c r="K877" s="102"/>
      <c r="L877" s="104"/>
      <c r="M877" s="104"/>
      <c r="N877" s="104"/>
      <c r="O877" s="104"/>
      <c r="P877" s="104"/>
      <c r="Q877" s="104"/>
      <c r="R877" s="104"/>
      <c r="S877" s="104"/>
      <c r="T877" s="104"/>
      <c r="U877" s="104"/>
      <c r="V877" s="104"/>
      <c r="W877" s="104"/>
      <c r="X877" s="104"/>
      <c r="Y877" s="104"/>
      <c r="Z877" s="104"/>
    </row>
    <row r="878" spans="1:26" ht="12" customHeight="1" x14ac:dyDescent="0.25">
      <c r="A878" s="104"/>
      <c r="B878" s="104"/>
      <c r="C878" s="151"/>
      <c r="D878" s="152"/>
      <c r="E878" s="153"/>
      <c r="F878" s="153"/>
      <c r="G878" s="104"/>
      <c r="H878" s="99"/>
      <c r="I878" s="100"/>
      <c r="J878" s="101"/>
      <c r="K878" s="102"/>
      <c r="L878" s="104"/>
      <c r="M878" s="104"/>
      <c r="N878" s="104"/>
      <c r="O878" s="104"/>
      <c r="P878" s="104"/>
      <c r="Q878" s="104"/>
      <c r="R878" s="104"/>
      <c r="S878" s="104"/>
      <c r="T878" s="104"/>
      <c r="U878" s="104"/>
      <c r="V878" s="104"/>
      <c r="W878" s="104"/>
      <c r="X878" s="104"/>
      <c r="Y878" s="104"/>
      <c r="Z878" s="104"/>
    </row>
    <row r="879" spans="1:26" ht="12" customHeight="1" x14ac:dyDescent="0.25">
      <c r="A879" s="104"/>
      <c r="B879" s="104"/>
      <c r="C879" s="151"/>
      <c r="D879" s="152"/>
      <c r="E879" s="153"/>
      <c r="F879" s="153"/>
      <c r="G879" s="104"/>
      <c r="H879" s="99"/>
      <c r="I879" s="100"/>
      <c r="J879" s="101"/>
      <c r="K879" s="102"/>
      <c r="L879" s="104"/>
      <c r="M879" s="104"/>
      <c r="N879" s="104"/>
      <c r="O879" s="104"/>
      <c r="P879" s="104"/>
      <c r="Q879" s="104"/>
      <c r="R879" s="104"/>
      <c r="S879" s="104"/>
      <c r="T879" s="104"/>
      <c r="U879" s="104"/>
      <c r="V879" s="104"/>
      <c r="W879" s="104"/>
      <c r="X879" s="104"/>
      <c r="Y879" s="104"/>
      <c r="Z879" s="104"/>
    </row>
    <row r="880" spans="1:26" ht="12" customHeight="1" x14ac:dyDescent="0.25">
      <c r="A880" s="104"/>
      <c r="B880" s="104"/>
      <c r="C880" s="151"/>
      <c r="D880" s="152"/>
      <c r="E880" s="153"/>
      <c r="F880" s="153"/>
      <c r="G880" s="104"/>
      <c r="H880" s="99"/>
      <c r="I880" s="100"/>
      <c r="J880" s="101"/>
      <c r="K880" s="102"/>
      <c r="L880" s="104"/>
      <c r="M880" s="104"/>
      <c r="N880" s="104"/>
      <c r="O880" s="104"/>
      <c r="P880" s="104"/>
      <c r="Q880" s="104"/>
      <c r="R880" s="104"/>
      <c r="S880" s="104"/>
      <c r="T880" s="104"/>
      <c r="U880" s="104"/>
      <c r="V880" s="104"/>
      <c r="W880" s="104"/>
      <c r="X880" s="104"/>
      <c r="Y880" s="104"/>
      <c r="Z880" s="104"/>
    </row>
    <row r="881" spans="1:26" ht="12" customHeight="1" x14ac:dyDescent="0.25">
      <c r="A881" s="104"/>
      <c r="B881" s="104"/>
      <c r="C881" s="151"/>
      <c r="D881" s="152"/>
      <c r="E881" s="153"/>
      <c r="F881" s="153"/>
      <c r="G881" s="104"/>
      <c r="H881" s="99"/>
      <c r="I881" s="100"/>
      <c r="J881" s="101"/>
      <c r="K881" s="102"/>
      <c r="L881" s="104"/>
      <c r="M881" s="104"/>
      <c r="N881" s="104"/>
      <c r="O881" s="104"/>
      <c r="P881" s="104"/>
      <c r="Q881" s="104"/>
      <c r="R881" s="104"/>
      <c r="S881" s="104"/>
      <c r="T881" s="104"/>
      <c r="U881" s="104"/>
      <c r="V881" s="104"/>
      <c r="W881" s="104"/>
      <c r="X881" s="104"/>
      <c r="Y881" s="104"/>
      <c r="Z881" s="104"/>
    </row>
    <row r="882" spans="1:26" ht="12" customHeight="1" x14ac:dyDescent="0.25">
      <c r="A882" s="104"/>
      <c r="B882" s="104"/>
      <c r="C882" s="151"/>
      <c r="D882" s="152"/>
      <c r="E882" s="153"/>
      <c r="F882" s="153"/>
      <c r="G882" s="104"/>
      <c r="H882" s="99"/>
      <c r="I882" s="100"/>
      <c r="J882" s="101"/>
      <c r="K882" s="102"/>
      <c r="L882" s="104"/>
      <c r="M882" s="104"/>
      <c r="N882" s="104"/>
      <c r="O882" s="104"/>
      <c r="P882" s="104"/>
      <c r="Q882" s="104"/>
      <c r="R882" s="104"/>
      <c r="S882" s="104"/>
      <c r="T882" s="104"/>
      <c r="U882" s="104"/>
      <c r="V882" s="104"/>
      <c r="W882" s="104"/>
      <c r="X882" s="104"/>
      <c r="Y882" s="104"/>
      <c r="Z882" s="104"/>
    </row>
    <row r="883" spans="1:26" ht="12" customHeight="1" x14ac:dyDescent="0.25">
      <c r="A883" s="104"/>
      <c r="B883" s="104"/>
      <c r="C883" s="151"/>
      <c r="D883" s="152"/>
      <c r="E883" s="153"/>
      <c r="F883" s="153"/>
      <c r="G883" s="104"/>
      <c r="H883" s="99"/>
      <c r="I883" s="100"/>
      <c r="J883" s="101"/>
      <c r="K883" s="102"/>
      <c r="L883" s="104"/>
      <c r="M883" s="104"/>
      <c r="N883" s="104"/>
      <c r="O883" s="104"/>
      <c r="P883" s="104"/>
      <c r="Q883" s="104"/>
      <c r="R883" s="104"/>
      <c r="S883" s="104"/>
      <c r="T883" s="104"/>
      <c r="U883" s="104"/>
      <c r="V883" s="104"/>
      <c r="W883" s="104"/>
      <c r="X883" s="104"/>
      <c r="Y883" s="104"/>
      <c r="Z883" s="104"/>
    </row>
    <row r="884" spans="1:26" ht="12" customHeight="1" x14ac:dyDescent="0.25">
      <c r="A884" s="104"/>
      <c r="B884" s="104"/>
      <c r="C884" s="151"/>
      <c r="D884" s="152"/>
      <c r="E884" s="153"/>
      <c r="F884" s="153"/>
      <c r="G884" s="104"/>
      <c r="H884" s="99"/>
      <c r="I884" s="100"/>
      <c r="J884" s="101"/>
      <c r="K884" s="102"/>
      <c r="L884" s="104"/>
      <c r="M884" s="104"/>
      <c r="N884" s="104"/>
      <c r="O884" s="104"/>
      <c r="P884" s="104"/>
      <c r="Q884" s="104"/>
      <c r="R884" s="104"/>
      <c r="S884" s="104"/>
      <c r="T884" s="104"/>
      <c r="U884" s="104"/>
      <c r="V884" s="104"/>
      <c r="W884" s="104"/>
      <c r="X884" s="104"/>
      <c r="Y884" s="104"/>
      <c r="Z884" s="104"/>
    </row>
    <row r="885" spans="1:26" ht="12" customHeight="1" x14ac:dyDescent="0.25">
      <c r="A885" s="104"/>
      <c r="B885" s="104"/>
      <c r="C885" s="151"/>
      <c r="D885" s="152"/>
      <c r="E885" s="153"/>
      <c r="F885" s="153"/>
      <c r="G885" s="104"/>
      <c r="H885" s="99"/>
      <c r="I885" s="100"/>
      <c r="J885" s="101"/>
      <c r="K885" s="102"/>
      <c r="L885" s="104"/>
      <c r="M885" s="104"/>
      <c r="N885" s="104"/>
      <c r="O885" s="104"/>
      <c r="P885" s="104"/>
      <c r="Q885" s="104"/>
      <c r="R885" s="104"/>
      <c r="S885" s="104"/>
      <c r="T885" s="104"/>
      <c r="U885" s="104"/>
      <c r="V885" s="104"/>
      <c r="W885" s="104"/>
      <c r="X885" s="104"/>
      <c r="Y885" s="104"/>
      <c r="Z885" s="104"/>
    </row>
    <row r="886" spans="1:26" ht="12" customHeight="1" x14ac:dyDescent="0.25">
      <c r="A886" s="104"/>
      <c r="B886" s="104"/>
      <c r="C886" s="151"/>
      <c r="D886" s="152"/>
      <c r="E886" s="153"/>
      <c r="F886" s="153"/>
      <c r="G886" s="104"/>
      <c r="H886" s="99"/>
      <c r="I886" s="100"/>
      <c r="J886" s="101"/>
      <c r="K886" s="102"/>
      <c r="L886" s="104"/>
      <c r="M886" s="104"/>
      <c r="N886" s="104"/>
      <c r="O886" s="104"/>
      <c r="P886" s="104"/>
      <c r="Q886" s="104"/>
      <c r="R886" s="104"/>
      <c r="S886" s="104"/>
      <c r="T886" s="104"/>
      <c r="U886" s="104"/>
      <c r="V886" s="104"/>
      <c r="W886" s="104"/>
      <c r="X886" s="104"/>
      <c r="Y886" s="104"/>
      <c r="Z886" s="104"/>
    </row>
    <row r="887" spans="1:26" ht="12" customHeight="1" x14ac:dyDescent="0.25">
      <c r="A887" s="104"/>
      <c r="B887" s="104"/>
      <c r="C887" s="151"/>
      <c r="D887" s="152"/>
      <c r="E887" s="153"/>
      <c r="F887" s="153"/>
      <c r="G887" s="104"/>
      <c r="H887" s="99"/>
      <c r="I887" s="100"/>
      <c r="J887" s="101"/>
      <c r="K887" s="102"/>
      <c r="L887" s="104"/>
      <c r="M887" s="104"/>
      <c r="N887" s="104"/>
      <c r="O887" s="104"/>
      <c r="P887" s="104"/>
      <c r="Q887" s="104"/>
      <c r="R887" s="104"/>
      <c r="S887" s="104"/>
      <c r="T887" s="104"/>
      <c r="U887" s="104"/>
      <c r="V887" s="104"/>
      <c r="W887" s="104"/>
      <c r="X887" s="104"/>
      <c r="Y887" s="104"/>
      <c r="Z887" s="104"/>
    </row>
    <row r="888" spans="1:26" ht="12" customHeight="1" x14ac:dyDescent="0.25">
      <c r="A888" s="104"/>
      <c r="B888" s="104"/>
      <c r="C888" s="151"/>
      <c r="D888" s="152"/>
      <c r="E888" s="153"/>
      <c r="F888" s="153"/>
      <c r="G888" s="104"/>
      <c r="H888" s="99"/>
      <c r="I888" s="100"/>
      <c r="J888" s="101"/>
      <c r="K888" s="102"/>
      <c r="L888" s="104"/>
      <c r="M888" s="104"/>
      <c r="N888" s="104"/>
      <c r="O888" s="104"/>
      <c r="P888" s="104"/>
      <c r="Q888" s="104"/>
      <c r="R888" s="104"/>
      <c r="S888" s="104"/>
      <c r="T888" s="104"/>
      <c r="U888" s="104"/>
      <c r="V888" s="104"/>
      <c r="W888" s="104"/>
      <c r="X888" s="104"/>
      <c r="Y888" s="104"/>
      <c r="Z888" s="104"/>
    </row>
    <row r="889" spans="1:26" ht="12" customHeight="1" x14ac:dyDescent="0.25">
      <c r="A889" s="104"/>
      <c r="B889" s="104"/>
      <c r="C889" s="151"/>
      <c r="D889" s="152"/>
      <c r="E889" s="153"/>
      <c r="F889" s="153"/>
      <c r="G889" s="104"/>
      <c r="H889" s="99"/>
      <c r="I889" s="100"/>
      <c r="J889" s="101"/>
      <c r="K889" s="102"/>
      <c r="L889" s="104"/>
      <c r="M889" s="104"/>
      <c r="N889" s="104"/>
      <c r="O889" s="104"/>
      <c r="P889" s="104"/>
      <c r="Q889" s="104"/>
      <c r="R889" s="104"/>
      <c r="S889" s="104"/>
      <c r="T889" s="104"/>
      <c r="U889" s="104"/>
      <c r="V889" s="104"/>
      <c r="W889" s="104"/>
      <c r="X889" s="104"/>
      <c r="Y889" s="104"/>
      <c r="Z889" s="104"/>
    </row>
    <row r="890" spans="1:26" ht="12" customHeight="1" x14ac:dyDescent="0.25">
      <c r="A890" s="104"/>
      <c r="B890" s="104"/>
      <c r="C890" s="151"/>
      <c r="D890" s="152"/>
      <c r="E890" s="153"/>
      <c r="F890" s="153"/>
      <c r="G890" s="104"/>
      <c r="H890" s="99"/>
      <c r="I890" s="100"/>
      <c r="J890" s="101"/>
      <c r="K890" s="102"/>
      <c r="L890" s="104"/>
      <c r="M890" s="104"/>
      <c r="N890" s="104"/>
      <c r="O890" s="104"/>
      <c r="P890" s="104"/>
      <c r="Q890" s="104"/>
      <c r="R890" s="104"/>
      <c r="S890" s="104"/>
      <c r="T890" s="104"/>
      <c r="U890" s="104"/>
      <c r="V890" s="104"/>
      <c r="W890" s="104"/>
      <c r="X890" s="104"/>
      <c r="Y890" s="104"/>
      <c r="Z890" s="104"/>
    </row>
    <row r="891" spans="1:26" ht="12" customHeight="1" x14ac:dyDescent="0.25">
      <c r="A891" s="104"/>
      <c r="B891" s="104"/>
      <c r="C891" s="151"/>
      <c r="D891" s="152"/>
      <c r="E891" s="153"/>
      <c r="F891" s="153"/>
      <c r="G891" s="104"/>
      <c r="H891" s="99"/>
      <c r="I891" s="100"/>
      <c r="J891" s="101"/>
      <c r="K891" s="102"/>
      <c r="L891" s="104"/>
      <c r="M891" s="104"/>
      <c r="N891" s="104"/>
      <c r="O891" s="104"/>
      <c r="P891" s="104"/>
      <c r="Q891" s="104"/>
      <c r="R891" s="104"/>
      <c r="S891" s="104"/>
      <c r="T891" s="104"/>
      <c r="U891" s="104"/>
      <c r="V891" s="104"/>
      <c r="W891" s="104"/>
      <c r="X891" s="104"/>
      <c r="Y891" s="104"/>
      <c r="Z891" s="104"/>
    </row>
    <row r="892" spans="1:26" ht="12" customHeight="1" x14ac:dyDescent="0.25">
      <c r="A892" s="104"/>
      <c r="B892" s="104"/>
      <c r="C892" s="151"/>
      <c r="D892" s="152"/>
      <c r="E892" s="153"/>
      <c r="F892" s="153"/>
      <c r="G892" s="104"/>
      <c r="H892" s="99"/>
      <c r="I892" s="100"/>
      <c r="J892" s="101"/>
      <c r="K892" s="102"/>
      <c r="L892" s="104"/>
      <c r="M892" s="104"/>
      <c r="N892" s="104"/>
      <c r="O892" s="104"/>
      <c r="P892" s="104"/>
      <c r="Q892" s="104"/>
      <c r="R892" s="104"/>
      <c r="S892" s="104"/>
      <c r="T892" s="104"/>
      <c r="U892" s="104"/>
      <c r="V892" s="104"/>
      <c r="W892" s="104"/>
      <c r="X892" s="104"/>
      <c r="Y892" s="104"/>
      <c r="Z892" s="104"/>
    </row>
    <row r="893" spans="1:26" ht="12" customHeight="1" x14ac:dyDescent="0.25">
      <c r="A893" s="104"/>
      <c r="B893" s="104"/>
      <c r="C893" s="151"/>
      <c r="D893" s="152"/>
      <c r="E893" s="153"/>
      <c r="F893" s="153"/>
      <c r="G893" s="104"/>
      <c r="H893" s="99"/>
      <c r="I893" s="100"/>
      <c r="J893" s="101"/>
      <c r="K893" s="102"/>
      <c r="L893" s="104"/>
      <c r="M893" s="104"/>
      <c r="N893" s="104"/>
      <c r="O893" s="104"/>
      <c r="P893" s="104"/>
      <c r="Q893" s="104"/>
      <c r="R893" s="104"/>
      <c r="S893" s="104"/>
      <c r="T893" s="104"/>
      <c r="U893" s="104"/>
      <c r="V893" s="104"/>
      <c r="W893" s="104"/>
      <c r="X893" s="104"/>
      <c r="Y893" s="104"/>
      <c r="Z893" s="104"/>
    </row>
    <row r="894" spans="1:26" ht="12" customHeight="1" x14ac:dyDescent="0.25">
      <c r="A894" s="104"/>
      <c r="B894" s="104"/>
      <c r="C894" s="151"/>
      <c r="D894" s="152"/>
      <c r="E894" s="153"/>
      <c r="F894" s="153"/>
      <c r="G894" s="104"/>
      <c r="H894" s="99"/>
      <c r="I894" s="100"/>
      <c r="J894" s="101"/>
      <c r="K894" s="102"/>
      <c r="L894" s="104"/>
      <c r="M894" s="104"/>
      <c r="N894" s="104"/>
      <c r="O894" s="104"/>
      <c r="P894" s="104"/>
      <c r="Q894" s="104"/>
      <c r="R894" s="104"/>
      <c r="S894" s="104"/>
      <c r="T894" s="104"/>
      <c r="U894" s="104"/>
      <c r="V894" s="104"/>
      <c r="W894" s="104"/>
      <c r="X894" s="104"/>
      <c r="Y894" s="104"/>
      <c r="Z894" s="104"/>
    </row>
    <row r="895" spans="1:26" ht="12" customHeight="1" x14ac:dyDescent="0.25">
      <c r="A895" s="104"/>
      <c r="B895" s="104"/>
      <c r="C895" s="151"/>
      <c r="D895" s="152"/>
      <c r="E895" s="153"/>
      <c r="F895" s="153"/>
      <c r="G895" s="104"/>
      <c r="H895" s="99"/>
      <c r="I895" s="100"/>
      <c r="J895" s="101"/>
      <c r="K895" s="102"/>
      <c r="L895" s="104"/>
      <c r="M895" s="104"/>
      <c r="N895" s="104"/>
      <c r="O895" s="104"/>
      <c r="P895" s="104"/>
      <c r="Q895" s="104"/>
      <c r="R895" s="104"/>
      <c r="S895" s="104"/>
      <c r="T895" s="104"/>
      <c r="U895" s="104"/>
      <c r="V895" s="104"/>
      <c r="W895" s="104"/>
      <c r="X895" s="104"/>
      <c r="Y895" s="104"/>
      <c r="Z895" s="104"/>
    </row>
    <row r="896" spans="1:26" ht="12" customHeight="1" x14ac:dyDescent="0.25">
      <c r="A896" s="104"/>
      <c r="B896" s="104"/>
      <c r="C896" s="151"/>
      <c r="D896" s="152"/>
      <c r="E896" s="153"/>
      <c r="F896" s="153"/>
      <c r="G896" s="104"/>
      <c r="H896" s="99"/>
      <c r="I896" s="100"/>
      <c r="J896" s="101"/>
      <c r="K896" s="102"/>
      <c r="L896" s="104"/>
      <c r="M896" s="104"/>
      <c r="N896" s="104"/>
      <c r="O896" s="104"/>
      <c r="P896" s="104"/>
      <c r="Q896" s="104"/>
      <c r="R896" s="104"/>
      <c r="S896" s="104"/>
      <c r="T896" s="104"/>
      <c r="U896" s="104"/>
      <c r="V896" s="104"/>
      <c r="W896" s="104"/>
      <c r="X896" s="104"/>
      <c r="Y896" s="104"/>
      <c r="Z896" s="104"/>
    </row>
    <row r="897" spans="1:26" ht="12" customHeight="1" x14ac:dyDescent="0.25">
      <c r="A897" s="104"/>
      <c r="B897" s="104"/>
      <c r="C897" s="151"/>
      <c r="D897" s="152"/>
      <c r="E897" s="153"/>
      <c r="F897" s="153"/>
      <c r="G897" s="104"/>
      <c r="H897" s="99"/>
      <c r="I897" s="100"/>
      <c r="J897" s="101"/>
      <c r="K897" s="102"/>
      <c r="L897" s="104"/>
      <c r="M897" s="104"/>
      <c r="N897" s="104"/>
      <c r="O897" s="104"/>
      <c r="P897" s="104"/>
      <c r="Q897" s="104"/>
      <c r="R897" s="104"/>
      <c r="S897" s="104"/>
      <c r="T897" s="104"/>
      <c r="U897" s="104"/>
      <c r="V897" s="104"/>
      <c r="W897" s="104"/>
      <c r="X897" s="104"/>
      <c r="Y897" s="104"/>
      <c r="Z897" s="104"/>
    </row>
    <row r="898" spans="1:26" ht="12" customHeight="1" x14ac:dyDescent="0.25">
      <c r="A898" s="104"/>
      <c r="B898" s="104"/>
      <c r="C898" s="151"/>
      <c r="D898" s="152"/>
      <c r="E898" s="153"/>
      <c r="F898" s="153"/>
      <c r="G898" s="104"/>
      <c r="H898" s="99"/>
      <c r="I898" s="100"/>
      <c r="J898" s="101"/>
      <c r="K898" s="102"/>
      <c r="L898" s="104"/>
      <c r="M898" s="104"/>
      <c r="N898" s="104"/>
      <c r="O898" s="104"/>
      <c r="P898" s="104"/>
      <c r="Q898" s="104"/>
      <c r="R898" s="104"/>
      <c r="S898" s="104"/>
      <c r="T898" s="104"/>
      <c r="U898" s="104"/>
      <c r="V898" s="104"/>
      <c r="W898" s="104"/>
      <c r="X898" s="104"/>
      <c r="Y898" s="104"/>
      <c r="Z898" s="104"/>
    </row>
    <row r="899" spans="1:26" ht="12" customHeight="1" x14ac:dyDescent="0.25">
      <c r="A899" s="104"/>
      <c r="B899" s="104"/>
      <c r="C899" s="151"/>
      <c r="D899" s="152"/>
      <c r="E899" s="153"/>
      <c r="F899" s="153"/>
      <c r="G899" s="104"/>
      <c r="H899" s="99"/>
      <c r="I899" s="100"/>
      <c r="J899" s="101"/>
      <c r="K899" s="102"/>
      <c r="L899" s="104"/>
      <c r="M899" s="104"/>
      <c r="N899" s="104"/>
      <c r="O899" s="104"/>
      <c r="P899" s="104"/>
      <c r="Q899" s="104"/>
      <c r="R899" s="104"/>
      <c r="S899" s="104"/>
      <c r="T899" s="104"/>
      <c r="U899" s="104"/>
      <c r="V899" s="104"/>
      <c r="W899" s="104"/>
      <c r="X899" s="104"/>
      <c r="Y899" s="104"/>
      <c r="Z899" s="104"/>
    </row>
    <row r="900" spans="1:26" ht="12" customHeight="1" x14ac:dyDescent="0.25">
      <c r="A900" s="104"/>
      <c r="B900" s="104"/>
      <c r="C900" s="151"/>
      <c r="D900" s="152"/>
      <c r="E900" s="153"/>
      <c r="F900" s="153"/>
      <c r="G900" s="104"/>
      <c r="H900" s="99"/>
      <c r="I900" s="100"/>
      <c r="J900" s="101"/>
      <c r="K900" s="102"/>
      <c r="L900" s="104"/>
      <c r="M900" s="104"/>
      <c r="N900" s="104"/>
      <c r="O900" s="104"/>
      <c r="P900" s="104"/>
      <c r="Q900" s="104"/>
      <c r="R900" s="104"/>
      <c r="S900" s="104"/>
      <c r="T900" s="104"/>
      <c r="U900" s="104"/>
      <c r="V900" s="104"/>
      <c r="W900" s="104"/>
      <c r="X900" s="104"/>
      <c r="Y900" s="104"/>
      <c r="Z900" s="104"/>
    </row>
    <row r="901" spans="1:26" ht="12" customHeight="1" x14ac:dyDescent="0.25">
      <c r="A901" s="104"/>
      <c r="B901" s="104"/>
      <c r="C901" s="151"/>
      <c r="D901" s="152"/>
      <c r="E901" s="153"/>
      <c r="F901" s="153"/>
      <c r="G901" s="104"/>
      <c r="H901" s="99"/>
      <c r="I901" s="100"/>
      <c r="J901" s="101"/>
      <c r="K901" s="102"/>
      <c r="L901" s="104"/>
      <c r="M901" s="104"/>
      <c r="N901" s="104"/>
      <c r="O901" s="104"/>
      <c r="P901" s="104"/>
      <c r="Q901" s="104"/>
      <c r="R901" s="104"/>
      <c r="S901" s="104"/>
      <c r="T901" s="104"/>
      <c r="U901" s="104"/>
      <c r="V901" s="104"/>
      <c r="W901" s="104"/>
      <c r="X901" s="104"/>
      <c r="Y901" s="104"/>
      <c r="Z901" s="104"/>
    </row>
    <row r="902" spans="1:26" ht="12" customHeight="1" x14ac:dyDescent="0.25">
      <c r="A902" s="104"/>
      <c r="B902" s="104"/>
      <c r="C902" s="151"/>
      <c r="D902" s="152"/>
      <c r="E902" s="153"/>
      <c r="F902" s="153"/>
      <c r="G902" s="104"/>
      <c r="H902" s="99"/>
      <c r="I902" s="100"/>
      <c r="J902" s="101"/>
      <c r="K902" s="102"/>
      <c r="L902" s="104"/>
      <c r="M902" s="104"/>
      <c r="N902" s="104"/>
      <c r="O902" s="104"/>
      <c r="P902" s="104"/>
      <c r="Q902" s="104"/>
      <c r="R902" s="104"/>
      <c r="S902" s="104"/>
      <c r="T902" s="104"/>
      <c r="U902" s="104"/>
      <c r="V902" s="104"/>
      <c r="W902" s="104"/>
      <c r="X902" s="104"/>
      <c r="Y902" s="104"/>
      <c r="Z902" s="104"/>
    </row>
    <row r="903" spans="1:26" ht="12" customHeight="1" x14ac:dyDescent="0.25">
      <c r="A903" s="104"/>
      <c r="B903" s="104"/>
      <c r="C903" s="151"/>
      <c r="D903" s="152"/>
      <c r="E903" s="153"/>
      <c r="F903" s="153"/>
      <c r="G903" s="104"/>
      <c r="H903" s="99"/>
      <c r="I903" s="100"/>
      <c r="J903" s="101"/>
      <c r="K903" s="102"/>
      <c r="L903" s="104"/>
      <c r="M903" s="104"/>
      <c r="N903" s="104"/>
      <c r="O903" s="104"/>
      <c r="P903" s="104"/>
      <c r="Q903" s="104"/>
      <c r="R903" s="104"/>
      <c r="S903" s="104"/>
      <c r="T903" s="104"/>
      <c r="U903" s="104"/>
      <c r="V903" s="104"/>
      <c r="W903" s="104"/>
      <c r="X903" s="104"/>
      <c r="Y903" s="104"/>
      <c r="Z903" s="104"/>
    </row>
    <row r="904" spans="1:26" ht="12" customHeight="1" x14ac:dyDescent="0.25">
      <c r="A904" s="104"/>
      <c r="B904" s="104"/>
      <c r="C904" s="151"/>
      <c r="D904" s="152"/>
      <c r="E904" s="153"/>
      <c r="F904" s="153"/>
      <c r="G904" s="104"/>
      <c r="H904" s="99"/>
      <c r="I904" s="100"/>
      <c r="J904" s="101"/>
      <c r="K904" s="102"/>
      <c r="L904" s="104"/>
      <c r="M904" s="104"/>
      <c r="N904" s="104"/>
      <c r="O904" s="104"/>
      <c r="P904" s="104"/>
      <c r="Q904" s="104"/>
      <c r="R904" s="104"/>
      <c r="S904" s="104"/>
      <c r="T904" s="104"/>
      <c r="U904" s="104"/>
      <c r="V904" s="104"/>
      <c r="W904" s="104"/>
      <c r="X904" s="104"/>
      <c r="Y904" s="104"/>
      <c r="Z904" s="104"/>
    </row>
    <row r="905" spans="1:26" ht="12" customHeight="1" x14ac:dyDescent="0.25">
      <c r="A905" s="104"/>
      <c r="B905" s="104"/>
      <c r="C905" s="151"/>
      <c r="D905" s="152"/>
      <c r="E905" s="153"/>
      <c r="F905" s="153"/>
      <c r="G905" s="104"/>
      <c r="H905" s="99"/>
      <c r="I905" s="100"/>
      <c r="J905" s="101"/>
      <c r="K905" s="102"/>
      <c r="L905" s="104"/>
      <c r="M905" s="104"/>
      <c r="N905" s="104"/>
      <c r="O905" s="104"/>
      <c r="P905" s="104"/>
      <c r="Q905" s="104"/>
      <c r="R905" s="104"/>
      <c r="S905" s="104"/>
      <c r="T905" s="104"/>
      <c r="U905" s="104"/>
      <c r="V905" s="104"/>
      <c r="W905" s="104"/>
      <c r="X905" s="104"/>
      <c r="Y905" s="104"/>
      <c r="Z905" s="104"/>
    </row>
    <row r="906" spans="1:26" ht="12" customHeight="1" x14ac:dyDescent="0.25">
      <c r="A906" s="104"/>
      <c r="B906" s="104"/>
      <c r="C906" s="151"/>
      <c r="D906" s="152"/>
      <c r="E906" s="153"/>
      <c r="F906" s="153"/>
      <c r="G906" s="104"/>
      <c r="H906" s="99"/>
      <c r="I906" s="100"/>
      <c r="J906" s="101"/>
      <c r="K906" s="102"/>
      <c r="L906" s="104"/>
      <c r="M906" s="104"/>
      <c r="N906" s="104"/>
      <c r="O906" s="104"/>
      <c r="P906" s="104"/>
      <c r="Q906" s="104"/>
      <c r="R906" s="104"/>
      <c r="S906" s="104"/>
      <c r="T906" s="104"/>
      <c r="U906" s="104"/>
      <c r="V906" s="104"/>
      <c r="W906" s="104"/>
      <c r="X906" s="104"/>
      <c r="Y906" s="104"/>
      <c r="Z906" s="104"/>
    </row>
    <row r="907" spans="1:26" ht="12" customHeight="1" x14ac:dyDescent="0.25">
      <c r="A907" s="104"/>
      <c r="B907" s="104"/>
      <c r="C907" s="151"/>
      <c r="D907" s="152"/>
      <c r="E907" s="153"/>
      <c r="F907" s="153"/>
      <c r="G907" s="104"/>
      <c r="H907" s="99"/>
      <c r="I907" s="100"/>
      <c r="J907" s="101"/>
      <c r="K907" s="102"/>
      <c r="L907" s="104"/>
      <c r="M907" s="104"/>
      <c r="N907" s="104"/>
      <c r="O907" s="104"/>
      <c r="P907" s="104"/>
      <c r="Q907" s="104"/>
      <c r="R907" s="104"/>
      <c r="S907" s="104"/>
      <c r="T907" s="104"/>
      <c r="U907" s="104"/>
      <c r="V907" s="104"/>
      <c r="W907" s="104"/>
      <c r="X907" s="104"/>
      <c r="Y907" s="104"/>
      <c r="Z907" s="104"/>
    </row>
    <row r="908" spans="1:26" ht="12" customHeight="1" x14ac:dyDescent="0.25">
      <c r="A908" s="104"/>
      <c r="B908" s="104"/>
      <c r="C908" s="151"/>
      <c r="D908" s="152"/>
      <c r="E908" s="153"/>
      <c r="F908" s="153"/>
      <c r="G908" s="104"/>
      <c r="H908" s="99"/>
      <c r="I908" s="100"/>
      <c r="J908" s="101"/>
      <c r="K908" s="102"/>
      <c r="L908" s="104"/>
      <c r="M908" s="104"/>
      <c r="N908" s="104"/>
      <c r="O908" s="104"/>
      <c r="P908" s="104"/>
      <c r="Q908" s="104"/>
      <c r="R908" s="104"/>
      <c r="S908" s="104"/>
      <c r="T908" s="104"/>
      <c r="U908" s="104"/>
      <c r="V908" s="104"/>
      <c r="W908" s="104"/>
      <c r="X908" s="104"/>
      <c r="Y908" s="104"/>
      <c r="Z908" s="104"/>
    </row>
    <row r="909" spans="1:26" ht="12" customHeight="1" x14ac:dyDescent="0.25">
      <c r="A909" s="104"/>
      <c r="B909" s="104"/>
      <c r="C909" s="151"/>
      <c r="D909" s="152"/>
      <c r="E909" s="153"/>
      <c r="F909" s="153"/>
      <c r="G909" s="104"/>
      <c r="H909" s="99"/>
      <c r="I909" s="100"/>
      <c r="J909" s="101"/>
      <c r="K909" s="102"/>
      <c r="L909" s="104"/>
      <c r="M909" s="104"/>
      <c r="N909" s="104"/>
      <c r="O909" s="104"/>
      <c r="P909" s="104"/>
      <c r="Q909" s="104"/>
      <c r="R909" s="104"/>
      <c r="S909" s="104"/>
      <c r="T909" s="104"/>
      <c r="U909" s="104"/>
      <c r="V909" s="104"/>
      <c r="W909" s="104"/>
      <c r="X909" s="104"/>
      <c r="Y909" s="104"/>
      <c r="Z909" s="104"/>
    </row>
    <row r="910" spans="1:26" ht="12" customHeight="1" x14ac:dyDescent="0.25">
      <c r="A910" s="104"/>
      <c r="B910" s="104"/>
      <c r="C910" s="151"/>
      <c r="D910" s="152"/>
      <c r="E910" s="153"/>
      <c r="F910" s="153"/>
      <c r="G910" s="104"/>
      <c r="H910" s="99"/>
      <c r="I910" s="100"/>
      <c r="J910" s="101"/>
      <c r="K910" s="102"/>
      <c r="L910" s="104"/>
      <c r="M910" s="104"/>
      <c r="N910" s="104"/>
      <c r="O910" s="104"/>
      <c r="P910" s="104"/>
      <c r="Q910" s="104"/>
      <c r="R910" s="104"/>
      <c r="S910" s="104"/>
      <c r="T910" s="104"/>
      <c r="U910" s="104"/>
      <c r="V910" s="104"/>
      <c r="W910" s="104"/>
      <c r="X910" s="104"/>
      <c r="Y910" s="104"/>
      <c r="Z910" s="104"/>
    </row>
    <row r="911" spans="1:26" ht="12" customHeight="1" x14ac:dyDescent="0.25">
      <c r="A911" s="104"/>
      <c r="B911" s="104"/>
      <c r="C911" s="151"/>
      <c r="D911" s="152"/>
      <c r="E911" s="153"/>
      <c r="F911" s="153"/>
      <c r="G911" s="104"/>
      <c r="H911" s="99"/>
      <c r="I911" s="100"/>
      <c r="J911" s="101"/>
      <c r="K911" s="102"/>
      <c r="L911" s="104"/>
      <c r="M911" s="104"/>
      <c r="N911" s="104"/>
      <c r="O911" s="104"/>
      <c r="P911" s="104"/>
      <c r="Q911" s="104"/>
      <c r="R911" s="104"/>
      <c r="S911" s="104"/>
      <c r="T911" s="104"/>
      <c r="U911" s="104"/>
      <c r="V911" s="104"/>
      <c r="W911" s="104"/>
      <c r="X911" s="104"/>
      <c r="Y911" s="104"/>
      <c r="Z911" s="104"/>
    </row>
    <row r="912" spans="1:26" ht="12" customHeight="1" x14ac:dyDescent="0.25">
      <c r="A912" s="104"/>
      <c r="B912" s="104"/>
      <c r="C912" s="151"/>
      <c r="D912" s="152"/>
      <c r="E912" s="153"/>
      <c r="F912" s="153"/>
      <c r="G912" s="104"/>
      <c r="H912" s="99"/>
      <c r="I912" s="100"/>
      <c r="J912" s="101"/>
      <c r="K912" s="102"/>
      <c r="L912" s="104"/>
      <c r="M912" s="104"/>
      <c r="N912" s="104"/>
      <c r="O912" s="104"/>
      <c r="P912" s="104"/>
      <c r="Q912" s="104"/>
      <c r="R912" s="104"/>
      <c r="S912" s="104"/>
      <c r="T912" s="104"/>
      <c r="U912" s="104"/>
      <c r="V912" s="104"/>
      <c r="W912" s="104"/>
      <c r="X912" s="104"/>
      <c r="Y912" s="104"/>
      <c r="Z912" s="104"/>
    </row>
    <row r="913" spans="1:26" ht="12" customHeight="1" x14ac:dyDescent="0.25">
      <c r="A913" s="104"/>
      <c r="B913" s="104"/>
      <c r="C913" s="151"/>
      <c r="D913" s="152"/>
      <c r="E913" s="153"/>
      <c r="F913" s="153"/>
      <c r="G913" s="104"/>
      <c r="H913" s="99"/>
      <c r="I913" s="100"/>
      <c r="J913" s="101"/>
      <c r="K913" s="102"/>
      <c r="L913" s="104"/>
      <c r="M913" s="104"/>
      <c r="N913" s="104"/>
      <c r="O913" s="104"/>
      <c r="P913" s="104"/>
      <c r="Q913" s="104"/>
      <c r="R913" s="104"/>
      <c r="S913" s="104"/>
      <c r="T913" s="104"/>
      <c r="U913" s="104"/>
      <c r="V913" s="104"/>
      <c r="W913" s="104"/>
      <c r="X913" s="104"/>
      <c r="Y913" s="104"/>
      <c r="Z913" s="104"/>
    </row>
    <row r="914" spans="1:26" ht="12" customHeight="1" x14ac:dyDescent="0.25">
      <c r="A914" s="104"/>
      <c r="B914" s="104"/>
      <c r="C914" s="151"/>
      <c r="D914" s="152"/>
      <c r="E914" s="153"/>
      <c r="F914" s="153"/>
      <c r="G914" s="104"/>
      <c r="H914" s="99"/>
      <c r="I914" s="100"/>
      <c r="J914" s="101"/>
      <c r="K914" s="102"/>
      <c r="L914" s="104"/>
      <c r="M914" s="104"/>
      <c r="N914" s="104"/>
      <c r="O914" s="104"/>
      <c r="P914" s="104"/>
      <c r="Q914" s="104"/>
      <c r="R914" s="104"/>
      <c r="S914" s="104"/>
      <c r="T914" s="104"/>
      <c r="U914" s="104"/>
      <c r="V914" s="104"/>
      <c r="W914" s="104"/>
      <c r="X914" s="104"/>
      <c r="Y914" s="104"/>
      <c r="Z914" s="104"/>
    </row>
    <row r="915" spans="1:26" ht="12" customHeight="1" x14ac:dyDescent="0.25">
      <c r="A915" s="104"/>
      <c r="B915" s="104"/>
      <c r="C915" s="151"/>
      <c r="D915" s="152"/>
      <c r="E915" s="153"/>
      <c r="F915" s="153"/>
      <c r="G915" s="104"/>
      <c r="H915" s="99"/>
      <c r="I915" s="100"/>
      <c r="J915" s="101"/>
      <c r="K915" s="102"/>
      <c r="L915" s="104"/>
      <c r="M915" s="104"/>
      <c r="N915" s="104"/>
      <c r="O915" s="104"/>
      <c r="P915" s="104"/>
      <c r="Q915" s="104"/>
      <c r="R915" s="104"/>
      <c r="S915" s="104"/>
      <c r="T915" s="104"/>
      <c r="U915" s="104"/>
      <c r="V915" s="104"/>
      <c r="W915" s="104"/>
      <c r="X915" s="104"/>
      <c r="Y915" s="104"/>
      <c r="Z915" s="104"/>
    </row>
    <row r="916" spans="1:26" ht="12" customHeight="1" x14ac:dyDescent="0.25">
      <c r="A916" s="104"/>
      <c r="B916" s="104"/>
      <c r="C916" s="151"/>
      <c r="D916" s="152"/>
      <c r="E916" s="153"/>
      <c r="F916" s="153"/>
      <c r="G916" s="104"/>
      <c r="H916" s="99"/>
      <c r="I916" s="100"/>
      <c r="J916" s="101"/>
      <c r="K916" s="102"/>
      <c r="L916" s="104"/>
      <c r="M916" s="104"/>
      <c r="N916" s="104"/>
      <c r="O916" s="104"/>
      <c r="P916" s="104"/>
      <c r="Q916" s="104"/>
      <c r="R916" s="104"/>
      <c r="S916" s="104"/>
      <c r="T916" s="104"/>
      <c r="U916" s="104"/>
      <c r="V916" s="104"/>
      <c r="W916" s="104"/>
      <c r="X916" s="104"/>
      <c r="Y916" s="104"/>
      <c r="Z916" s="104"/>
    </row>
    <row r="917" spans="1:26" ht="12" customHeight="1" x14ac:dyDescent="0.25">
      <c r="A917" s="104"/>
      <c r="B917" s="104"/>
      <c r="C917" s="151"/>
      <c r="D917" s="152"/>
      <c r="E917" s="153"/>
      <c r="F917" s="153"/>
      <c r="G917" s="104"/>
      <c r="H917" s="99"/>
      <c r="I917" s="100"/>
      <c r="J917" s="101"/>
      <c r="K917" s="102"/>
      <c r="L917" s="104"/>
      <c r="M917" s="104"/>
      <c r="N917" s="104"/>
      <c r="O917" s="104"/>
      <c r="P917" s="104"/>
      <c r="Q917" s="104"/>
      <c r="R917" s="104"/>
      <c r="S917" s="104"/>
      <c r="T917" s="104"/>
      <c r="U917" s="104"/>
      <c r="V917" s="104"/>
      <c r="W917" s="104"/>
      <c r="X917" s="104"/>
      <c r="Y917" s="104"/>
      <c r="Z917" s="104"/>
    </row>
    <row r="918" spans="1:26" ht="12" customHeight="1" x14ac:dyDescent="0.25">
      <c r="A918" s="104"/>
      <c r="B918" s="104"/>
      <c r="C918" s="151"/>
      <c r="D918" s="152"/>
      <c r="E918" s="153"/>
      <c r="F918" s="153"/>
      <c r="G918" s="104"/>
      <c r="H918" s="99"/>
      <c r="I918" s="100"/>
      <c r="J918" s="101"/>
      <c r="K918" s="102"/>
      <c r="L918" s="104"/>
      <c r="M918" s="104"/>
      <c r="N918" s="104"/>
      <c r="O918" s="104"/>
      <c r="P918" s="104"/>
      <c r="Q918" s="104"/>
      <c r="R918" s="104"/>
      <c r="S918" s="104"/>
      <c r="T918" s="104"/>
      <c r="U918" s="104"/>
      <c r="V918" s="104"/>
      <c r="W918" s="104"/>
      <c r="X918" s="104"/>
      <c r="Y918" s="104"/>
      <c r="Z918" s="104"/>
    </row>
    <row r="919" spans="1:26" ht="12" customHeight="1" x14ac:dyDescent="0.25">
      <c r="A919" s="104"/>
      <c r="B919" s="104"/>
      <c r="C919" s="151"/>
      <c r="D919" s="152"/>
      <c r="E919" s="153"/>
      <c r="F919" s="153"/>
      <c r="G919" s="104"/>
      <c r="H919" s="99"/>
      <c r="I919" s="100"/>
      <c r="J919" s="101"/>
      <c r="K919" s="102"/>
      <c r="L919" s="104"/>
      <c r="M919" s="104"/>
      <c r="N919" s="104"/>
      <c r="O919" s="104"/>
      <c r="P919" s="104"/>
      <c r="Q919" s="104"/>
      <c r="R919" s="104"/>
      <c r="S919" s="104"/>
      <c r="T919" s="104"/>
      <c r="U919" s="104"/>
      <c r="V919" s="104"/>
      <c r="W919" s="104"/>
      <c r="X919" s="104"/>
      <c r="Y919" s="104"/>
      <c r="Z919" s="104"/>
    </row>
    <row r="920" spans="1:26" ht="12" customHeight="1" x14ac:dyDescent="0.25">
      <c r="A920" s="104"/>
      <c r="B920" s="104"/>
      <c r="C920" s="151"/>
      <c r="D920" s="152"/>
      <c r="E920" s="153"/>
      <c r="F920" s="153"/>
      <c r="G920" s="104"/>
      <c r="H920" s="99"/>
      <c r="I920" s="100"/>
      <c r="J920" s="101"/>
      <c r="K920" s="102"/>
      <c r="L920" s="104"/>
      <c r="M920" s="104"/>
      <c r="N920" s="104"/>
      <c r="O920" s="104"/>
      <c r="P920" s="104"/>
      <c r="Q920" s="104"/>
      <c r="R920" s="104"/>
      <c r="S920" s="104"/>
      <c r="T920" s="104"/>
      <c r="U920" s="104"/>
      <c r="V920" s="104"/>
      <c r="W920" s="104"/>
      <c r="X920" s="104"/>
      <c r="Y920" s="104"/>
      <c r="Z920" s="104"/>
    </row>
    <row r="921" spans="1:26" ht="12" customHeight="1" x14ac:dyDescent="0.25">
      <c r="A921" s="104"/>
      <c r="B921" s="104"/>
      <c r="C921" s="151"/>
      <c r="D921" s="152"/>
      <c r="E921" s="153"/>
      <c r="F921" s="153"/>
      <c r="G921" s="104"/>
      <c r="H921" s="99"/>
      <c r="I921" s="100"/>
      <c r="J921" s="101"/>
      <c r="K921" s="102"/>
      <c r="L921" s="104"/>
      <c r="M921" s="104"/>
      <c r="N921" s="104"/>
      <c r="O921" s="104"/>
      <c r="P921" s="104"/>
      <c r="Q921" s="104"/>
      <c r="R921" s="104"/>
      <c r="S921" s="104"/>
      <c r="T921" s="104"/>
      <c r="U921" s="104"/>
      <c r="V921" s="104"/>
      <c r="W921" s="104"/>
      <c r="X921" s="104"/>
      <c r="Y921" s="104"/>
      <c r="Z921" s="104"/>
    </row>
    <row r="922" spans="1:26" ht="12" customHeight="1" x14ac:dyDescent="0.25">
      <c r="A922" s="104"/>
      <c r="B922" s="104"/>
      <c r="C922" s="151"/>
      <c r="D922" s="152"/>
      <c r="E922" s="153"/>
      <c r="F922" s="153"/>
      <c r="G922" s="104"/>
      <c r="H922" s="99"/>
      <c r="I922" s="100"/>
      <c r="J922" s="101"/>
      <c r="K922" s="102"/>
      <c r="L922" s="104"/>
      <c r="M922" s="104"/>
      <c r="N922" s="104"/>
      <c r="O922" s="104"/>
      <c r="P922" s="104"/>
      <c r="Q922" s="104"/>
      <c r="R922" s="104"/>
      <c r="S922" s="104"/>
      <c r="T922" s="104"/>
      <c r="U922" s="104"/>
      <c r="V922" s="104"/>
      <c r="W922" s="104"/>
      <c r="X922" s="104"/>
      <c r="Y922" s="104"/>
      <c r="Z922" s="104"/>
    </row>
    <row r="923" spans="1:26" ht="12" customHeight="1" x14ac:dyDescent="0.25">
      <c r="A923" s="104"/>
      <c r="B923" s="104"/>
      <c r="C923" s="151"/>
      <c r="D923" s="152"/>
      <c r="E923" s="153"/>
      <c r="F923" s="153"/>
      <c r="G923" s="104"/>
      <c r="H923" s="99"/>
      <c r="I923" s="100"/>
      <c r="J923" s="101"/>
      <c r="K923" s="102"/>
      <c r="L923" s="104"/>
      <c r="M923" s="104"/>
      <c r="N923" s="104"/>
      <c r="O923" s="104"/>
      <c r="P923" s="104"/>
      <c r="Q923" s="104"/>
      <c r="R923" s="104"/>
      <c r="S923" s="104"/>
      <c r="T923" s="104"/>
      <c r="U923" s="104"/>
      <c r="V923" s="104"/>
      <c r="W923" s="104"/>
      <c r="X923" s="104"/>
      <c r="Y923" s="104"/>
      <c r="Z923" s="104"/>
    </row>
    <row r="924" spans="1:26" ht="12" customHeight="1" x14ac:dyDescent="0.25">
      <c r="A924" s="104"/>
      <c r="B924" s="104"/>
      <c r="C924" s="151"/>
      <c r="D924" s="152"/>
      <c r="E924" s="153"/>
      <c r="F924" s="153"/>
      <c r="G924" s="104"/>
      <c r="H924" s="99"/>
      <c r="I924" s="100"/>
      <c r="J924" s="101"/>
      <c r="K924" s="102"/>
      <c r="L924" s="104"/>
      <c r="M924" s="104"/>
      <c r="N924" s="104"/>
      <c r="O924" s="104"/>
      <c r="P924" s="104"/>
      <c r="Q924" s="104"/>
      <c r="R924" s="104"/>
      <c r="S924" s="104"/>
      <c r="T924" s="104"/>
      <c r="U924" s="104"/>
      <c r="V924" s="104"/>
      <c r="W924" s="104"/>
      <c r="X924" s="104"/>
      <c r="Y924" s="104"/>
      <c r="Z924" s="104"/>
    </row>
    <row r="925" spans="1:26" ht="12" customHeight="1" x14ac:dyDescent="0.25">
      <c r="A925" s="104"/>
      <c r="B925" s="104"/>
      <c r="C925" s="151"/>
      <c r="D925" s="152"/>
      <c r="E925" s="153"/>
      <c r="F925" s="153"/>
      <c r="G925" s="104"/>
      <c r="H925" s="99"/>
      <c r="I925" s="100"/>
      <c r="J925" s="101"/>
      <c r="K925" s="102"/>
      <c r="L925" s="104"/>
      <c r="M925" s="104"/>
      <c r="N925" s="104"/>
      <c r="O925" s="104"/>
      <c r="P925" s="104"/>
      <c r="Q925" s="104"/>
      <c r="R925" s="104"/>
      <c r="S925" s="104"/>
      <c r="T925" s="104"/>
      <c r="U925" s="104"/>
      <c r="V925" s="104"/>
      <c r="W925" s="104"/>
      <c r="X925" s="104"/>
      <c r="Y925" s="104"/>
      <c r="Z925" s="104"/>
    </row>
    <row r="926" spans="1:26" ht="12" customHeight="1" x14ac:dyDescent="0.25">
      <c r="A926" s="104"/>
      <c r="B926" s="104"/>
      <c r="C926" s="151"/>
      <c r="D926" s="152"/>
      <c r="E926" s="153"/>
      <c r="F926" s="153"/>
      <c r="G926" s="104"/>
      <c r="H926" s="99"/>
      <c r="I926" s="100"/>
      <c r="J926" s="101"/>
      <c r="K926" s="102"/>
      <c r="L926" s="104"/>
      <c r="M926" s="104"/>
      <c r="N926" s="104"/>
      <c r="O926" s="104"/>
      <c r="P926" s="104"/>
      <c r="Q926" s="104"/>
      <c r="R926" s="104"/>
      <c r="S926" s="104"/>
      <c r="T926" s="104"/>
      <c r="U926" s="104"/>
      <c r="V926" s="104"/>
      <c r="W926" s="104"/>
      <c r="X926" s="104"/>
      <c r="Y926" s="104"/>
      <c r="Z926" s="104"/>
    </row>
    <row r="927" spans="1:26" ht="12" customHeight="1" x14ac:dyDescent="0.25">
      <c r="A927" s="104"/>
      <c r="B927" s="104"/>
      <c r="C927" s="151"/>
      <c r="D927" s="152"/>
      <c r="E927" s="153"/>
      <c r="F927" s="153"/>
      <c r="G927" s="104"/>
      <c r="H927" s="99"/>
      <c r="I927" s="100"/>
      <c r="J927" s="101"/>
      <c r="K927" s="102"/>
      <c r="L927" s="104"/>
      <c r="M927" s="104"/>
      <c r="N927" s="104"/>
      <c r="O927" s="104"/>
      <c r="P927" s="104"/>
      <c r="Q927" s="104"/>
      <c r="R927" s="104"/>
      <c r="S927" s="104"/>
      <c r="T927" s="104"/>
      <c r="U927" s="104"/>
      <c r="V927" s="104"/>
      <c r="W927" s="104"/>
      <c r="X927" s="104"/>
      <c r="Y927" s="104"/>
      <c r="Z927" s="104"/>
    </row>
    <row r="928" spans="1:26" ht="12" customHeight="1" x14ac:dyDescent="0.25">
      <c r="A928" s="104"/>
      <c r="B928" s="104"/>
      <c r="C928" s="151"/>
      <c r="D928" s="152"/>
      <c r="E928" s="153"/>
      <c r="F928" s="153"/>
      <c r="G928" s="104"/>
      <c r="H928" s="99"/>
      <c r="I928" s="100"/>
      <c r="J928" s="101"/>
      <c r="K928" s="102"/>
      <c r="L928" s="104"/>
      <c r="M928" s="104"/>
      <c r="N928" s="104"/>
      <c r="O928" s="104"/>
      <c r="P928" s="104"/>
      <c r="Q928" s="104"/>
      <c r="R928" s="104"/>
      <c r="S928" s="104"/>
      <c r="T928" s="104"/>
      <c r="U928" s="104"/>
      <c r="V928" s="104"/>
      <c r="W928" s="104"/>
      <c r="X928" s="104"/>
      <c r="Y928" s="104"/>
      <c r="Z928" s="104"/>
    </row>
    <row r="929" spans="1:26" ht="12" customHeight="1" x14ac:dyDescent="0.25">
      <c r="A929" s="104"/>
      <c r="B929" s="104"/>
      <c r="C929" s="151"/>
      <c r="D929" s="152"/>
      <c r="E929" s="153"/>
      <c r="F929" s="153"/>
      <c r="G929" s="104"/>
      <c r="H929" s="99"/>
      <c r="I929" s="100"/>
      <c r="J929" s="101"/>
      <c r="K929" s="102"/>
      <c r="L929" s="104"/>
      <c r="M929" s="104"/>
      <c r="N929" s="104"/>
      <c r="O929" s="104"/>
      <c r="P929" s="104"/>
      <c r="Q929" s="104"/>
      <c r="R929" s="104"/>
      <c r="S929" s="104"/>
      <c r="T929" s="104"/>
      <c r="U929" s="104"/>
      <c r="V929" s="104"/>
      <c r="W929" s="104"/>
      <c r="X929" s="104"/>
      <c r="Y929" s="104"/>
      <c r="Z929" s="104"/>
    </row>
    <row r="930" spans="1:26" ht="12" customHeight="1" x14ac:dyDescent="0.25">
      <c r="A930" s="104"/>
      <c r="B930" s="104"/>
      <c r="C930" s="151"/>
      <c r="D930" s="152"/>
      <c r="E930" s="153"/>
      <c r="F930" s="153"/>
      <c r="G930" s="104"/>
      <c r="H930" s="99"/>
      <c r="I930" s="100"/>
      <c r="J930" s="101"/>
      <c r="K930" s="102"/>
      <c r="L930" s="104"/>
      <c r="M930" s="104"/>
      <c r="N930" s="104"/>
      <c r="O930" s="104"/>
      <c r="P930" s="104"/>
      <c r="Q930" s="104"/>
      <c r="R930" s="104"/>
      <c r="S930" s="104"/>
      <c r="T930" s="104"/>
      <c r="U930" s="104"/>
      <c r="V930" s="104"/>
      <c r="W930" s="104"/>
      <c r="X930" s="104"/>
      <c r="Y930" s="104"/>
      <c r="Z930" s="104"/>
    </row>
    <row r="931" spans="1:26" ht="12" customHeight="1" x14ac:dyDescent="0.25">
      <c r="A931" s="104"/>
      <c r="B931" s="104"/>
      <c r="C931" s="151"/>
      <c r="D931" s="152"/>
      <c r="E931" s="153"/>
      <c r="F931" s="153"/>
      <c r="G931" s="104"/>
      <c r="H931" s="99"/>
      <c r="I931" s="100"/>
      <c r="J931" s="101"/>
      <c r="K931" s="102"/>
      <c r="L931" s="104"/>
      <c r="M931" s="104"/>
      <c r="N931" s="104"/>
      <c r="O931" s="104"/>
      <c r="P931" s="104"/>
      <c r="Q931" s="104"/>
      <c r="R931" s="104"/>
      <c r="S931" s="104"/>
      <c r="T931" s="104"/>
      <c r="U931" s="104"/>
      <c r="V931" s="104"/>
      <c r="W931" s="104"/>
      <c r="X931" s="104"/>
      <c r="Y931" s="104"/>
      <c r="Z931" s="104"/>
    </row>
    <row r="932" spans="1:26" ht="12" customHeight="1" x14ac:dyDescent="0.25">
      <c r="A932" s="104"/>
      <c r="B932" s="104"/>
      <c r="C932" s="151"/>
      <c r="D932" s="152"/>
      <c r="E932" s="153"/>
      <c r="F932" s="153"/>
      <c r="G932" s="104"/>
      <c r="H932" s="99"/>
      <c r="I932" s="100"/>
      <c r="J932" s="101"/>
      <c r="K932" s="102"/>
      <c r="L932" s="104"/>
      <c r="M932" s="104"/>
      <c r="N932" s="104"/>
      <c r="O932" s="104"/>
      <c r="P932" s="104"/>
      <c r="Q932" s="104"/>
      <c r="R932" s="104"/>
      <c r="S932" s="104"/>
      <c r="T932" s="104"/>
      <c r="U932" s="104"/>
      <c r="V932" s="104"/>
      <c r="W932" s="104"/>
      <c r="X932" s="104"/>
      <c r="Y932" s="104"/>
      <c r="Z932" s="104"/>
    </row>
    <row r="933" spans="1:26" ht="12" customHeight="1" x14ac:dyDescent="0.25">
      <c r="A933" s="104"/>
      <c r="B933" s="104"/>
      <c r="C933" s="151"/>
      <c r="D933" s="152"/>
      <c r="E933" s="153"/>
      <c r="F933" s="153"/>
      <c r="G933" s="104"/>
      <c r="H933" s="99"/>
      <c r="I933" s="100"/>
      <c r="J933" s="101"/>
      <c r="K933" s="102"/>
      <c r="L933" s="104"/>
      <c r="M933" s="104"/>
      <c r="N933" s="104"/>
      <c r="O933" s="104"/>
      <c r="P933" s="104"/>
      <c r="Q933" s="104"/>
      <c r="R933" s="104"/>
      <c r="S933" s="104"/>
      <c r="T933" s="104"/>
      <c r="U933" s="104"/>
      <c r="V933" s="104"/>
      <c r="W933" s="104"/>
      <c r="X933" s="104"/>
      <c r="Y933" s="104"/>
      <c r="Z933" s="104"/>
    </row>
    <row r="934" spans="1:26" ht="12" customHeight="1" x14ac:dyDescent="0.25">
      <c r="A934" s="104"/>
      <c r="B934" s="104"/>
      <c r="C934" s="151"/>
      <c r="D934" s="152"/>
      <c r="E934" s="153"/>
      <c r="F934" s="153"/>
      <c r="G934" s="104"/>
      <c r="H934" s="99"/>
      <c r="I934" s="100"/>
      <c r="J934" s="101"/>
      <c r="K934" s="102"/>
      <c r="L934" s="104"/>
      <c r="M934" s="104"/>
      <c r="N934" s="104"/>
      <c r="O934" s="104"/>
      <c r="P934" s="104"/>
      <c r="Q934" s="104"/>
      <c r="R934" s="104"/>
      <c r="S934" s="104"/>
      <c r="T934" s="104"/>
      <c r="U934" s="104"/>
      <c r="V934" s="104"/>
      <c r="W934" s="104"/>
      <c r="X934" s="104"/>
      <c r="Y934" s="104"/>
      <c r="Z934" s="104"/>
    </row>
    <row r="935" spans="1:26" ht="12" customHeight="1" x14ac:dyDescent="0.25">
      <c r="A935" s="104"/>
      <c r="B935" s="104"/>
      <c r="C935" s="151"/>
      <c r="D935" s="152"/>
      <c r="E935" s="153"/>
      <c r="F935" s="153"/>
      <c r="G935" s="104"/>
      <c r="H935" s="99"/>
      <c r="I935" s="100"/>
      <c r="J935" s="101"/>
      <c r="K935" s="102"/>
      <c r="L935" s="104"/>
      <c r="M935" s="104"/>
      <c r="N935" s="104"/>
      <c r="O935" s="104"/>
      <c r="P935" s="104"/>
      <c r="Q935" s="104"/>
      <c r="R935" s="104"/>
      <c r="S935" s="104"/>
      <c r="T935" s="104"/>
      <c r="U935" s="104"/>
      <c r="V935" s="104"/>
      <c r="W935" s="104"/>
      <c r="X935" s="104"/>
      <c r="Y935" s="104"/>
      <c r="Z935" s="104"/>
    </row>
    <row r="936" spans="1:26" ht="12" customHeight="1" x14ac:dyDescent="0.25">
      <c r="A936" s="104"/>
      <c r="B936" s="104"/>
      <c r="C936" s="151"/>
      <c r="D936" s="152"/>
      <c r="E936" s="153"/>
      <c r="F936" s="153"/>
      <c r="G936" s="104"/>
      <c r="H936" s="99"/>
      <c r="I936" s="100"/>
      <c r="J936" s="101"/>
      <c r="K936" s="102"/>
      <c r="L936" s="104"/>
      <c r="M936" s="104"/>
      <c r="N936" s="104"/>
      <c r="O936" s="104"/>
      <c r="P936" s="104"/>
      <c r="Q936" s="104"/>
      <c r="R936" s="104"/>
      <c r="S936" s="104"/>
      <c r="T936" s="104"/>
      <c r="U936" s="104"/>
      <c r="V936" s="104"/>
      <c r="W936" s="104"/>
      <c r="X936" s="104"/>
      <c r="Y936" s="104"/>
      <c r="Z936" s="104"/>
    </row>
    <row r="937" spans="1:26" ht="12" customHeight="1" x14ac:dyDescent="0.25">
      <c r="A937" s="104"/>
      <c r="B937" s="104"/>
      <c r="C937" s="151"/>
      <c r="D937" s="152"/>
      <c r="E937" s="153"/>
      <c r="F937" s="153"/>
      <c r="G937" s="104"/>
      <c r="H937" s="99"/>
      <c r="I937" s="100"/>
      <c r="J937" s="101"/>
      <c r="K937" s="102"/>
      <c r="L937" s="104"/>
      <c r="M937" s="104"/>
      <c r="N937" s="104"/>
      <c r="O937" s="104"/>
      <c r="P937" s="104"/>
      <c r="Q937" s="104"/>
      <c r="R937" s="104"/>
      <c r="S937" s="104"/>
      <c r="T937" s="104"/>
      <c r="U937" s="104"/>
      <c r="V937" s="104"/>
      <c r="W937" s="104"/>
      <c r="X937" s="104"/>
      <c r="Y937" s="104"/>
      <c r="Z937" s="104"/>
    </row>
    <row r="938" spans="1:26" ht="12" customHeight="1" x14ac:dyDescent="0.25">
      <c r="A938" s="104"/>
      <c r="B938" s="104"/>
      <c r="C938" s="151"/>
      <c r="D938" s="152"/>
      <c r="E938" s="153"/>
      <c r="F938" s="153"/>
      <c r="G938" s="104"/>
      <c r="H938" s="99"/>
      <c r="I938" s="100"/>
      <c r="J938" s="101"/>
      <c r="K938" s="102"/>
      <c r="L938" s="104"/>
      <c r="M938" s="104"/>
      <c r="N938" s="104"/>
      <c r="O938" s="104"/>
      <c r="P938" s="104"/>
      <c r="Q938" s="104"/>
      <c r="R938" s="104"/>
      <c r="S938" s="104"/>
      <c r="T938" s="104"/>
      <c r="U938" s="104"/>
      <c r="V938" s="104"/>
      <c r="W938" s="104"/>
      <c r="X938" s="104"/>
      <c r="Y938" s="104"/>
      <c r="Z938" s="104"/>
    </row>
    <row r="939" spans="1:26" ht="12" customHeight="1" x14ac:dyDescent="0.25">
      <c r="A939" s="104"/>
      <c r="B939" s="104"/>
      <c r="C939" s="151"/>
      <c r="D939" s="152"/>
      <c r="E939" s="153"/>
      <c r="F939" s="153"/>
      <c r="G939" s="104"/>
      <c r="H939" s="99"/>
      <c r="I939" s="100"/>
      <c r="J939" s="101"/>
      <c r="K939" s="102"/>
      <c r="L939" s="104"/>
      <c r="M939" s="104"/>
      <c r="N939" s="104"/>
      <c r="O939" s="104"/>
      <c r="P939" s="104"/>
      <c r="Q939" s="104"/>
      <c r="R939" s="104"/>
      <c r="S939" s="104"/>
      <c r="T939" s="104"/>
      <c r="U939" s="104"/>
      <c r="V939" s="104"/>
      <c r="W939" s="104"/>
      <c r="X939" s="104"/>
      <c r="Y939" s="104"/>
      <c r="Z939" s="104"/>
    </row>
    <row r="940" spans="1:26" ht="12" customHeight="1" x14ac:dyDescent="0.25">
      <c r="A940" s="104"/>
      <c r="B940" s="104"/>
      <c r="C940" s="151"/>
      <c r="D940" s="152"/>
      <c r="E940" s="153"/>
      <c r="F940" s="153"/>
      <c r="G940" s="104"/>
      <c r="H940" s="99"/>
      <c r="I940" s="100"/>
      <c r="J940" s="101"/>
      <c r="K940" s="102"/>
      <c r="L940" s="104"/>
      <c r="M940" s="104"/>
      <c r="N940" s="104"/>
      <c r="O940" s="104"/>
      <c r="P940" s="104"/>
      <c r="Q940" s="104"/>
      <c r="R940" s="104"/>
      <c r="S940" s="104"/>
      <c r="T940" s="104"/>
      <c r="U940" s="104"/>
      <c r="V940" s="104"/>
      <c r="W940" s="104"/>
      <c r="X940" s="104"/>
      <c r="Y940" s="104"/>
      <c r="Z940" s="104"/>
    </row>
    <row r="941" spans="1:26" ht="12" customHeight="1" x14ac:dyDescent="0.25">
      <c r="A941" s="104"/>
      <c r="B941" s="104"/>
      <c r="C941" s="151"/>
      <c r="D941" s="152"/>
      <c r="E941" s="153"/>
      <c r="F941" s="153"/>
      <c r="G941" s="104"/>
      <c r="H941" s="99"/>
      <c r="I941" s="100"/>
      <c r="J941" s="101"/>
      <c r="K941" s="102"/>
      <c r="L941" s="104"/>
      <c r="M941" s="104"/>
      <c r="N941" s="104"/>
      <c r="O941" s="104"/>
      <c r="P941" s="104"/>
      <c r="Q941" s="104"/>
      <c r="R941" s="104"/>
      <c r="S941" s="104"/>
      <c r="T941" s="104"/>
      <c r="U941" s="104"/>
      <c r="V941" s="104"/>
      <c r="W941" s="104"/>
      <c r="X941" s="104"/>
      <c r="Y941" s="104"/>
      <c r="Z941" s="104"/>
    </row>
    <row r="942" spans="1:26" ht="12" customHeight="1" x14ac:dyDescent="0.25">
      <c r="A942" s="104"/>
      <c r="B942" s="104"/>
      <c r="C942" s="151"/>
      <c r="D942" s="152"/>
      <c r="E942" s="153"/>
      <c r="F942" s="153"/>
      <c r="G942" s="104"/>
      <c r="H942" s="99"/>
      <c r="I942" s="100"/>
      <c r="J942" s="101"/>
      <c r="K942" s="102"/>
      <c r="L942" s="104"/>
      <c r="M942" s="104"/>
      <c r="N942" s="104"/>
      <c r="O942" s="104"/>
      <c r="P942" s="104"/>
      <c r="Q942" s="104"/>
      <c r="R942" s="104"/>
      <c r="S942" s="104"/>
      <c r="T942" s="104"/>
      <c r="U942" s="104"/>
      <c r="V942" s="104"/>
      <c r="W942" s="104"/>
      <c r="X942" s="104"/>
      <c r="Y942" s="104"/>
      <c r="Z942" s="104"/>
    </row>
    <row r="943" spans="1:26" ht="12" customHeight="1" x14ac:dyDescent="0.25">
      <c r="A943" s="104"/>
      <c r="B943" s="104"/>
      <c r="C943" s="151"/>
      <c r="D943" s="152"/>
      <c r="E943" s="153"/>
      <c r="F943" s="153"/>
      <c r="G943" s="104"/>
      <c r="H943" s="99"/>
      <c r="I943" s="100"/>
      <c r="J943" s="101"/>
      <c r="K943" s="102"/>
      <c r="L943" s="104"/>
      <c r="M943" s="104"/>
      <c r="N943" s="104"/>
      <c r="O943" s="104"/>
      <c r="P943" s="104"/>
      <c r="Q943" s="104"/>
      <c r="R943" s="104"/>
      <c r="S943" s="104"/>
      <c r="T943" s="104"/>
      <c r="U943" s="104"/>
      <c r="V943" s="104"/>
      <c r="W943" s="104"/>
      <c r="X943" s="104"/>
      <c r="Y943" s="104"/>
      <c r="Z943" s="104"/>
    </row>
    <row r="944" spans="1:26" ht="12" customHeight="1" x14ac:dyDescent="0.25">
      <c r="A944" s="104"/>
      <c r="B944" s="104"/>
      <c r="C944" s="151"/>
      <c r="D944" s="152"/>
      <c r="E944" s="153"/>
      <c r="F944" s="153"/>
      <c r="G944" s="104"/>
      <c r="H944" s="99"/>
      <c r="I944" s="100"/>
      <c r="J944" s="101"/>
      <c r="K944" s="102"/>
      <c r="L944" s="104"/>
      <c r="M944" s="104"/>
      <c r="N944" s="104"/>
      <c r="O944" s="104"/>
      <c r="P944" s="104"/>
      <c r="Q944" s="104"/>
      <c r="R944" s="104"/>
      <c r="S944" s="104"/>
      <c r="T944" s="104"/>
      <c r="U944" s="104"/>
      <c r="V944" s="104"/>
      <c r="W944" s="104"/>
      <c r="X944" s="104"/>
      <c r="Y944" s="104"/>
      <c r="Z944" s="104"/>
    </row>
    <row r="945" spans="1:26" ht="12" customHeight="1" x14ac:dyDescent="0.25">
      <c r="A945" s="104"/>
      <c r="B945" s="104"/>
      <c r="C945" s="151"/>
      <c r="D945" s="152"/>
      <c r="E945" s="153"/>
      <c r="F945" s="153"/>
      <c r="G945" s="104"/>
      <c r="H945" s="99"/>
      <c r="I945" s="100"/>
      <c r="J945" s="101"/>
      <c r="K945" s="102"/>
      <c r="L945" s="104"/>
      <c r="M945" s="104"/>
      <c r="N945" s="104"/>
      <c r="O945" s="104"/>
      <c r="P945" s="104"/>
      <c r="Q945" s="104"/>
      <c r="R945" s="104"/>
      <c r="S945" s="104"/>
      <c r="T945" s="104"/>
      <c r="U945" s="104"/>
      <c r="V945" s="104"/>
      <c r="W945" s="104"/>
      <c r="X945" s="104"/>
      <c r="Y945" s="104"/>
      <c r="Z945" s="104"/>
    </row>
    <row r="946" spans="1:26" ht="12" customHeight="1" x14ac:dyDescent="0.25">
      <c r="A946" s="104"/>
      <c r="B946" s="104"/>
      <c r="C946" s="151"/>
      <c r="D946" s="152"/>
      <c r="E946" s="153"/>
      <c r="F946" s="153"/>
      <c r="G946" s="104"/>
      <c r="H946" s="99"/>
      <c r="I946" s="100"/>
      <c r="J946" s="101"/>
      <c r="K946" s="102"/>
      <c r="L946" s="104"/>
      <c r="M946" s="104"/>
      <c r="N946" s="104"/>
      <c r="O946" s="104"/>
      <c r="P946" s="104"/>
      <c r="Q946" s="104"/>
      <c r="R946" s="104"/>
      <c r="S946" s="104"/>
      <c r="T946" s="104"/>
      <c r="U946" s="104"/>
      <c r="V946" s="104"/>
      <c r="W946" s="104"/>
      <c r="X946" s="104"/>
      <c r="Y946" s="104"/>
      <c r="Z946" s="104"/>
    </row>
    <row r="947" spans="1:26" ht="12" customHeight="1" x14ac:dyDescent="0.25">
      <c r="A947" s="104"/>
      <c r="B947" s="104"/>
      <c r="C947" s="151"/>
      <c r="D947" s="152"/>
      <c r="E947" s="153"/>
      <c r="F947" s="153"/>
      <c r="G947" s="104"/>
      <c r="H947" s="99"/>
      <c r="I947" s="100"/>
      <c r="J947" s="101"/>
      <c r="K947" s="102"/>
      <c r="L947" s="104"/>
      <c r="M947" s="104"/>
      <c r="N947" s="104"/>
      <c r="O947" s="104"/>
      <c r="P947" s="104"/>
      <c r="Q947" s="104"/>
      <c r="R947" s="104"/>
      <c r="S947" s="104"/>
      <c r="T947" s="104"/>
      <c r="U947" s="104"/>
      <c r="V947" s="104"/>
      <c r="W947" s="104"/>
      <c r="X947" s="104"/>
      <c r="Y947" s="104"/>
      <c r="Z947" s="104"/>
    </row>
    <row r="948" spans="1:26" ht="12" customHeight="1" x14ac:dyDescent="0.25">
      <c r="A948" s="104"/>
      <c r="B948" s="104"/>
      <c r="C948" s="151"/>
      <c r="D948" s="152"/>
      <c r="E948" s="153"/>
      <c r="F948" s="153"/>
      <c r="G948" s="104"/>
      <c r="H948" s="99"/>
      <c r="I948" s="100"/>
      <c r="J948" s="101"/>
      <c r="K948" s="102"/>
      <c r="L948" s="104"/>
      <c r="M948" s="104"/>
      <c r="N948" s="104"/>
      <c r="O948" s="104"/>
      <c r="P948" s="104"/>
      <c r="Q948" s="104"/>
      <c r="R948" s="104"/>
      <c r="S948" s="104"/>
      <c r="T948" s="104"/>
      <c r="U948" s="104"/>
      <c r="V948" s="104"/>
      <c r="W948" s="104"/>
      <c r="X948" s="104"/>
      <c r="Y948" s="104"/>
      <c r="Z948" s="104"/>
    </row>
    <row r="949" spans="1:26" ht="12" customHeight="1" x14ac:dyDescent="0.25">
      <c r="A949" s="104"/>
      <c r="B949" s="104"/>
      <c r="C949" s="151"/>
      <c r="D949" s="152"/>
      <c r="E949" s="153"/>
      <c r="F949" s="153"/>
      <c r="G949" s="104"/>
      <c r="H949" s="99"/>
      <c r="I949" s="100"/>
      <c r="J949" s="101"/>
      <c r="K949" s="102"/>
      <c r="L949" s="104"/>
      <c r="M949" s="104"/>
      <c r="N949" s="104"/>
      <c r="O949" s="104"/>
      <c r="P949" s="104"/>
      <c r="Q949" s="104"/>
      <c r="R949" s="104"/>
      <c r="S949" s="104"/>
      <c r="T949" s="104"/>
      <c r="U949" s="104"/>
      <c r="V949" s="104"/>
      <c r="W949" s="104"/>
      <c r="X949" s="104"/>
      <c r="Y949" s="104"/>
      <c r="Z949" s="104"/>
    </row>
    <row r="950" spans="1:26" ht="12" customHeight="1" x14ac:dyDescent="0.25">
      <c r="A950" s="104"/>
      <c r="B950" s="104"/>
      <c r="C950" s="151"/>
      <c r="D950" s="152"/>
      <c r="E950" s="153"/>
      <c r="F950" s="153"/>
      <c r="G950" s="104"/>
      <c r="H950" s="99"/>
      <c r="I950" s="100"/>
      <c r="J950" s="101"/>
      <c r="K950" s="102"/>
      <c r="L950" s="104"/>
      <c r="M950" s="104"/>
      <c r="N950" s="104"/>
      <c r="O950" s="104"/>
      <c r="P950" s="104"/>
      <c r="Q950" s="104"/>
      <c r="R950" s="104"/>
      <c r="S950" s="104"/>
      <c r="T950" s="104"/>
      <c r="U950" s="104"/>
      <c r="V950" s="104"/>
      <c r="W950" s="104"/>
      <c r="X950" s="104"/>
      <c r="Y950" s="104"/>
      <c r="Z950" s="104"/>
    </row>
    <row r="951" spans="1:26" ht="12" customHeight="1" x14ac:dyDescent="0.25">
      <c r="A951" s="104"/>
      <c r="B951" s="104"/>
      <c r="C951" s="151"/>
      <c r="D951" s="152"/>
      <c r="E951" s="153"/>
      <c r="F951" s="153"/>
      <c r="G951" s="104"/>
      <c r="H951" s="99"/>
      <c r="I951" s="100"/>
      <c r="J951" s="101"/>
      <c r="K951" s="102"/>
      <c r="L951" s="104"/>
      <c r="M951" s="104"/>
      <c r="N951" s="104"/>
      <c r="O951" s="104"/>
      <c r="P951" s="104"/>
      <c r="Q951" s="104"/>
      <c r="R951" s="104"/>
      <c r="S951" s="104"/>
      <c r="T951" s="104"/>
      <c r="U951" s="104"/>
      <c r="V951" s="104"/>
      <c r="W951" s="104"/>
      <c r="X951" s="104"/>
      <c r="Y951" s="104"/>
      <c r="Z951" s="104"/>
    </row>
    <row r="952" spans="1:26" ht="12" customHeight="1" x14ac:dyDescent="0.25">
      <c r="A952" s="104"/>
      <c r="B952" s="104"/>
      <c r="C952" s="151"/>
      <c r="D952" s="152"/>
      <c r="E952" s="153"/>
      <c r="F952" s="153"/>
      <c r="G952" s="104"/>
      <c r="H952" s="99"/>
      <c r="I952" s="100"/>
      <c r="J952" s="101"/>
      <c r="K952" s="102"/>
      <c r="L952" s="104"/>
      <c r="M952" s="104"/>
      <c r="N952" s="104"/>
      <c r="O952" s="104"/>
      <c r="P952" s="104"/>
      <c r="Q952" s="104"/>
      <c r="R952" s="104"/>
      <c r="S952" s="104"/>
      <c r="T952" s="104"/>
      <c r="U952" s="104"/>
      <c r="V952" s="104"/>
      <c r="W952" s="104"/>
      <c r="X952" s="104"/>
      <c r="Y952" s="104"/>
      <c r="Z952" s="104"/>
    </row>
    <row r="953" spans="1:26" ht="12" customHeight="1" x14ac:dyDescent="0.25">
      <c r="A953" s="104"/>
      <c r="B953" s="104"/>
      <c r="C953" s="151"/>
      <c r="D953" s="152"/>
      <c r="E953" s="153"/>
      <c r="F953" s="153"/>
      <c r="G953" s="104"/>
      <c r="H953" s="99"/>
      <c r="I953" s="100"/>
      <c r="J953" s="101"/>
      <c r="K953" s="102"/>
      <c r="L953" s="104"/>
      <c r="M953" s="104"/>
      <c r="N953" s="104"/>
      <c r="O953" s="104"/>
      <c r="P953" s="104"/>
      <c r="Q953" s="104"/>
      <c r="R953" s="104"/>
      <c r="S953" s="104"/>
      <c r="T953" s="104"/>
      <c r="U953" s="104"/>
      <c r="V953" s="104"/>
      <c r="W953" s="104"/>
      <c r="X953" s="104"/>
      <c r="Y953" s="104"/>
      <c r="Z953" s="104"/>
    </row>
    <row r="954" spans="1:26" ht="12" customHeight="1" x14ac:dyDescent="0.25">
      <c r="A954" s="104"/>
      <c r="B954" s="104"/>
      <c r="C954" s="151"/>
      <c r="D954" s="152"/>
      <c r="E954" s="153"/>
      <c r="F954" s="153"/>
      <c r="G954" s="104"/>
      <c r="H954" s="99"/>
      <c r="I954" s="100"/>
      <c r="J954" s="101"/>
      <c r="K954" s="102"/>
      <c r="L954" s="104"/>
      <c r="M954" s="104"/>
      <c r="N954" s="104"/>
      <c r="O954" s="104"/>
      <c r="P954" s="104"/>
      <c r="Q954" s="104"/>
      <c r="R954" s="104"/>
      <c r="S954" s="104"/>
      <c r="T954" s="104"/>
      <c r="U954" s="104"/>
      <c r="V954" s="104"/>
      <c r="W954" s="104"/>
      <c r="X954" s="104"/>
      <c r="Y954" s="104"/>
      <c r="Z954" s="104"/>
    </row>
    <row r="955" spans="1:26" ht="12" customHeight="1" x14ac:dyDescent="0.25">
      <c r="A955" s="104"/>
      <c r="B955" s="104"/>
      <c r="C955" s="151"/>
      <c r="D955" s="152"/>
      <c r="E955" s="153"/>
      <c r="F955" s="153"/>
      <c r="G955" s="104"/>
      <c r="H955" s="99"/>
      <c r="I955" s="100"/>
      <c r="J955" s="101"/>
      <c r="K955" s="102"/>
      <c r="L955" s="104"/>
      <c r="M955" s="104"/>
      <c r="N955" s="104"/>
      <c r="O955" s="104"/>
      <c r="P955" s="104"/>
      <c r="Q955" s="104"/>
      <c r="R955" s="104"/>
      <c r="S955" s="104"/>
      <c r="T955" s="104"/>
      <c r="U955" s="104"/>
      <c r="V955" s="104"/>
      <c r="W955" s="104"/>
      <c r="X955" s="104"/>
      <c r="Y955" s="104"/>
      <c r="Z955" s="104"/>
    </row>
    <row r="956" spans="1:26" ht="12" customHeight="1" x14ac:dyDescent="0.25">
      <c r="A956" s="104"/>
      <c r="B956" s="104"/>
      <c r="C956" s="151"/>
      <c r="D956" s="152"/>
      <c r="E956" s="153"/>
      <c r="F956" s="153"/>
      <c r="G956" s="104"/>
      <c r="H956" s="99"/>
      <c r="I956" s="100"/>
      <c r="J956" s="101"/>
      <c r="K956" s="102"/>
      <c r="L956" s="104"/>
      <c r="M956" s="104"/>
      <c r="N956" s="104"/>
      <c r="O956" s="104"/>
      <c r="P956" s="104"/>
      <c r="Q956" s="104"/>
      <c r="R956" s="104"/>
      <c r="S956" s="104"/>
      <c r="T956" s="104"/>
      <c r="U956" s="104"/>
      <c r="V956" s="104"/>
      <c r="W956" s="104"/>
      <c r="X956" s="104"/>
      <c r="Y956" s="104"/>
      <c r="Z956" s="104"/>
    </row>
    <row r="957" spans="1:26" ht="12" customHeight="1" x14ac:dyDescent="0.25">
      <c r="A957" s="104"/>
      <c r="B957" s="104"/>
      <c r="C957" s="151"/>
      <c r="D957" s="152"/>
      <c r="E957" s="153"/>
      <c r="F957" s="153"/>
      <c r="G957" s="104"/>
      <c r="H957" s="99"/>
      <c r="I957" s="100"/>
      <c r="J957" s="101"/>
      <c r="K957" s="102"/>
      <c r="L957" s="104"/>
      <c r="M957" s="104"/>
      <c r="N957" s="104"/>
      <c r="O957" s="104"/>
      <c r="P957" s="104"/>
      <c r="Q957" s="104"/>
      <c r="R957" s="104"/>
      <c r="S957" s="104"/>
      <c r="T957" s="104"/>
      <c r="U957" s="104"/>
      <c r="V957" s="104"/>
      <c r="W957" s="104"/>
      <c r="X957" s="104"/>
      <c r="Y957" s="104"/>
      <c r="Z957" s="104"/>
    </row>
    <row r="958" spans="1:26" ht="12" customHeight="1" x14ac:dyDescent="0.25">
      <c r="A958" s="104"/>
      <c r="B958" s="104"/>
      <c r="C958" s="151"/>
      <c r="D958" s="152"/>
      <c r="E958" s="153"/>
      <c r="F958" s="153"/>
      <c r="G958" s="104"/>
      <c r="H958" s="99"/>
      <c r="I958" s="100"/>
      <c r="J958" s="101"/>
      <c r="K958" s="102"/>
      <c r="L958" s="104"/>
      <c r="M958" s="104"/>
      <c r="N958" s="104"/>
      <c r="O958" s="104"/>
      <c r="P958" s="104"/>
      <c r="Q958" s="104"/>
      <c r="R958" s="104"/>
      <c r="S958" s="104"/>
      <c r="T958" s="104"/>
      <c r="U958" s="104"/>
      <c r="V958" s="104"/>
      <c r="W958" s="104"/>
      <c r="X958" s="104"/>
      <c r="Y958" s="104"/>
      <c r="Z958" s="104"/>
    </row>
    <row r="959" spans="1:26" ht="12" customHeight="1" x14ac:dyDescent="0.25">
      <c r="A959" s="104"/>
      <c r="B959" s="104"/>
      <c r="C959" s="151"/>
      <c r="D959" s="152"/>
      <c r="E959" s="153"/>
      <c r="F959" s="153"/>
      <c r="G959" s="104"/>
      <c r="H959" s="99"/>
      <c r="I959" s="100"/>
      <c r="J959" s="101"/>
      <c r="K959" s="102"/>
      <c r="L959" s="104"/>
      <c r="M959" s="104"/>
      <c r="N959" s="104"/>
      <c r="O959" s="104"/>
      <c r="P959" s="104"/>
      <c r="Q959" s="104"/>
      <c r="R959" s="104"/>
      <c r="S959" s="104"/>
      <c r="T959" s="104"/>
      <c r="U959" s="104"/>
      <c r="V959" s="104"/>
      <c r="W959" s="104"/>
      <c r="X959" s="104"/>
      <c r="Y959" s="104"/>
      <c r="Z959" s="104"/>
    </row>
    <row r="960" spans="1:26" ht="12" customHeight="1" x14ac:dyDescent="0.25">
      <c r="A960" s="104"/>
      <c r="B960" s="104"/>
      <c r="C960" s="151"/>
      <c r="D960" s="152"/>
      <c r="E960" s="153"/>
      <c r="F960" s="153"/>
      <c r="G960" s="104"/>
      <c r="H960" s="99"/>
      <c r="I960" s="100"/>
      <c r="J960" s="101"/>
      <c r="K960" s="102"/>
      <c r="L960" s="104"/>
      <c r="M960" s="104"/>
      <c r="N960" s="104"/>
      <c r="O960" s="104"/>
      <c r="P960" s="104"/>
      <c r="Q960" s="104"/>
      <c r="R960" s="104"/>
      <c r="S960" s="104"/>
      <c r="T960" s="104"/>
      <c r="U960" s="104"/>
      <c r="V960" s="104"/>
      <c r="W960" s="104"/>
      <c r="X960" s="104"/>
      <c r="Y960" s="104"/>
      <c r="Z960" s="104"/>
    </row>
    <row r="961" spans="1:26" ht="12" customHeight="1" x14ac:dyDescent="0.25">
      <c r="A961" s="104"/>
      <c r="B961" s="104"/>
      <c r="C961" s="151"/>
      <c r="D961" s="152"/>
      <c r="E961" s="153"/>
      <c r="F961" s="153"/>
      <c r="G961" s="104"/>
      <c r="H961" s="99"/>
      <c r="I961" s="100"/>
      <c r="J961" s="101"/>
      <c r="K961" s="102"/>
      <c r="L961" s="104"/>
      <c r="M961" s="104"/>
      <c r="N961" s="104"/>
      <c r="O961" s="104"/>
      <c r="P961" s="104"/>
      <c r="Q961" s="104"/>
      <c r="R961" s="104"/>
      <c r="S961" s="104"/>
      <c r="T961" s="104"/>
      <c r="U961" s="104"/>
      <c r="V961" s="104"/>
      <c r="W961" s="104"/>
      <c r="X961" s="104"/>
      <c r="Y961" s="104"/>
      <c r="Z961" s="104"/>
    </row>
    <row r="962" spans="1:26" ht="12" customHeight="1" x14ac:dyDescent="0.25">
      <c r="A962" s="104"/>
      <c r="B962" s="104"/>
      <c r="C962" s="151"/>
      <c r="D962" s="152"/>
      <c r="E962" s="153"/>
      <c r="F962" s="153"/>
      <c r="G962" s="104"/>
      <c r="H962" s="99"/>
      <c r="I962" s="100"/>
      <c r="J962" s="101"/>
      <c r="K962" s="102"/>
      <c r="L962" s="104"/>
      <c r="M962" s="104"/>
      <c r="N962" s="104"/>
      <c r="O962" s="104"/>
      <c r="P962" s="104"/>
      <c r="Q962" s="104"/>
      <c r="R962" s="104"/>
      <c r="S962" s="104"/>
      <c r="T962" s="104"/>
      <c r="U962" s="104"/>
      <c r="V962" s="104"/>
      <c r="W962" s="104"/>
      <c r="X962" s="104"/>
      <c r="Y962" s="104"/>
      <c r="Z962" s="104"/>
    </row>
    <row r="963" spans="1:26" ht="12" customHeight="1" x14ac:dyDescent="0.25">
      <c r="A963" s="104"/>
      <c r="B963" s="104"/>
      <c r="C963" s="151"/>
      <c r="D963" s="152"/>
      <c r="E963" s="153"/>
      <c r="F963" s="153"/>
      <c r="G963" s="104"/>
      <c r="H963" s="99"/>
      <c r="I963" s="100"/>
      <c r="J963" s="101"/>
      <c r="K963" s="102"/>
      <c r="L963" s="104"/>
      <c r="M963" s="104"/>
      <c r="N963" s="104"/>
      <c r="O963" s="104"/>
      <c r="P963" s="104"/>
      <c r="Q963" s="104"/>
      <c r="R963" s="104"/>
      <c r="S963" s="104"/>
      <c r="T963" s="104"/>
      <c r="U963" s="104"/>
      <c r="V963" s="104"/>
      <c r="W963" s="104"/>
      <c r="X963" s="104"/>
      <c r="Y963" s="104"/>
      <c r="Z963" s="104"/>
    </row>
    <row r="964" spans="1:26" ht="12" customHeight="1" x14ac:dyDescent="0.25">
      <c r="A964" s="104"/>
      <c r="B964" s="104"/>
      <c r="C964" s="151"/>
      <c r="D964" s="152"/>
      <c r="E964" s="153"/>
      <c r="F964" s="153"/>
      <c r="G964" s="104"/>
      <c r="H964" s="99"/>
      <c r="I964" s="100"/>
      <c r="J964" s="101"/>
      <c r="K964" s="102"/>
      <c r="L964" s="104"/>
      <c r="M964" s="104"/>
      <c r="N964" s="104"/>
      <c r="O964" s="104"/>
      <c r="P964" s="104"/>
      <c r="Q964" s="104"/>
      <c r="R964" s="104"/>
      <c r="S964" s="104"/>
      <c r="T964" s="104"/>
      <c r="U964" s="104"/>
      <c r="V964" s="104"/>
      <c r="W964" s="104"/>
      <c r="X964" s="104"/>
      <c r="Y964" s="104"/>
      <c r="Z964" s="104"/>
    </row>
    <row r="965" spans="1:26" ht="12" customHeight="1" x14ac:dyDescent="0.25">
      <c r="A965" s="104"/>
      <c r="B965" s="104"/>
      <c r="C965" s="151"/>
      <c r="D965" s="152"/>
      <c r="E965" s="153"/>
      <c r="F965" s="153"/>
      <c r="G965" s="104"/>
      <c r="H965" s="99"/>
      <c r="I965" s="100"/>
      <c r="J965" s="101"/>
      <c r="K965" s="102"/>
      <c r="L965" s="104"/>
      <c r="M965" s="104"/>
      <c r="N965" s="104"/>
      <c r="O965" s="104"/>
      <c r="P965" s="104"/>
      <c r="Q965" s="104"/>
      <c r="R965" s="104"/>
      <c r="S965" s="104"/>
      <c r="T965" s="104"/>
      <c r="U965" s="104"/>
      <c r="V965" s="104"/>
      <c r="W965" s="104"/>
      <c r="X965" s="104"/>
      <c r="Y965" s="104"/>
      <c r="Z965" s="104"/>
    </row>
    <row r="966" spans="1:26" ht="12" customHeight="1" x14ac:dyDescent="0.25">
      <c r="A966" s="104"/>
      <c r="B966" s="104"/>
      <c r="C966" s="151"/>
      <c r="D966" s="152"/>
      <c r="E966" s="153"/>
      <c r="F966" s="153"/>
      <c r="G966" s="104"/>
      <c r="H966" s="99"/>
      <c r="I966" s="100"/>
      <c r="J966" s="101"/>
      <c r="K966" s="102"/>
      <c r="L966" s="104"/>
      <c r="M966" s="104"/>
      <c r="N966" s="104"/>
      <c r="O966" s="104"/>
      <c r="P966" s="104"/>
      <c r="Q966" s="104"/>
      <c r="R966" s="104"/>
      <c r="S966" s="104"/>
      <c r="T966" s="104"/>
      <c r="U966" s="104"/>
      <c r="V966" s="104"/>
      <c r="W966" s="104"/>
      <c r="X966" s="104"/>
      <c r="Y966" s="104"/>
      <c r="Z966" s="104"/>
    </row>
    <row r="967" spans="1:26" ht="12" customHeight="1" x14ac:dyDescent="0.25">
      <c r="A967" s="104"/>
      <c r="B967" s="104"/>
      <c r="C967" s="151"/>
      <c r="D967" s="152"/>
      <c r="E967" s="153"/>
      <c r="F967" s="153"/>
      <c r="G967" s="104"/>
      <c r="H967" s="99"/>
      <c r="I967" s="100"/>
      <c r="J967" s="101"/>
      <c r="K967" s="102"/>
      <c r="L967" s="104"/>
      <c r="M967" s="104"/>
      <c r="N967" s="104"/>
      <c r="O967" s="104"/>
      <c r="P967" s="104"/>
      <c r="Q967" s="104"/>
      <c r="R967" s="104"/>
      <c r="S967" s="104"/>
      <c r="T967" s="104"/>
      <c r="U967" s="104"/>
      <c r="V967" s="104"/>
      <c r="W967" s="104"/>
      <c r="X967" s="104"/>
      <c r="Y967" s="104"/>
      <c r="Z967" s="104"/>
    </row>
    <row r="968" spans="1:26" ht="12" customHeight="1" x14ac:dyDescent="0.25">
      <c r="A968" s="104"/>
      <c r="B968" s="104"/>
      <c r="C968" s="151"/>
      <c r="D968" s="152"/>
      <c r="E968" s="153"/>
      <c r="F968" s="153"/>
      <c r="G968" s="104"/>
      <c r="H968" s="99"/>
      <c r="I968" s="100"/>
      <c r="J968" s="101"/>
      <c r="K968" s="102"/>
      <c r="L968" s="104"/>
      <c r="M968" s="104"/>
      <c r="N968" s="104"/>
      <c r="O968" s="104"/>
      <c r="P968" s="104"/>
      <c r="Q968" s="104"/>
      <c r="R968" s="104"/>
      <c r="S968" s="104"/>
      <c r="T968" s="104"/>
      <c r="U968" s="104"/>
      <c r="V968" s="104"/>
      <c r="W968" s="104"/>
      <c r="X968" s="104"/>
      <c r="Y968" s="104"/>
      <c r="Z968" s="104"/>
    </row>
    <row r="969" spans="1:26" ht="12" customHeight="1" x14ac:dyDescent="0.25">
      <c r="A969" s="104"/>
      <c r="B969" s="104"/>
      <c r="C969" s="151"/>
      <c r="D969" s="152"/>
      <c r="E969" s="153"/>
      <c r="F969" s="153"/>
      <c r="G969" s="104"/>
      <c r="H969" s="99"/>
      <c r="I969" s="100"/>
      <c r="J969" s="101"/>
      <c r="K969" s="102"/>
      <c r="L969" s="104"/>
      <c r="M969" s="104"/>
      <c r="N969" s="104"/>
      <c r="O969" s="104"/>
      <c r="P969" s="104"/>
      <c r="Q969" s="104"/>
      <c r="R969" s="104"/>
      <c r="S969" s="104"/>
      <c r="T969" s="104"/>
      <c r="U969" s="104"/>
      <c r="V969" s="104"/>
      <c r="W969" s="104"/>
      <c r="X969" s="104"/>
      <c r="Y969" s="104"/>
      <c r="Z969" s="104"/>
    </row>
    <row r="970" spans="1:26" ht="12" customHeight="1" x14ac:dyDescent="0.25">
      <c r="A970" s="104"/>
      <c r="B970" s="104"/>
      <c r="C970" s="151"/>
      <c r="D970" s="152"/>
      <c r="E970" s="153"/>
      <c r="F970" s="153"/>
      <c r="G970" s="104"/>
      <c r="H970" s="99"/>
      <c r="I970" s="100"/>
      <c r="J970" s="101"/>
      <c r="K970" s="102"/>
      <c r="L970" s="104"/>
      <c r="M970" s="104"/>
      <c r="N970" s="104"/>
      <c r="O970" s="104"/>
      <c r="P970" s="104"/>
      <c r="Q970" s="104"/>
      <c r="R970" s="104"/>
      <c r="S970" s="104"/>
      <c r="T970" s="104"/>
      <c r="U970" s="104"/>
      <c r="V970" s="104"/>
      <c r="W970" s="104"/>
      <c r="X970" s="104"/>
      <c r="Y970" s="104"/>
      <c r="Z970" s="104"/>
    </row>
    <row r="971" spans="1:26" ht="12" customHeight="1" x14ac:dyDescent="0.25">
      <c r="A971" s="104"/>
      <c r="B971" s="104"/>
      <c r="C971" s="151"/>
      <c r="D971" s="152"/>
      <c r="E971" s="153"/>
      <c r="F971" s="153"/>
      <c r="G971" s="104"/>
      <c r="H971" s="99"/>
      <c r="I971" s="100"/>
      <c r="J971" s="101"/>
      <c r="K971" s="102"/>
      <c r="L971" s="104"/>
      <c r="M971" s="104"/>
      <c r="N971" s="104"/>
      <c r="O971" s="104"/>
      <c r="P971" s="104"/>
      <c r="Q971" s="104"/>
      <c r="R971" s="104"/>
      <c r="S971" s="104"/>
      <c r="T971" s="104"/>
      <c r="U971" s="104"/>
      <c r="V971" s="104"/>
      <c r="W971" s="104"/>
      <c r="X971" s="104"/>
      <c r="Y971" s="104"/>
      <c r="Z971" s="104"/>
    </row>
    <row r="972" spans="1:26" ht="12" customHeight="1" x14ac:dyDescent="0.25">
      <c r="A972" s="104"/>
      <c r="B972" s="104"/>
      <c r="C972" s="151"/>
      <c r="D972" s="152"/>
      <c r="E972" s="153"/>
      <c r="F972" s="153"/>
      <c r="G972" s="104"/>
      <c r="H972" s="99"/>
      <c r="I972" s="100"/>
      <c r="J972" s="101"/>
      <c r="K972" s="102"/>
      <c r="L972" s="104"/>
      <c r="M972" s="104"/>
      <c r="N972" s="104"/>
      <c r="O972" s="104"/>
      <c r="P972" s="104"/>
      <c r="Q972" s="104"/>
      <c r="R972" s="104"/>
      <c r="S972" s="104"/>
      <c r="T972" s="104"/>
      <c r="U972" s="104"/>
      <c r="V972" s="104"/>
      <c r="W972" s="104"/>
      <c r="X972" s="104"/>
      <c r="Y972" s="104"/>
      <c r="Z972" s="104"/>
    </row>
    <row r="973" spans="1:26" ht="12" customHeight="1" x14ac:dyDescent="0.25">
      <c r="A973" s="104"/>
      <c r="B973" s="104"/>
      <c r="C973" s="151"/>
      <c r="D973" s="152"/>
      <c r="E973" s="153"/>
      <c r="F973" s="153"/>
      <c r="G973" s="104"/>
      <c r="H973" s="99"/>
      <c r="I973" s="100"/>
      <c r="J973" s="101"/>
      <c r="K973" s="102"/>
      <c r="L973" s="104"/>
      <c r="M973" s="104"/>
      <c r="N973" s="104"/>
      <c r="O973" s="104"/>
      <c r="P973" s="104"/>
      <c r="Q973" s="104"/>
      <c r="R973" s="104"/>
      <c r="S973" s="104"/>
      <c r="T973" s="104"/>
      <c r="U973" s="104"/>
      <c r="V973" s="104"/>
      <c r="W973" s="104"/>
      <c r="X973" s="104"/>
      <c r="Y973" s="104"/>
      <c r="Z973" s="104"/>
    </row>
    <row r="974" spans="1:26" ht="12" customHeight="1" x14ac:dyDescent="0.25">
      <c r="A974" s="104"/>
      <c r="B974" s="104"/>
      <c r="C974" s="151"/>
      <c r="D974" s="152"/>
      <c r="E974" s="153"/>
      <c r="F974" s="153"/>
      <c r="G974" s="104"/>
      <c r="H974" s="99"/>
      <c r="I974" s="100"/>
      <c r="J974" s="101"/>
      <c r="K974" s="102"/>
      <c r="L974" s="104"/>
      <c r="M974" s="104"/>
      <c r="N974" s="104"/>
      <c r="O974" s="104"/>
      <c r="P974" s="104"/>
      <c r="Q974" s="104"/>
      <c r="R974" s="104"/>
      <c r="S974" s="104"/>
      <c r="T974" s="104"/>
      <c r="U974" s="104"/>
      <c r="V974" s="104"/>
      <c r="W974" s="104"/>
      <c r="X974" s="104"/>
      <c r="Y974" s="104"/>
      <c r="Z974" s="104"/>
    </row>
    <row r="975" spans="1:26" ht="12" customHeight="1" x14ac:dyDescent="0.25">
      <c r="A975" s="104"/>
      <c r="B975" s="104"/>
      <c r="C975" s="151"/>
      <c r="D975" s="152"/>
      <c r="E975" s="153"/>
      <c r="F975" s="153"/>
      <c r="G975" s="104"/>
      <c r="H975" s="99"/>
      <c r="I975" s="100"/>
      <c r="J975" s="101"/>
      <c r="K975" s="102"/>
      <c r="L975" s="104"/>
      <c r="M975" s="104"/>
      <c r="N975" s="104"/>
      <c r="O975" s="104"/>
      <c r="P975" s="104"/>
      <c r="Q975" s="104"/>
      <c r="R975" s="104"/>
      <c r="S975" s="104"/>
      <c r="T975" s="104"/>
      <c r="U975" s="104"/>
      <c r="V975" s="104"/>
      <c r="W975" s="104"/>
      <c r="X975" s="104"/>
      <c r="Y975" s="104"/>
      <c r="Z975" s="104"/>
    </row>
    <row r="976" spans="1:26" ht="12" customHeight="1" x14ac:dyDescent="0.25">
      <c r="A976" s="104"/>
      <c r="B976" s="104"/>
      <c r="C976" s="151"/>
      <c r="D976" s="152"/>
      <c r="E976" s="153"/>
      <c r="F976" s="153"/>
      <c r="G976" s="104"/>
      <c r="H976" s="99"/>
      <c r="I976" s="100"/>
      <c r="J976" s="101"/>
      <c r="K976" s="102"/>
      <c r="L976" s="104"/>
      <c r="M976" s="104"/>
      <c r="N976" s="104"/>
      <c r="O976" s="104"/>
      <c r="P976" s="104"/>
      <c r="Q976" s="104"/>
      <c r="R976" s="104"/>
      <c r="S976" s="104"/>
      <c r="T976" s="104"/>
      <c r="U976" s="104"/>
      <c r="V976" s="104"/>
      <c r="W976" s="104"/>
      <c r="X976" s="104"/>
      <c r="Y976" s="104"/>
      <c r="Z976" s="104"/>
    </row>
    <row r="977" spans="1:26" ht="12" customHeight="1" x14ac:dyDescent="0.25">
      <c r="A977" s="104"/>
      <c r="B977" s="104"/>
      <c r="C977" s="151"/>
      <c r="D977" s="152"/>
      <c r="E977" s="153"/>
      <c r="F977" s="153"/>
      <c r="G977" s="104"/>
      <c r="H977" s="99"/>
      <c r="I977" s="100"/>
      <c r="J977" s="101"/>
      <c r="K977" s="102"/>
      <c r="L977" s="104"/>
      <c r="M977" s="104"/>
      <c r="N977" s="104"/>
      <c r="O977" s="104"/>
      <c r="P977" s="104"/>
      <c r="Q977" s="104"/>
      <c r="R977" s="104"/>
      <c r="S977" s="104"/>
      <c r="T977" s="104"/>
      <c r="U977" s="104"/>
      <c r="V977" s="104"/>
      <c r="W977" s="104"/>
      <c r="X977" s="104"/>
      <c r="Y977" s="104"/>
      <c r="Z977" s="104"/>
    </row>
    <row r="978" spans="1:26" ht="12" customHeight="1" x14ac:dyDescent="0.25">
      <c r="A978" s="104"/>
      <c r="B978" s="104"/>
      <c r="C978" s="151"/>
      <c r="D978" s="152"/>
      <c r="E978" s="153"/>
      <c r="F978" s="153"/>
      <c r="G978" s="104"/>
      <c r="H978" s="99"/>
      <c r="I978" s="100"/>
      <c r="J978" s="101"/>
      <c r="K978" s="102"/>
      <c r="L978" s="104"/>
      <c r="M978" s="104"/>
      <c r="N978" s="104"/>
      <c r="O978" s="104"/>
      <c r="P978" s="104"/>
      <c r="Q978" s="104"/>
      <c r="R978" s="104"/>
      <c r="S978" s="104"/>
      <c r="T978" s="104"/>
      <c r="U978" s="104"/>
      <c r="V978" s="104"/>
      <c r="W978" s="104"/>
      <c r="X978" s="104"/>
      <c r="Y978" s="104"/>
      <c r="Z978" s="104"/>
    </row>
    <row r="979" spans="1:26" ht="12" customHeight="1" x14ac:dyDescent="0.25">
      <c r="A979" s="104"/>
      <c r="B979" s="104"/>
      <c r="C979" s="151"/>
      <c r="D979" s="152"/>
      <c r="E979" s="153"/>
      <c r="F979" s="153"/>
      <c r="G979" s="104"/>
      <c r="H979" s="99"/>
      <c r="I979" s="100"/>
      <c r="J979" s="101"/>
      <c r="K979" s="102"/>
      <c r="L979" s="104"/>
      <c r="M979" s="104"/>
      <c r="N979" s="104"/>
      <c r="O979" s="104"/>
      <c r="P979" s="104"/>
      <c r="Q979" s="104"/>
      <c r="R979" s="104"/>
      <c r="S979" s="104"/>
      <c r="T979" s="104"/>
      <c r="U979" s="104"/>
      <c r="V979" s="104"/>
      <c r="W979" s="104"/>
      <c r="X979" s="104"/>
      <c r="Y979" s="104"/>
      <c r="Z979" s="104"/>
    </row>
    <row r="980" spans="1:26" ht="12" customHeight="1" x14ac:dyDescent="0.25">
      <c r="A980" s="104"/>
      <c r="B980" s="104"/>
      <c r="C980" s="151"/>
      <c r="D980" s="152"/>
      <c r="E980" s="153"/>
      <c r="F980" s="153"/>
      <c r="G980" s="104"/>
      <c r="H980" s="99"/>
      <c r="I980" s="100"/>
      <c r="J980" s="101"/>
      <c r="K980" s="102"/>
      <c r="L980" s="104"/>
      <c r="M980" s="104"/>
      <c r="N980" s="104"/>
      <c r="O980" s="104"/>
      <c r="P980" s="104"/>
      <c r="Q980" s="104"/>
      <c r="R980" s="104"/>
      <c r="S980" s="104"/>
      <c r="T980" s="104"/>
      <c r="U980" s="104"/>
      <c r="V980" s="104"/>
      <c r="W980" s="104"/>
      <c r="X980" s="104"/>
      <c r="Y980" s="104"/>
      <c r="Z980" s="104"/>
    </row>
    <row r="981" spans="1:26" ht="12" customHeight="1" x14ac:dyDescent="0.25">
      <c r="A981" s="104"/>
      <c r="B981" s="104"/>
      <c r="C981" s="151"/>
      <c r="D981" s="152"/>
      <c r="E981" s="153"/>
      <c r="F981" s="153"/>
      <c r="G981" s="104"/>
      <c r="H981" s="99"/>
      <c r="I981" s="100"/>
      <c r="J981" s="101"/>
      <c r="K981" s="102"/>
      <c r="L981" s="104"/>
      <c r="M981" s="104"/>
      <c r="N981" s="104"/>
      <c r="O981" s="104"/>
      <c r="P981" s="104"/>
      <c r="Q981" s="104"/>
      <c r="R981" s="104"/>
      <c r="S981" s="104"/>
      <c r="T981" s="104"/>
      <c r="U981" s="104"/>
      <c r="V981" s="104"/>
      <c r="W981" s="104"/>
      <c r="X981" s="104"/>
      <c r="Y981" s="104"/>
      <c r="Z981" s="104"/>
    </row>
    <row r="982" spans="1:26" ht="12" customHeight="1" x14ac:dyDescent="0.25">
      <c r="A982" s="104"/>
      <c r="B982" s="104"/>
      <c r="C982" s="151"/>
      <c r="D982" s="152"/>
      <c r="E982" s="153"/>
      <c r="F982" s="153"/>
      <c r="G982" s="104"/>
      <c r="H982" s="99"/>
      <c r="I982" s="100"/>
      <c r="J982" s="101"/>
      <c r="K982" s="102"/>
      <c r="L982" s="104"/>
      <c r="M982" s="104"/>
      <c r="N982" s="104"/>
      <c r="O982" s="104"/>
      <c r="P982" s="104"/>
      <c r="Q982" s="104"/>
      <c r="R982" s="104"/>
      <c r="S982" s="104"/>
      <c r="T982" s="104"/>
      <c r="U982" s="104"/>
      <c r="V982" s="104"/>
      <c r="W982" s="104"/>
      <c r="X982" s="104"/>
      <c r="Y982" s="104"/>
      <c r="Z982" s="104"/>
    </row>
    <row r="983" spans="1:26" ht="12" customHeight="1" x14ac:dyDescent="0.25">
      <c r="A983" s="104"/>
      <c r="B983" s="104"/>
      <c r="C983" s="151"/>
      <c r="D983" s="152"/>
      <c r="E983" s="153"/>
      <c r="F983" s="153"/>
      <c r="G983" s="104"/>
      <c r="H983" s="99"/>
      <c r="I983" s="100"/>
      <c r="J983" s="101"/>
      <c r="K983" s="102"/>
      <c r="L983" s="104"/>
      <c r="M983" s="104"/>
      <c r="N983" s="104"/>
      <c r="O983" s="104"/>
      <c r="P983" s="104"/>
      <c r="Q983" s="104"/>
      <c r="R983" s="104"/>
      <c r="S983" s="104"/>
      <c r="T983" s="104"/>
      <c r="U983" s="104"/>
      <c r="V983" s="104"/>
      <c r="W983" s="104"/>
      <c r="X983" s="104"/>
      <c r="Y983" s="104"/>
      <c r="Z983" s="104"/>
    </row>
    <row r="984" spans="1:26" ht="12" customHeight="1" x14ac:dyDescent="0.25">
      <c r="A984" s="104"/>
      <c r="B984" s="104"/>
      <c r="C984" s="151"/>
      <c r="D984" s="152"/>
      <c r="E984" s="153"/>
      <c r="F984" s="153"/>
      <c r="G984" s="104"/>
      <c r="H984" s="99"/>
      <c r="I984" s="100"/>
      <c r="J984" s="101"/>
      <c r="K984" s="102"/>
      <c r="L984" s="104"/>
      <c r="M984" s="104"/>
      <c r="N984" s="104"/>
      <c r="O984" s="104"/>
      <c r="P984" s="104"/>
      <c r="Q984" s="104"/>
      <c r="R984" s="104"/>
      <c r="S984" s="104"/>
      <c r="T984" s="104"/>
      <c r="U984" s="104"/>
      <c r="V984" s="104"/>
      <c r="W984" s="104"/>
      <c r="X984" s="104"/>
      <c r="Y984" s="104"/>
      <c r="Z984" s="104"/>
    </row>
    <row r="985" spans="1:26" ht="12" customHeight="1" x14ac:dyDescent="0.25">
      <c r="A985" s="104"/>
      <c r="B985" s="104"/>
      <c r="C985" s="151"/>
      <c r="D985" s="152"/>
      <c r="E985" s="153"/>
      <c r="F985" s="153"/>
      <c r="G985" s="104"/>
      <c r="H985" s="99"/>
      <c r="I985" s="100"/>
      <c r="J985" s="101"/>
      <c r="K985" s="102"/>
      <c r="L985" s="104"/>
      <c r="M985" s="104"/>
      <c r="N985" s="104"/>
      <c r="O985" s="104"/>
      <c r="P985" s="104"/>
      <c r="Q985" s="104"/>
      <c r="R985" s="104"/>
      <c r="S985" s="104"/>
      <c r="T985" s="104"/>
      <c r="U985" s="104"/>
      <c r="V985" s="104"/>
      <c r="W985" s="104"/>
      <c r="X985" s="104"/>
      <c r="Y985" s="104"/>
      <c r="Z985" s="104"/>
    </row>
    <row r="986" spans="1:26" ht="12" customHeight="1" x14ac:dyDescent="0.25">
      <c r="A986" s="104"/>
      <c r="B986" s="104"/>
      <c r="C986" s="151"/>
      <c r="D986" s="152"/>
      <c r="E986" s="153"/>
      <c r="F986" s="153"/>
      <c r="G986" s="104"/>
      <c r="H986" s="99"/>
      <c r="I986" s="100"/>
      <c r="J986" s="101"/>
      <c r="K986" s="102"/>
      <c r="L986" s="104"/>
      <c r="M986" s="104"/>
      <c r="N986" s="104"/>
      <c r="O986" s="104"/>
      <c r="P986" s="104"/>
      <c r="Q986" s="104"/>
      <c r="R986" s="104"/>
      <c r="S986" s="104"/>
      <c r="T986" s="104"/>
      <c r="U986" s="104"/>
      <c r="V986" s="104"/>
      <c r="W986" s="104"/>
      <c r="X986" s="104"/>
      <c r="Y986" s="104"/>
      <c r="Z986" s="104"/>
    </row>
    <row r="987" spans="1:26" ht="12" customHeight="1" x14ac:dyDescent="0.25">
      <c r="A987" s="104"/>
      <c r="B987" s="104"/>
      <c r="C987" s="151"/>
      <c r="D987" s="152"/>
      <c r="E987" s="153"/>
      <c r="F987" s="153"/>
      <c r="G987" s="104"/>
      <c r="H987" s="99"/>
      <c r="I987" s="100"/>
      <c r="J987" s="101"/>
      <c r="K987" s="102"/>
      <c r="L987" s="104"/>
      <c r="M987" s="104"/>
      <c r="N987" s="104"/>
      <c r="O987" s="104"/>
      <c r="P987" s="104"/>
      <c r="Q987" s="104"/>
      <c r="R987" s="104"/>
      <c r="S987" s="104"/>
      <c r="T987" s="104"/>
      <c r="U987" s="104"/>
      <c r="V987" s="104"/>
      <c r="W987" s="104"/>
      <c r="X987" s="104"/>
      <c r="Y987" s="104"/>
      <c r="Z987" s="104"/>
    </row>
    <row r="988" spans="1:26" ht="12" customHeight="1" x14ac:dyDescent="0.25">
      <c r="A988" s="104"/>
      <c r="B988" s="104"/>
      <c r="C988" s="151"/>
      <c r="D988" s="152"/>
      <c r="E988" s="153"/>
      <c r="F988" s="153"/>
      <c r="G988" s="104"/>
      <c r="H988" s="99"/>
      <c r="I988" s="100"/>
      <c r="J988" s="101"/>
      <c r="K988" s="102"/>
      <c r="L988" s="104"/>
      <c r="M988" s="104"/>
      <c r="N988" s="104"/>
      <c r="O988" s="104"/>
      <c r="P988" s="104"/>
      <c r="Q988" s="104"/>
      <c r="R988" s="104"/>
      <c r="S988" s="104"/>
      <c r="T988" s="104"/>
      <c r="U988" s="104"/>
      <c r="V988" s="104"/>
      <c r="W988" s="104"/>
      <c r="X988" s="104"/>
      <c r="Y988" s="104"/>
      <c r="Z988" s="104"/>
    </row>
    <row r="989" spans="1:26" ht="12" customHeight="1" x14ac:dyDescent="0.25">
      <c r="A989" s="104"/>
      <c r="B989" s="104"/>
      <c r="C989" s="151"/>
      <c r="D989" s="152"/>
      <c r="E989" s="153"/>
      <c r="F989" s="153"/>
      <c r="G989" s="104"/>
      <c r="H989" s="99"/>
      <c r="I989" s="100"/>
      <c r="J989" s="101"/>
      <c r="K989" s="102"/>
      <c r="L989" s="104"/>
      <c r="M989" s="104"/>
      <c r="N989" s="104"/>
      <c r="O989" s="104"/>
      <c r="P989" s="104"/>
      <c r="Q989" s="104"/>
      <c r="R989" s="104"/>
      <c r="S989" s="104"/>
      <c r="T989" s="104"/>
      <c r="U989" s="104"/>
      <c r="V989" s="104"/>
      <c r="W989" s="104"/>
      <c r="X989" s="104"/>
      <c r="Y989" s="104"/>
      <c r="Z989" s="104"/>
    </row>
    <row r="990" spans="1:26" ht="12" customHeight="1" x14ac:dyDescent="0.25">
      <c r="A990" s="104"/>
      <c r="B990" s="104"/>
      <c r="C990" s="151"/>
      <c r="D990" s="152"/>
      <c r="E990" s="153"/>
      <c r="F990" s="153"/>
      <c r="G990" s="104"/>
      <c r="H990" s="99"/>
      <c r="I990" s="100"/>
      <c r="J990" s="101"/>
      <c r="K990" s="102"/>
      <c r="L990" s="104"/>
      <c r="M990" s="104"/>
      <c r="N990" s="104"/>
      <c r="O990" s="104"/>
      <c r="P990" s="104"/>
      <c r="Q990" s="104"/>
      <c r="R990" s="104"/>
      <c r="S990" s="104"/>
      <c r="T990" s="104"/>
      <c r="U990" s="104"/>
      <c r="V990" s="104"/>
      <c r="W990" s="104"/>
      <c r="X990" s="104"/>
      <c r="Y990" s="104"/>
      <c r="Z990" s="104"/>
    </row>
    <row r="991" spans="1:26" ht="12" customHeight="1" x14ac:dyDescent="0.25">
      <c r="A991" s="104"/>
      <c r="B991" s="104"/>
      <c r="C991" s="151"/>
      <c r="D991" s="152"/>
      <c r="E991" s="153"/>
      <c r="F991" s="153"/>
      <c r="G991" s="104"/>
      <c r="H991" s="99"/>
      <c r="I991" s="100"/>
      <c r="J991" s="101"/>
      <c r="K991" s="102"/>
      <c r="L991" s="104"/>
      <c r="M991" s="104"/>
      <c r="N991" s="104"/>
      <c r="O991" s="104"/>
      <c r="P991" s="104"/>
      <c r="Q991" s="104"/>
      <c r="R991" s="104"/>
      <c r="S991" s="104"/>
      <c r="T991" s="104"/>
      <c r="U991" s="104"/>
      <c r="V991" s="104"/>
      <c r="W991" s="104"/>
      <c r="X991" s="104"/>
      <c r="Y991" s="104"/>
      <c r="Z991" s="104"/>
    </row>
    <row r="992" spans="1:26" ht="12" customHeight="1" x14ac:dyDescent="0.25">
      <c r="A992" s="104"/>
      <c r="B992" s="104"/>
      <c r="C992" s="151"/>
      <c r="D992" s="152"/>
      <c r="E992" s="153"/>
      <c r="F992" s="153"/>
      <c r="G992" s="104"/>
      <c r="H992" s="99"/>
      <c r="I992" s="100"/>
      <c r="J992" s="101"/>
      <c r="K992" s="102"/>
      <c r="L992" s="104"/>
      <c r="M992" s="104"/>
      <c r="N992" s="104"/>
      <c r="O992" s="104"/>
      <c r="P992" s="104"/>
      <c r="Q992" s="104"/>
      <c r="R992" s="104"/>
      <c r="S992" s="104"/>
      <c r="T992" s="104"/>
      <c r="U992" s="104"/>
      <c r="V992" s="104"/>
      <c r="W992" s="104"/>
      <c r="X992" s="104"/>
      <c r="Y992" s="104"/>
      <c r="Z992" s="104"/>
    </row>
    <row r="993" spans="1:26" ht="12" customHeight="1" x14ac:dyDescent="0.25">
      <c r="A993" s="104"/>
      <c r="B993" s="104"/>
      <c r="C993" s="151"/>
      <c r="D993" s="152"/>
      <c r="E993" s="153"/>
      <c r="F993" s="153"/>
      <c r="G993" s="104"/>
      <c r="H993" s="99"/>
      <c r="I993" s="100"/>
      <c r="J993" s="101"/>
      <c r="K993" s="102"/>
      <c r="L993" s="104"/>
      <c r="M993" s="104"/>
      <c r="N993" s="104"/>
      <c r="O993" s="104"/>
      <c r="P993" s="104"/>
      <c r="Q993" s="104"/>
      <c r="R993" s="104"/>
      <c r="S993" s="104"/>
      <c r="T993" s="104"/>
      <c r="U993" s="104"/>
      <c r="V993" s="104"/>
      <c r="W993" s="104"/>
      <c r="X993" s="104"/>
      <c r="Y993" s="104"/>
      <c r="Z993" s="104"/>
    </row>
    <row r="994" spans="1:26" ht="12" customHeight="1" x14ac:dyDescent="0.25">
      <c r="A994" s="104"/>
      <c r="B994" s="104"/>
      <c r="C994" s="151"/>
      <c r="D994" s="152"/>
      <c r="E994" s="153"/>
      <c r="F994" s="153"/>
      <c r="G994" s="104"/>
      <c r="H994" s="99"/>
      <c r="I994" s="100"/>
      <c r="J994" s="101"/>
      <c r="K994" s="102"/>
      <c r="L994" s="104"/>
      <c r="M994" s="104"/>
      <c r="N994" s="104"/>
      <c r="O994" s="104"/>
      <c r="P994" s="104"/>
      <c r="Q994" s="104"/>
      <c r="R994" s="104"/>
      <c r="S994" s="104"/>
      <c r="T994" s="104"/>
      <c r="U994" s="104"/>
      <c r="V994" s="104"/>
      <c r="W994" s="104"/>
      <c r="X994" s="104"/>
      <c r="Y994" s="104"/>
      <c r="Z994" s="104"/>
    </row>
    <row r="995" spans="1:26" ht="12" customHeight="1" x14ac:dyDescent="0.25">
      <c r="A995" s="104"/>
      <c r="B995" s="104"/>
      <c r="C995" s="151"/>
      <c r="D995" s="152"/>
      <c r="E995" s="153"/>
      <c r="F995" s="153"/>
      <c r="G995" s="104"/>
      <c r="H995" s="99"/>
      <c r="I995" s="100"/>
      <c r="J995" s="101"/>
      <c r="K995" s="102"/>
      <c r="L995" s="104"/>
      <c r="M995" s="104"/>
      <c r="N995" s="104"/>
      <c r="O995" s="104"/>
      <c r="P995" s="104"/>
      <c r="Q995" s="104"/>
      <c r="R995" s="104"/>
      <c r="S995" s="104"/>
      <c r="T995" s="104"/>
      <c r="U995" s="104"/>
      <c r="V995" s="104"/>
      <c r="W995" s="104"/>
      <c r="X995" s="104"/>
      <c r="Y995" s="104"/>
      <c r="Z995" s="104"/>
    </row>
    <row r="996" spans="1:26" ht="12" customHeight="1" x14ac:dyDescent="0.25">
      <c r="A996" s="104"/>
      <c r="B996" s="104"/>
      <c r="C996" s="151"/>
      <c r="D996" s="152"/>
      <c r="E996" s="153"/>
      <c r="F996" s="153"/>
      <c r="G996" s="104"/>
      <c r="H996" s="99"/>
      <c r="I996" s="100"/>
      <c r="J996" s="101"/>
      <c r="K996" s="102"/>
      <c r="L996" s="104"/>
      <c r="M996" s="104"/>
      <c r="N996" s="104"/>
      <c r="O996" s="104"/>
      <c r="P996" s="104"/>
      <c r="Q996" s="104"/>
      <c r="R996" s="104"/>
      <c r="S996" s="104"/>
      <c r="T996" s="104"/>
      <c r="U996" s="104"/>
      <c r="V996" s="104"/>
      <c r="W996" s="104"/>
      <c r="X996" s="104"/>
      <c r="Y996" s="104"/>
      <c r="Z996" s="104"/>
    </row>
    <row r="997" spans="1:26" ht="12" customHeight="1" x14ac:dyDescent="0.25">
      <c r="A997" s="104"/>
      <c r="B997" s="104"/>
      <c r="C997" s="151"/>
      <c r="D997" s="152"/>
      <c r="E997" s="153"/>
      <c r="F997" s="153"/>
      <c r="G997" s="104"/>
      <c r="H997" s="99"/>
      <c r="I997" s="100"/>
      <c r="J997" s="101"/>
      <c r="K997" s="102"/>
      <c r="L997" s="104"/>
      <c r="M997" s="104"/>
      <c r="N997" s="104"/>
      <c r="O997" s="104"/>
      <c r="P997" s="104"/>
      <c r="Q997" s="104"/>
      <c r="R997" s="104"/>
      <c r="S997" s="104"/>
      <c r="T997" s="104"/>
      <c r="U997" s="104"/>
      <c r="V997" s="104"/>
      <c r="W997" s="104"/>
      <c r="X997" s="104"/>
      <c r="Y997" s="104"/>
      <c r="Z997" s="104"/>
    </row>
    <row r="998" spans="1:26" ht="12" customHeight="1" x14ac:dyDescent="0.25">
      <c r="A998" s="104"/>
      <c r="B998" s="104"/>
      <c r="C998" s="151"/>
      <c r="D998" s="152"/>
      <c r="E998" s="153"/>
      <c r="F998" s="153"/>
      <c r="G998" s="104"/>
      <c r="H998" s="99"/>
      <c r="I998" s="100"/>
      <c r="J998" s="101"/>
      <c r="K998" s="102"/>
      <c r="L998" s="104"/>
      <c r="M998" s="104"/>
      <c r="N998" s="104"/>
      <c r="O998" s="104"/>
      <c r="P998" s="104"/>
      <c r="Q998" s="104"/>
      <c r="R998" s="104"/>
      <c r="S998" s="104"/>
      <c r="T998" s="104"/>
      <c r="U998" s="104"/>
      <c r="V998" s="104"/>
      <c r="W998" s="104"/>
      <c r="X998" s="104"/>
      <c r="Y998" s="104"/>
      <c r="Z998" s="104"/>
    </row>
    <row r="999" spans="1:26" ht="12" customHeight="1" x14ac:dyDescent="0.25">
      <c r="A999" s="104"/>
      <c r="B999" s="104"/>
      <c r="C999" s="151"/>
      <c r="D999" s="152"/>
      <c r="E999" s="153"/>
      <c r="F999" s="153"/>
      <c r="G999" s="104"/>
      <c r="H999" s="99"/>
      <c r="I999" s="100"/>
      <c r="J999" s="101"/>
      <c r="K999" s="102"/>
      <c r="L999" s="104"/>
      <c r="M999" s="104"/>
      <c r="N999" s="104"/>
      <c r="O999" s="104"/>
      <c r="P999" s="104"/>
      <c r="Q999" s="104"/>
      <c r="R999" s="104"/>
      <c r="S999" s="104"/>
      <c r="T999" s="104"/>
      <c r="U999" s="104"/>
      <c r="V999" s="104"/>
      <c r="W999" s="104"/>
      <c r="X999" s="104"/>
      <c r="Y999" s="104"/>
      <c r="Z999" s="104"/>
    </row>
    <row r="1000" spans="1:26" ht="12" customHeight="1" x14ac:dyDescent="0.25">
      <c r="A1000" s="104"/>
      <c r="B1000" s="104"/>
      <c r="C1000" s="151"/>
      <c r="D1000" s="152"/>
      <c r="E1000" s="153"/>
      <c r="F1000" s="153"/>
      <c r="G1000" s="104"/>
      <c r="H1000" s="99"/>
      <c r="I1000" s="100"/>
      <c r="J1000" s="101"/>
      <c r="K1000" s="102"/>
      <c r="L1000" s="104"/>
      <c r="M1000" s="104"/>
      <c r="N1000" s="104"/>
      <c r="O1000" s="104"/>
      <c r="P1000" s="104"/>
      <c r="Q1000" s="104"/>
      <c r="R1000" s="104"/>
      <c r="S1000" s="104"/>
      <c r="T1000" s="104"/>
      <c r="U1000" s="104"/>
      <c r="V1000" s="104"/>
      <c r="W1000" s="104"/>
      <c r="X1000" s="104"/>
      <c r="Y1000" s="104"/>
      <c r="Z1000" s="104"/>
    </row>
  </sheetData>
  <mergeCells count="27">
    <mergeCell ref="B3:K3"/>
    <mergeCell ref="B4:K4"/>
    <mergeCell ref="B5:F5"/>
    <mergeCell ref="H5:K5"/>
    <mergeCell ref="C6:D6"/>
    <mergeCell ref="E6:F6"/>
    <mergeCell ref="I6:J6"/>
    <mergeCell ref="C99:K99"/>
    <mergeCell ref="C100:K100"/>
    <mergeCell ref="C101:K101"/>
    <mergeCell ref="C102:K102"/>
    <mergeCell ref="C103:K103"/>
    <mergeCell ref="C104:K104"/>
    <mergeCell ref="C105:K105"/>
    <mergeCell ref="C114:K114"/>
    <mergeCell ref="C115:K115"/>
    <mergeCell ref="C116:K116"/>
    <mergeCell ref="C117:K117"/>
    <mergeCell ref="C118:K118"/>
    <mergeCell ref="C119:K119"/>
    <mergeCell ref="C106:K106"/>
    <mergeCell ref="C107:K107"/>
    <mergeCell ref="C108:K108"/>
    <mergeCell ref="C109:K109"/>
    <mergeCell ref="C110:K110"/>
    <mergeCell ref="C112:K112"/>
    <mergeCell ref="C113:K113"/>
  </mergeCells>
  <hyperlinks>
    <hyperlink ref="C117" r:id="rId1" xr:uid="{00000000-0004-0000-0800-000000000000}"/>
    <hyperlink ref="C119" r:id="rId2" xr:uid="{00000000-0004-0000-0800-000001000000}"/>
  </hyperlinks>
  <pageMargins left="1.55" right="0.75" top="0.45" bottom="0.5" header="0" footer="0"/>
  <pageSetup paperSize="9" scale="45"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F7F7F"/>
  </sheetPr>
  <dimension ref="A2:F6"/>
  <sheetViews>
    <sheetView workbookViewId="0"/>
  </sheetViews>
  <sheetFormatPr defaultColWidth="11.26953125" defaultRowHeight="15" customHeight="1" x14ac:dyDescent="0.25"/>
  <cols>
    <col min="1" max="26" width="8.54296875" customWidth="1"/>
  </cols>
  <sheetData>
    <row r="2" spans="1:6" ht="35.25" customHeight="1" x14ac:dyDescent="0.25">
      <c r="A2" s="455"/>
      <c r="B2" s="455" t="s">
        <v>1035</v>
      </c>
      <c r="C2" s="455" t="s">
        <v>1036</v>
      </c>
      <c r="D2" s="455" t="s">
        <v>1037</v>
      </c>
      <c r="E2" s="455" t="s">
        <v>1038</v>
      </c>
    </row>
    <row r="3" spans="1:6" x14ac:dyDescent="0.25">
      <c r="A3" s="456"/>
      <c r="B3" s="456"/>
      <c r="C3" s="456"/>
      <c r="D3" s="456"/>
      <c r="E3" s="456"/>
    </row>
    <row r="4" spans="1:6" ht="15.6" x14ac:dyDescent="0.3">
      <c r="A4" s="154" t="s">
        <v>1039</v>
      </c>
      <c r="B4" s="155">
        <v>1</v>
      </c>
      <c r="C4" s="155" t="s">
        <v>1040</v>
      </c>
      <c r="D4" s="155">
        <v>15000</v>
      </c>
      <c r="E4" s="155">
        <v>6500</v>
      </c>
      <c r="F4" s="14">
        <f t="shared" ref="F4:F6" si="0">E4/D4</f>
        <v>0.43333333333333335</v>
      </c>
    </row>
    <row r="5" spans="1:6" ht="15.6" x14ac:dyDescent="0.3">
      <c r="A5" s="154" t="s">
        <v>1041</v>
      </c>
      <c r="B5" s="155">
        <v>1</v>
      </c>
      <c r="C5" s="155" t="s">
        <v>1040</v>
      </c>
      <c r="D5" s="155">
        <v>3600</v>
      </c>
      <c r="E5" s="155">
        <v>1000</v>
      </c>
      <c r="F5" s="14">
        <f t="shared" si="0"/>
        <v>0.27777777777777779</v>
      </c>
    </row>
    <row r="6" spans="1:6" ht="15.6" x14ac:dyDescent="0.3">
      <c r="A6" s="154" t="s">
        <v>1042</v>
      </c>
      <c r="B6" s="155">
        <v>1</v>
      </c>
      <c r="C6" s="155" t="s">
        <v>1040</v>
      </c>
      <c r="D6" s="155">
        <v>9500</v>
      </c>
      <c r="E6" s="155">
        <v>1800</v>
      </c>
      <c r="F6" s="14">
        <f t="shared" si="0"/>
        <v>0.18947368421052632</v>
      </c>
    </row>
  </sheetData>
  <mergeCells count="5">
    <mergeCell ref="A2:A3"/>
    <mergeCell ref="B2:B3"/>
    <mergeCell ref="C2:C3"/>
    <mergeCell ref="D2:D3"/>
    <mergeCell ref="E2:E3"/>
  </mergeCell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21"/>
  <sheetViews>
    <sheetView showGridLines="0" topLeftCell="A59" workbookViewId="0">
      <selection activeCell="C75" sqref="C75"/>
    </sheetView>
  </sheetViews>
  <sheetFormatPr defaultColWidth="7.453125" defaultRowHeight="13.2" x14ac:dyDescent="0.25"/>
  <cols>
    <col min="1" max="1" width="1.7265625" style="221" customWidth="1"/>
    <col min="2" max="2" width="9.453125" style="221" customWidth="1"/>
    <col min="3" max="3" width="10.54296875" style="274" customWidth="1"/>
    <col min="4" max="4" width="10.54296875" style="275" customWidth="1"/>
    <col min="5" max="6" width="9.7265625" style="252" customWidth="1"/>
    <col min="7" max="7" width="1.7265625" style="221" customWidth="1"/>
    <col min="8" max="8" width="8" style="216" customWidth="1"/>
    <col min="9" max="9" width="10.54296875" style="217" customWidth="1"/>
    <col min="10" max="10" width="10.54296875" style="218" customWidth="1"/>
    <col min="11" max="11" width="11.7265625" style="219" customWidth="1"/>
    <col min="12" max="16384" width="7.453125" style="221"/>
  </cols>
  <sheetData>
    <row r="1" spans="1:13" s="216" customFormat="1" x14ac:dyDescent="0.25">
      <c r="A1" s="211"/>
      <c r="B1" s="212" t="s">
        <v>845</v>
      </c>
      <c r="C1" s="213"/>
      <c r="D1" s="214"/>
      <c r="E1" s="215"/>
      <c r="F1" s="215"/>
      <c r="G1" s="211"/>
      <c r="I1" s="217"/>
      <c r="J1" s="218"/>
      <c r="K1" s="219"/>
    </row>
    <row r="2" spans="1:13" s="216" customFormat="1" ht="4.2" customHeight="1" x14ac:dyDescent="0.25">
      <c r="A2" s="211"/>
      <c r="B2" s="212"/>
      <c r="C2" s="213"/>
      <c r="D2" s="214"/>
      <c r="E2" s="215"/>
      <c r="F2" s="215"/>
      <c r="G2" s="211"/>
      <c r="I2" s="217"/>
      <c r="J2" s="218"/>
      <c r="K2" s="219"/>
    </row>
    <row r="3" spans="1:13" ht="12.75" customHeight="1" x14ac:dyDescent="0.25">
      <c r="A3" s="220"/>
      <c r="B3" s="461" t="s">
        <v>1273</v>
      </c>
      <c r="C3" s="461"/>
      <c r="D3" s="461"/>
      <c r="E3" s="461"/>
      <c r="F3" s="461"/>
      <c r="G3" s="461"/>
      <c r="H3" s="461"/>
      <c r="I3" s="461"/>
      <c r="J3" s="461"/>
      <c r="K3" s="461"/>
    </row>
    <row r="4" spans="1:13" x14ac:dyDescent="0.25">
      <c r="A4" s="220"/>
      <c r="B4" s="462" t="s">
        <v>1274</v>
      </c>
      <c r="C4" s="462"/>
      <c r="D4" s="462"/>
      <c r="E4" s="462"/>
      <c r="F4" s="462"/>
      <c r="G4" s="462"/>
      <c r="H4" s="462"/>
      <c r="I4" s="462"/>
      <c r="J4" s="462"/>
      <c r="K4" s="462"/>
    </row>
    <row r="5" spans="1:13" x14ac:dyDescent="0.25">
      <c r="A5" s="220"/>
      <c r="B5" s="463" t="s">
        <v>848</v>
      </c>
      <c r="C5" s="464"/>
      <c r="D5" s="464"/>
      <c r="E5" s="464"/>
      <c r="F5" s="465"/>
      <c r="G5" s="222"/>
      <c r="H5" s="466" t="s">
        <v>849</v>
      </c>
      <c r="I5" s="467"/>
      <c r="J5" s="467"/>
      <c r="K5" s="468"/>
    </row>
    <row r="6" spans="1:13" s="216" customFormat="1" ht="15.6" x14ac:dyDescent="0.25">
      <c r="A6" s="211"/>
      <c r="B6" s="223"/>
      <c r="C6" s="469" t="s">
        <v>850</v>
      </c>
      <c r="D6" s="470"/>
      <c r="E6" s="224" t="s">
        <v>851</v>
      </c>
      <c r="F6" s="225"/>
      <c r="G6" s="211"/>
      <c r="H6" s="226"/>
      <c r="I6" s="471" t="s">
        <v>850</v>
      </c>
      <c r="J6" s="472"/>
      <c r="K6" s="227" t="s">
        <v>852</v>
      </c>
    </row>
    <row r="7" spans="1:13" s="235" customFormat="1" ht="51" customHeight="1" x14ac:dyDescent="0.25">
      <c r="A7" s="228"/>
      <c r="B7" s="229" t="s">
        <v>848</v>
      </c>
      <c r="C7" s="230" t="s">
        <v>853</v>
      </c>
      <c r="D7" s="231" t="s">
        <v>854</v>
      </c>
      <c r="E7" s="232" t="s">
        <v>855</v>
      </c>
      <c r="F7" s="232" t="s">
        <v>856</v>
      </c>
      <c r="G7" s="233"/>
      <c r="H7" s="229" t="s">
        <v>849</v>
      </c>
      <c r="I7" s="234" t="s">
        <v>857</v>
      </c>
      <c r="J7" s="231" t="s">
        <v>854</v>
      </c>
      <c r="K7" s="232" t="s">
        <v>858</v>
      </c>
    </row>
    <row r="8" spans="1:13" s="235" customFormat="1" x14ac:dyDescent="0.25">
      <c r="A8" s="228"/>
      <c r="B8" s="236" t="s">
        <v>859</v>
      </c>
      <c r="C8" s="237">
        <v>4.0122750000000007</v>
      </c>
      <c r="D8" s="238"/>
      <c r="E8" s="239">
        <v>19565</v>
      </c>
      <c r="F8" s="240">
        <v>19579</v>
      </c>
      <c r="G8" s="241"/>
      <c r="H8" s="242" t="s">
        <v>860</v>
      </c>
      <c r="I8" s="237">
        <v>3.9874000000000001</v>
      </c>
      <c r="J8" s="238"/>
      <c r="K8" s="239">
        <v>19160</v>
      </c>
      <c r="L8" s="241"/>
      <c r="M8" s="243"/>
    </row>
    <row r="9" spans="1:13" s="235" customFormat="1" x14ac:dyDescent="0.25">
      <c r="A9" s="228"/>
      <c r="B9" s="236" t="s">
        <v>861</v>
      </c>
      <c r="C9" s="237">
        <v>4.2640750000000001</v>
      </c>
      <c r="D9" s="238">
        <v>6.275741318827829</v>
      </c>
      <c r="E9" s="239">
        <v>21149</v>
      </c>
      <c r="F9" s="240">
        <v>21125</v>
      </c>
      <c r="G9" s="241"/>
      <c r="H9" s="242" t="s">
        <v>862</v>
      </c>
      <c r="I9" s="237">
        <v>4.2638999999999996</v>
      </c>
      <c r="J9" s="238">
        <v>6.9343431810202016</v>
      </c>
      <c r="K9" s="239">
        <v>20832</v>
      </c>
      <c r="L9" s="241"/>
      <c r="M9" s="243"/>
    </row>
    <row r="10" spans="1:13" s="235" customFormat="1" x14ac:dyDescent="0.25">
      <c r="A10" s="228"/>
      <c r="B10" s="236" t="s">
        <v>863</v>
      </c>
      <c r="C10" s="237">
        <v>4.4606000000000003</v>
      </c>
      <c r="D10" s="238">
        <v>4.6088542063636373</v>
      </c>
      <c r="E10" s="239">
        <v>22499</v>
      </c>
      <c r="F10" s="240">
        <v>22514</v>
      </c>
      <c r="G10" s="241"/>
      <c r="H10" s="242" t="s">
        <v>864</v>
      </c>
      <c r="I10" s="237">
        <v>4.4345999999999997</v>
      </c>
      <c r="J10" s="238">
        <v>4.0033771898965762</v>
      </c>
      <c r="K10" s="239">
        <v>22093</v>
      </c>
      <c r="L10" s="241"/>
      <c r="M10" s="243"/>
    </row>
    <row r="11" spans="1:13" s="235" customFormat="1" x14ac:dyDescent="0.25">
      <c r="A11" s="228"/>
      <c r="B11" s="236" t="s">
        <v>865</v>
      </c>
      <c r="C11" s="237">
        <v>4.5676750000000004</v>
      </c>
      <c r="D11" s="238">
        <v>2.4004618212796491</v>
      </c>
      <c r="E11" s="239">
        <v>23325</v>
      </c>
      <c r="F11" s="240">
        <v>23296</v>
      </c>
      <c r="G11" s="241"/>
      <c r="H11" s="242" t="s">
        <v>866</v>
      </c>
      <c r="I11" s="237">
        <v>4.5968999999999998</v>
      </c>
      <c r="J11" s="238">
        <v>3.6598565823298639</v>
      </c>
      <c r="K11" s="239">
        <v>23210</v>
      </c>
      <c r="L11" s="241"/>
      <c r="M11" s="243"/>
    </row>
    <row r="12" spans="1:13" s="235" customFormat="1" x14ac:dyDescent="0.25">
      <c r="A12" s="228"/>
      <c r="B12" s="236" t="s">
        <v>867</v>
      </c>
      <c r="C12" s="237">
        <v>4.5906250000000002</v>
      </c>
      <c r="D12" s="238">
        <v>0.50244380346674844</v>
      </c>
      <c r="E12" s="239">
        <v>24862</v>
      </c>
      <c r="F12" s="240">
        <v>24916</v>
      </c>
      <c r="G12" s="241"/>
      <c r="H12" s="242" t="s">
        <v>868</v>
      </c>
      <c r="I12" s="237">
        <v>4.6303000000000001</v>
      </c>
      <c r="J12" s="238">
        <v>0.72657660597359786</v>
      </c>
      <c r="K12" s="239">
        <v>24378</v>
      </c>
      <c r="L12" s="241"/>
      <c r="M12" s="243"/>
    </row>
    <row r="13" spans="1:13" s="235" customFormat="1" x14ac:dyDescent="0.25">
      <c r="A13" s="228"/>
      <c r="B13" s="236" t="s">
        <v>869</v>
      </c>
      <c r="C13" s="237">
        <v>4.6839500000000003</v>
      </c>
      <c r="D13" s="238">
        <v>2.0329475833900634</v>
      </c>
      <c r="E13" s="239">
        <v>26628</v>
      </c>
      <c r="F13" s="240">
        <v>26646</v>
      </c>
      <c r="G13" s="241"/>
      <c r="H13" s="242" t="s">
        <v>870</v>
      </c>
      <c r="I13" s="237">
        <v>4.6783999999999999</v>
      </c>
      <c r="J13" s="238">
        <v>1.0388095803727579</v>
      </c>
      <c r="K13" s="239">
        <v>26189</v>
      </c>
      <c r="L13" s="241"/>
      <c r="M13" s="243"/>
    </row>
    <row r="14" spans="1:13" s="235" customFormat="1" x14ac:dyDescent="0.25">
      <c r="A14" s="228"/>
      <c r="B14" s="236" t="s">
        <v>871</v>
      </c>
      <c r="C14" s="237">
        <v>4.8553250000000006</v>
      </c>
      <c r="D14" s="238">
        <v>3.6587709091685494</v>
      </c>
      <c r="E14" s="239">
        <v>28128</v>
      </c>
      <c r="F14" s="240">
        <v>28157</v>
      </c>
      <c r="G14" s="241"/>
      <c r="H14" s="242" t="s">
        <v>872</v>
      </c>
      <c r="I14" s="237">
        <v>4.8554000000000004</v>
      </c>
      <c r="J14" s="238">
        <v>3.7833447332421444</v>
      </c>
      <c r="K14" s="239">
        <v>27905</v>
      </c>
      <c r="L14" s="241"/>
      <c r="M14" s="243"/>
    </row>
    <row r="15" spans="1:13" s="235" customFormat="1" x14ac:dyDescent="0.25">
      <c r="A15" s="228"/>
      <c r="B15" s="236" t="s">
        <v>873</v>
      </c>
      <c r="C15" s="237">
        <v>5.0078500000000004</v>
      </c>
      <c r="D15" s="238">
        <v>3.1413963019983173</v>
      </c>
      <c r="E15" s="239">
        <v>29440</v>
      </c>
      <c r="F15" s="240">
        <v>29457</v>
      </c>
      <c r="G15" s="241"/>
      <c r="H15" s="242" t="s">
        <v>874</v>
      </c>
      <c r="I15" s="237">
        <v>5.0304000000000002</v>
      </c>
      <c r="J15" s="238">
        <v>3.6042344606005647</v>
      </c>
      <c r="K15" s="239">
        <v>29224</v>
      </c>
      <c r="L15" s="241"/>
      <c r="M15" s="243"/>
    </row>
    <row r="16" spans="1:13" s="235" customFormat="1" x14ac:dyDescent="0.25">
      <c r="A16" s="228"/>
      <c r="B16" s="236" t="s">
        <v>875</v>
      </c>
      <c r="C16" s="237">
        <v>5.0909250000000004</v>
      </c>
      <c r="D16" s="238">
        <v>1.6588955340116018</v>
      </c>
      <c r="E16" s="239">
        <v>31915</v>
      </c>
      <c r="F16" s="240">
        <v>31871</v>
      </c>
      <c r="G16" s="241"/>
      <c r="H16" s="242" t="s">
        <v>876</v>
      </c>
      <c r="I16" s="237">
        <v>5.1040000000000001</v>
      </c>
      <c r="J16" s="238">
        <v>1.4631043256997431</v>
      </c>
      <c r="K16" s="239">
        <v>31091</v>
      </c>
      <c r="L16" s="241"/>
      <c r="M16" s="243"/>
    </row>
    <row r="17" spans="1:13" ht="12.75" customHeight="1" x14ac:dyDescent="0.25">
      <c r="A17" s="220"/>
      <c r="B17" s="244" t="s">
        <v>877</v>
      </c>
      <c r="C17" s="245">
        <v>5.3316750000000006</v>
      </c>
      <c r="D17" s="238">
        <v>4.7290030790082396</v>
      </c>
      <c r="E17" s="246">
        <v>34850</v>
      </c>
      <c r="F17" s="247">
        <v>34918</v>
      </c>
      <c r="G17" s="241"/>
      <c r="H17" s="242" t="s">
        <v>878</v>
      </c>
      <c r="I17" s="245">
        <v>5.2872000000000003</v>
      </c>
      <c r="J17" s="248">
        <v>3.5893416927899735</v>
      </c>
      <c r="K17" s="246">
        <v>34043</v>
      </c>
      <c r="L17" s="241"/>
      <c r="M17" s="243"/>
    </row>
    <row r="18" spans="1:13" x14ac:dyDescent="0.25">
      <c r="A18" s="220"/>
      <c r="B18" s="244" t="s">
        <v>879</v>
      </c>
      <c r="C18" s="249">
        <v>5.6195000000000004</v>
      </c>
      <c r="D18" s="238">
        <v>5.3983973141648685</v>
      </c>
      <c r="E18" s="250">
        <v>37459</v>
      </c>
      <c r="F18" s="251">
        <v>37414</v>
      </c>
      <c r="G18" s="241"/>
      <c r="H18" s="242" t="s">
        <v>880</v>
      </c>
      <c r="I18" s="245">
        <v>5.6020000000000003</v>
      </c>
      <c r="J18" s="248">
        <v>5.9540021183234977</v>
      </c>
      <c r="K18" s="246">
        <v>36826</v>
      </c>
      <c r="L18" s="241"/>
      <c r="M18" s="243"/>
    </row>
    <row r="19" spans="1:13" x14ac:dyDescent="0.25">
      <c r="A19" s="220"/>
      <c r="B19" s="244" t="s">
        <v>881</v>
      </c>
      <c r="C19" s="249">
        <v>5.9063750000000006</v>
      </c>
      <c r="D19" s="238">
        <v>5.1049915472906875</v>
      </c>
      <c r="E19" s="250">
        <v>39952</v>
      </c>
      <c r="F19" s="251">
        <v>39948</v>
      </c>
      <c r="G19" s="241"/>
      <c r="H19" s="242" t="s">
        <v>882</v>
      </c>
      <c r="I19" s="245">
        <v>5.9015000000000004</v>
      </c>
      <c r="J19" s="248">
        <v>5.3463048911103188</v>
      </c>
      <c r="K19" s="246">
        <v>39394</v>
      </c>
      <c r="L19" s="241"/>
      <c r="M19" s="243"/>
    </row>
    <row r="20" spans="1:13" x14ac:dyDescent="0.25">
      <c r="A20" s="220"/>
      <c r="B20" s="244" t="s">
        <v>883</v>
      </c>
      <c r="C20" s="249">
        <v>6.0684999999999993</v>
      </c>
      <c r="D20" s="238">
        <v>2.7449154515248138</v>
      </c>
      <c r="E20" s="250">
        <v>42517</v>
      </c>
      <c r="F20" s="251">
        <v>42625</v>
      </c>
      <c r="G20" s="241"/>
      <c r="H20" s="242" t="s">
        <v>884</v>
      </c>
      <c r="I20" s="245">
        <v>6.0763999999999996</v>
      </c>
      <c r="J20" s="248">
        <v>2.9636533084808803</v>
      </c>
      <c r="K20" s="246">
        <v>41684</v>
      </c>
      <c r="L20" s="241"/>
      <c r="M20" s="243"/>
    </row>
    <row r="21" spans="1:13" x14ac:dyDescent="0.25">
      <c r="A21" s="220"/>
      <c r="B21" s="244" t="s">
        <v>885</v>
      </c>
      <c r="C21" s="249">
        <v>6.3866500000000004</v>
      </c>
      <c r="D21" s="238">
        <v>5.2426464529949914</v>
      </c>
      <c r="E21" s="250">
        <v>46778</v>
      </c>
      <c r="F21" s="251">
        <v>46800</v>
      </c>
      <c r="G21" s="241"/>
      <c r="H21" s="242" t="s">
        <v>886</v>
      </c>
      <c r="I21" s="245">
        <v>6.3319999999999999</v>
      </c>
      <c r="J21" s="248">
        <v>4.2064380225133347</v>
      </c>
      <c r="K21" s="246">
        <v>45809</v>
      </c>
      <c r="L21" s="241"/>
      <c r="M21" s="243"/>
    </row>
    <row r="22" spans="1:13" x14ac:dyDescent="0.25">
      <c r="A22" s="220"/>
      <c r="B22" s="244" t="s">
        <v>887</v>
      </c>
      <c r="C22" s="249">
        <v>6.8282249999999998</v>
      </c>
      <c r="D22" s="238">
        <v>6.9140316128173502</v>
      </c>
      <c r="E22" s="250">
        <v>50866</v>
      </c>
      <c r="F22" s="251">
        <v>50921</v>
      </c>
      <c r="G22" s="241"/>
      <c r="H22" s="242" t="s">
        <v>888</v>
      </c>
      <c r="I22" s="245">
        <v>6.7523</v>
      </c>
      <c r="J22" s="248">
        <v>6.6377132027795342</v>
      </c>
      <c r="K22" s="246">
        <v>49785</v>
      </c>
      <c r="L22" s="241"/>
      <c r="M22" s="243"/>
    </row>
    <row r="23" spans="1:13" x14ac:dyDescent="0.25">
      <c r="A23" s="220"/>
      <c r="B23" s="244" t="s">
        <v>889</v>
      </c>
      <c r="C23" s="249">
        <v>7.5020749999999996</v>
      </c>
      <c r="D23" s="238">
        <v>9.8685968901141941</v>
      </c>
      <c r="E23" s="250">
        <v>57738</v>
      </c>
      <c r="F23" s="251">
        <v>57821</v>
      </c>
      <c r="G23" s="241"/>
      <c r="H23" s="242" t="s">
        <v>890</v>
      </c>
      <c r="I23" s="245">
        <v>7.4015000000000004</v>
      </c>
      <c r="J23" s="248">
        <v>9.6145017253380392</v>
      </c>
      <c r="K23" s="246">
        <v>56057</v>
      </c>
      <c r="L23" s="241"/>
      <c r="M23" s="243"/>
    </row>
    <row r="24" spans="1:13" x14ac:dyDescent="0.25">
      <c r="A24" s="220"/>
      <c r="B24" s="244" t="s">
        <v>891</v>
      </c>
      <c r="C24" s="249">
        <v>8.0688499999999994</v>
      </c>
      <c r="D24" s="238">
        <v>7.5549098082863724</v>
      </c>
      <c r="E24" s="250">
        <v>64582</v>
      </c>
      <c r="F24" s="251">
        <v>64489</v>
      </c>
      <c r="G24" s="241"/>
      <c r="H24" s="242" t="s">
        <v>892</v>
      </c>
      <c r="I24" s="245">
        <v>8.0149000000000008</v>
      </c>
      <c r="J24" s="248">
        <v>8.2875092886577093</v>
      </c>
      <c r="K24" s="246">
        <v>62885</v>
      </c>
      <c r="L24" s="241"/>
      <c r="M24" s="243"/>
    </row>
    <row r="25" spans="1:13" x14ac:dyDescent="0.25">
      <c r="A25" s="220"/>
      <c r="B25" s="244" t="s">
        <v>893</v>
      </c>
      <c r="C25" s="249">
        <v>8.7543000000000006</v>
      </c>
      <c r="D25" s="238">
        <v>8.4950147790577493</v>
      </c>
      <c r="E25" s="250">
        <v>73895</v>
      </c>
      <c r="F25" s="251">
        <v>73997</v>
      </c>
      <c r="G25" s="241"/>
      <c r="H25" s="242" t="s">
        <v>894</v>
      </c>
      <c r="I25" s="245">
        <v>8.6203000000000003</v>
      </c>
      <c r="J25" s="248">
        <v>7.5534317333965415</v>
      </c>
      <c r="K25" s="246">
        <v>70553</v>
      </c>
      <c r="L25" s="241"/>
      <c r="M25" s="243"/>
    </row>
    <row r="26" spans="1:13" x14ac:dyDescent="0.25">
      <c r="A26" s="220"/>
      <c r="B26" s="244" t="s">
        <v>895</v>
      </c>
      <c r="C26" s="249">
        <v>9.5250500000000002</v>
      </c>
      <c r="D26" s="238">
        <v>8.8042447711410343</v>
      </c>
      <c r="E26" s="250">
        <v>82801</v>
      </c>
      <c r="F26" s="251">
        <v>82825</v>
      </c>
      <c r="G26" s="241"/>
      <c r="H26" s="242" t="s">
        <v>896</v>
      </c>
      <c r="I26" s="245">
        <v>9.3844999999999992</v>
      </c>
      <c r="J26" s="248">
        <v>8.8651207034557817</v>
      </c>
      <c r="K26" s="246">
        <v>81746</v>
      </c>
      <c r="L26" s="241"/>
      <c r="M26" s="243"/>
    </row>
    <row r="27" spans="1:13" x14ac:dyDescent="0.25">
      <c r="A27" s="220"/>
      <c r="B27" s="244" t="s">
        <v>897</v>
      </c>
      <c r="C27" s="249">
        <v>11.458475</v>
      </c>
      <c r="D27" s="238">
        <v>20.298318643996616</v>
      </c>
      <c r="E27" s="250">
        <v>98121</v>
      </c>
      <c r="F27" s="251">
        <v>98292</v>
      </c>
      <c r="G27" s="241"/>
      <c r="H27" s="242" t="s">
        <v>898</v>
      </c>
      <c r="I27" s="245">
        <v>10.9018</v>
      </c>
      <c r="J27" s="248">
        <v>16.168149608396831</v>
      </c>
      <c r="K27" s="246">
        <v>92612</v>
      </c>
      <c r="L27" s="241"/>
      <c r="M27" s="243"/>
    </row>
    <row r="28" spans="1:13" x14ac:dyDescent="0.25">
      <c r="A28" s="220"/>
      <c r="B28" s="244" t="s">
        <v>899</v>
      </c>
      <c r="C28" s="249">
        <v>14.263525000000001</v>
      </c>
      <c r="D28" s="238">
        <v>24.480133700165176</v>
      </c>
      <c r="E28" s="250">
        <v>120774</v>
      </c>
      <c r="F28" s="251">
        <v>120658</v>
      </c>
      <c r="G28" s="241"/>
      <c r="H28" s="242" t="s">
        <v>900</v>
      </c>
      <c r="I28" s="245">
        <v>13.750999999999999</v>
      </c>
      <c r="J28" s="248">
        <v>26.135133647654513</v>
      </c>
      <c r="K28" s="246">
        <v>115027</v>
      </c>
      <c r="L28" s="241"/>
      <c r="M28" s="243"/>
    </row>
    <row r="29" spans="1:13" x14ac:dyDescent="0.25">
      <c r="A29" s="220"/>
      <c r="B29" s="244" t="s">
        <v>901</v>
      </c>
      <c r="C29" s="249">
        <v>16.24905</v>
      </c>
      <c r="D29" s="238">
        <v>13.920296700850587</v>
      </c>
      <c r="E29" s="250">
        <v>141965</v>
      </c>
      <c r="F29" s="251">
        <v>142478</v>
      </c>
      <c r="G29" s="241"/>
      <c r="H29" s="242" t="s">
        <v>902</v>
      </c>
      <c r="I29" s="245">
        <v>15.8772</v>
      </c>
      <c r="J29" s="248">
        <v>15.462148207403104</v>
      </c>
      <c r="K29" s="246">
        <v>136901</v>
      </c>
      <c r="L29" s="241"/>
      <c r="M29" s="243"/>
    </row>
    <row r="30" spans="1:13" x14ac:dyDescent="0.25">
      <c r="A30" s="220"/>
      <c r="B30" s="244" t="s">
        <v>903</v>
      </c>
      <c r="C30" s="249">
        <v>18.483750000000001</v>
      </c>
      <c r="D30" s="238">
        <v>13.752804010080592</v>
      </c>
      <c r="E30" s="250">
        <v>165933</v>
      </c>
      <c r="F30" s="251">
        <v>165716</v>
      </c>
      <c r="G30" s="241"/>
      <c r="H30" s="242" t="s">
        <v>904</v>
      </c>
      <c r="I30" s="245">
        <v>18.0776</v>
      </c>
      <c r="J30" s="248">
        <v>13.858866802710807</v>
      </c>
      <c r="K30" s="246">
        <v>159631</v>
      </c>
      <c r="L30" s="241"/>
      <c r="M30" s="243"/>
    </row>
    <row r="31" spans="1:13" x14ac:dyDescent="0.25">
      <c r="A31" s="220"/>
      <c r="B31" s="244" t="s">
        <v>905</v>
      </c>
      <c r="C31" s="249">
        <v>20.564724999999999</v>
      </c>
      <c r="D31" s="238">
        <v>11.258402650977201</v>
      </c>
      <c r="E31" s="250">
        <v>192151</v>
      </c>
      <c r="F31" s="251">
        <v>192270</v>
      </c>
      <c r="G31" s="241"/>
      <c r="H31" s="242" t="s">
        <v>906</v>
      </c>
      <c r="I31" s="245">
        <v>20.212</v>
      </c>
      <c r="J31" s="248">
        <v>11.806877019073326</v>
      </c>
      <c r="K31" s="246">
        <v>185960</v>
      </c>
      <c r="L31" s="241"/>
      <c r="M31" s="243"/>
    </row>
    <row r="32" spans="1:13" x14ac:dyDescent="0.25">
      <c r="A32" s="220"/>
      <c r="B32" s="244" t="s">
        <v>907</v>
      </c>
      <c r="C32" s="249">
        <v>24.030650000000001</v>
      </c>
      <c r="D32" s="238">
        <v>16.853738622811644</v>
      </c>
      <c r="E32" s="250">
        <v>232309</v>
      </c>
      <c r="F32" s="251">
        <v>232344</v>
      </c>
      <c r="G32" s="241"/>
      <c r="H32" s="242" t="s">
        <v>908</v>
      </c>
      <c r="I32" s="245">
        <v>23.130099999999999</v>
      </c>
      <c r="J32" s="248">
        <v>14.437462893330691</v>
      </c>
      <c r="K32" s="246">
        <v>220721</v>
      </c>
      <c r="L32" s="241"/>
      <c r="M32" s="243"/>
    </row>
    <row r="33" spans="1:13" x14ac:dyDescent="0.25">
      <c r="A33" s="220"/>
      <c r="B33" s="244" t="s">
        <v>909</v>
      </c>
      <c r="C33" s="249">
        <v>28.625175000000002</v>
      </c>
      <c r="D33" s="238">
        <v>19.119437052264505</v>
      </c>
      <c r="E33" s="250">
        <v>267219</v>
      </c>
      <c r="F33" s="251">
        <v>267501</v>
      </c>
      <c r="G33" s="241"/>
      <c r="H33" s="242" t="s">
        <v>910</v>
      </c>
      <c r="I33" s="245">
        <v>27.804099999999998</v>
      </c>
      <c r="J33" s="248">
        <v>20.207435333180573</v>
      </c>
      <c r="K33" s="246">
        <v>259663</v>
      </c>
      <c r="L33" s="241"/>
      <c r="M33" s="243"/>
    </row>
    <row r="34" spans="1:13" x14ac:dyDescent="0.25">
      <c r="A34" s="220"/>
      <c r="B34" s="244" t="s">
        <v>911</v>
      </c>
      <c r="C34" s="249">
        <v>31.640324999999997</v>
      </c>
      <c r="D34" s="238">
        <v>10.533210713995617</v>
      </c>
      <c r="E34" s="250">
        <v>297912</v>
      </c>
      <c r="F34" s="251">
        <v>297358</v>
      </c>
      <c r="G34" s="241"/>
      <c r="H34" s="242" t="s">
        <v>912</v>
      </c>
      <c r="I34" s="245">
        <v>31.2318</v>
      </c>
      <c r="J34" s="248">
        <v>12.328037951237414</v>
      </c>
      <c r="K34" s="246">
        <v>289840</v>
      </c>
      <c r="L34" s="241"/>
      <c r="M34" s="243"/>
    </row>
    <row r="35" spans="1:13" x14ac:dyDescent="0.25">
      <c r="A35" s="220"/>
      <c r="B35" s="244" t="s">
        <v>913</v>
      </c>
      <c r="C35" s="249">
        <v>33.969200000000001</v>
      </c>
      <c r="D35" s="238">
        <v>7.3604648498395768</v>
      </c>
      <c r="E35" s="250">
        <v>327113</v>
      </c>
      <c r="F35" s="251">
        <v>327373</v>
      </c>
      <c r="G35" s="241"/>
      <c r="H35" s="242" t="s">
        <v>914</v>
      </c>
      <c r="I35" s="245">
        <v>33.732500000000002</v>
      </c>
      <c r="J35" s="248">
        <v>8.0069032204355874</v>
      </c>
      <c r="K35" s="246">
        <v>319212</v>
      </c>
      <c r="L35" s="241"/>
      <c r="M35" s="243"/>
    </row>
    <row r="36" spans="1:13" x14ac:dyDescent="0.25">
      <c r="A36" s="220"/>
      <c r="B36" s="244" t="s">
        <v>915</v>
      </c>
      <c r="C36" s="249">
        <v>35.592100000000002</v>
      </c>
      <c r="D36" s="238">
        <v>4.7775632043145011</v>
      </c>
      <c r="E36" s="250">
        <v>357776</v>
      </c>
      <c r="F36" s="251">
        <v>357033</v>
      </c>
      <c r="G36" s="241"/>
      <c r="H36" s="242" t="s">
        <v>916</v>
      </c>
      <c r="I36" s="245">
        <v>35.602400000000003</v>
      </c>
      <c r="J36" s="248">
        <v>5.5433187578744567</v>
      </c>
      <c r="K36" s="246">
        <v>351051</v>
      </c>
      <c r="L36" s="241"/>
      <c r="M36" s="243"/>
    </row>
    <row r="37" spans="1:13" x14ac:dyDescent="0.25">
      <c r="A37" s="220"/>
      <c r="B37" s="244" t="s">
        <v>917</v>
      </c>
      <c r="C37" s="249">
        <v>37.6158</v>
      </c>
      <c r="D37" s="238">
        <v>5.6858123010443267</v>
      </c>
      <c r="E37" s="250">
        <v>385702</v>
      </c>
      <c r="F37" s="251">
        <v>384904</v>
      </c>
      <c r="G37" s="241"/>
      <c r="H37" s="242" t="s">
        <v>918</v>
      </c>
      <c r="I37" s="245">
        <v>37.460599999999999</v>
      </c>
      <c r="J37" s="248">
        <v>5.2193110576814945</v>
      </c>
      <c r="K37" s="246">
        <v>377644</v>
      </c>
      <c r="L37" s="241"/>
      <c r="M37" s="243"/>
    </row>
    <row r="38" spans="1:13" x14ac:dyDescent="0.25">
      <c r="A38" s="220"/>
      <c r="B38" s="244" t="s">
        <v>919</v>
      </c>
      <c r="C38" s="249">
        <v>39.70975</v>
      </c>
      <c r="D38" s="238">
        <v>5.5666767688045971</v>
      </c>
      <c r="E38" s="250">
        <v>423588</v>
      </c>
      <c r="F38" s="251">
        <v>424157</v>
      </c>
      <c r="G38" s="241"/>
      <c r="H38" s="242" t="s">
        <v>920</v>
      </c>
      <c r="I38" s="245">
        <v>39.477600000000002</v>
      </c>
      <c r="J38" s="248">
        <v>5.3843237962018842</v>
      </c>
      <c r="K38" s="246">
        <v>414428</v>
      </c>
      <c r="L38" s="241"/>
      <c r="M38" s="243"/>
    </row>
    <row r="39" spans="1:13" x14ac:dyDescent="0.25">
      <c r="A39" s="220"/>
      <c r="B39" s="244" t="s">
        <v>921</v>
      </c>
      <c r="C39" s="249">
        <v>41.356175</v>
      </c>
      <c r="D39" s="238">
        <v>4.1461479863257784</v>
      </c>
      <c r="E39" s="250">
        <v>455402</v>
      </c>
      <c r="F39" s="251">
        <v>456104</v>
      </c>
      <c r="G39" s="241"/>
      <c r="H39" s="242" t="s">
        <v>922</v>
      </c>
      <c r="I39" s="245">
        <v>41.248100000000001</v>
      </c>
      <c r="J39" s="248">
        <v>4.4848217723468453</v>
      </c>
      <c r="K39" s="246">
        <v>446635</v>
      </c>
      <c r="L39" s="241"/>
      <c r="M39" s="243"/>
    </row>
    <row r="40" spans="1:13" x14ac:dyDescent="0.25">
      <c r="A40" s="220"/>
      <c r="B40" s="244" t="s">
        <v>923</v>
      </c>
      <c r="C40" s="249">
        <v>43.67015</v>
      </c>
      <c r="D40" s="238">
        <v>5.595234568960981</v>
      </c>
      <c r="E40" s="250">
        <v>510969</v>
      </c>
      <c r="F40" s="251">
        <v>511263</v>
      </c>
      <c r="G40" s="241"/>
      <c r="H40" s="242" t="s">
        <v>924</v>
      </c>
      <c r="I40" s="245">
        <v>43.467700000000001</v>
      </c>
      <c r="J40" s="248">
        <v>5.3810963414072397</v>
      </c>
      <c r="K40" s="246">
        <v>496140</v>
      </c>
      <c r="L40" s="241"/>
      <c r="M40" s="243"/>
    </row>
    <row r="41" spans="1:13" x14ac:dyDescent="0.25">
      <c r="A41" s="220"/>
      <c r="B41" s="244" t="s">
        <v>925</v>
      </c>
      <c r="C41" s="249">
        <v>46.5229</v>
      </c>
      <c r="D41" s="238">
        <v>6.5324941636335119</v>
      </c>
      <c r="E41" s="250">
        <v>570134</v>
      </c>
      <c r="F41" s="251">
        <v>571066</v>
      </c>
      <c r="G41" s="241"/>
      <c r="H41" s="242" t="s">
        <v>926</v>
      </c>
      <c r="I41" s="245">
        <v>46.041499999999999</v>
      </c>
      <c r="J41" s="248">
        <v>5.9211782541979412</v>
      </c>
      <c r="K41" s="246">
        <v>555607</v>
      </c>
      <c r="L41" s="241"/>
      <c r="M41" s="243"/>
    </row>
    <row r="42" spans="1:13" x14ac:dyDescent="0.25">
      <c r="A42" s="220"/>
      <c r="B42" s="244" t="s">
        <v>927</v>
      </c>
      <c r="C42" s="249">
        <v>50.129125000000002</v>
      </c>
      <c r="D42" s="238">
        <v>7.7515051727213962</v>
      </c>
      <c r="E42" s="250">
        <v>628400</v>
      </c>
      <c r="F42" s="251">
        <v>628141</v>
      </c>
      <c r="G42" s="241"/>
      <c r="H42" s="242" t="s">
        <v>928</v>
      </c>
      <c r="I42" s="245">
        <v>49.653700000000001</v>
      </c>
      <c r="J42" s="248">
        <v>7.8455306625544381</v>
      </c>
      <c r="K42" s="246">
        <v>614524</v>
      </c>
      <c r="L42" s="241"/>
      <c r="M42" s="243"/>
    </row>
    <row r="43" spans="1:13" x14ac:dyDescent="0.25">
      <c r="A43" s="220"/>
      <c r="B43" s="244" t="s">
        <v>929</v>
      </c>
      <c r="C43" s="249">
        <v>54.250574999999998</v>
      </c>
      <c r="D43" s="238">
        <v>8.2216675435687261</v>
      </c>
      <c r="E43" s="250">
        <v>678521</v>
      </c>
      <c r="F43" s="251">
        <v>680052</v>
      </c>
      <c r="G43" s="241"/>
      <c r="H43" s="242" t="s">
        <v>930</v>
      </c>
      <c r="I43" s="245">
        <v>53.664499999999997</v>
      </c>
      <c r="J43" s="248">
        <v>8.0775450772047126</v>
      </c>
      <c r="K43" s="246">
        <v>668931</v>
      </c>
      <c r="L43" s="241"/>
      <c r="M43" s="243"/>
    </row>
    <row r="44" spans="1:13" x14ac:dyDescent="0.25">
      <c r="A44" s="220"/>
      <c r="B44" s="244" t="s">
        <v>931</v>
      </c>
      <c r="C44" s="249">
        <v>57.402074999999996</v>
      </c>
      <c r="D44" s="238">
        <v>5.8091550181726159</v>
      </c>
      <c r="E44" s="250">
        <v>714840</v>
      </c>
      <c r="F44" s="251">
        <v>713503</v>
      </c>
      <c r="G44" s="241"/>
      <c r="H44" s="242" t="s">
        <v>932</v>
      </c>
      <c r="I44" s="245">
        <v>57.221899999999998</v>
      </c>
      <c r="J44" s="248">
        <v>6.6289632811262598</v>
      </c>
      <c r="K44" s="246">
        <v>705464</v>
      </c>
      <c r="L44" s="241"/>
      <c r="M44" s="243"/>
    </row>
    <row r="45" spans="1:13" x14ac:dyDescent="0.25">
      <c r="A45" s="220"/>
      <c r="B45" s="244" t="s">
        <v>933</v>
      </c>
      <c r="C45" s="249">
        <v>58.896150000000006</v>
      </c>
      <c r="D45" s="238">
        <v>2.602824026831799</v>
      </c>
      <c r="E45" s="250">
        <v>737126</v>
      </c>
      <c r="F45" s="251">
        <v>738927</v>
      </c>
      <c r="G45" s="241"/>
      <c r="H45" s="242" t="s">
        <v>934</v>
      </c>
      <c r="I45" s="245">
        <v>59.020800000000001</v>
      </c>
      <c r="J45" s="248">
        <v>3.1437264404013203</v>
      </c>
      <c r="K45" s="246">
        <v>730578</v>
      </c>
      <c r="L45" s="241"/>
      <c r="M45" s="243"/>
    </row>
    <row r="46" spans="1:13" x14ac:dyDescent="0.25">
      <c r="A46" s="220"/>
      <c r="B46" s="244" t="s">
        <v>935</v>
      </c>
      <c r="C46" s="249">
        <v>60.345600000000005</v>
      </c>
      <c r="D46" s="238">
        <v>2.4610267394388234</v>
      </c>
      <c r="E46" s="250">
        <v>780790</v>
      </c>
      <c r="F46" s="251">
        <v>778283</v>
      </c>
      <c r="G46" s="241"/>
      <c r="H46" s="242" t="s">
        <v>936</v>
      </c>
      <c r="I46" s="245">
        <v>60.625999999999998</v>
      </c>
      <c r="J46" s="248">
        <v>2.7197191498590265</v>
      </c>
      <c r="K46" s="246">
        <v>769159</v>
      </c>
      <c r="L46" s="241"/>
      <c r="M46" s="243"/>
    </row>
    <row r="47" spans="1:13" x14ac:dyDescent="0.25">
      <c r="A47" s="220"/>
      <c r="B47" s="244" t="s">
        <v>937</v>
      </c>
      <c r="C47" s="249">
        <v>61.126474999999999</v>
      </c>
      <c r="D47" s="238">
        <v>1.2940048653091436</v>
      </c>
      <c r="E47" s="250">
        <v>819023</v>
      </c>
      <c r="F47" s="251">
        <v>818955</v>
      </c>
      <c r="G47" s="241"/>
      <c r="H47" s="242" t="s">
        <v>938</v>
      </c>
      <c r="I47" s="245">
        <v>61.441600000000001</v>
      </c>
      <c r="J47" s="248">
        <v>1.3452973971563413</v>
      </c>
      <c r="K47" s="246">
        <v>809486</v>
      </c>
      <c r="L47" s="241"/>
      <c r="M47" s="243"/>
    </row>
    <row r="48" spans="1:13" x14ac:dyDescent="0.25">
      <c r="A48" s="220"/>
      <c r="B48" s="244" t="s">
        <v>939</v>
      </c>
      <c r="C48" s="249">
        <v>62.944600000000001</v>
      </c>
      <c r="D48" s="238">
        <v>2.974365853748318</v>
      </c>
      <c r="E48" s="250">
        <v>863523</v>
      </c>
      <c r="F48" s="251">
        <v>862117</v>
      </c>
      <c r="G48" s="241"/>
      <c r="H48" s="242" t="s">
        <v>940</v>
      </c>
      <c r="I48" s="245">
        <v>62.936199999999999</v>
      </c>
      <c r="J48" s="248">
        <v>2.4325538397437541</v>
      </c>
      <c r="K48" s="246">
        <v>850181</v>
      </c>
      <c r="L48" s="241"/>
      <c r="M48" s="243"/>
    </row>
    <row r="49" spans="1:18" x14ac:dyDescent="0.25">
      <c r="A49" s="220"/>
      <c r="B49" s="244" t="s">
        <v>941</v>
      </c>
      <c r="C49" s="249">
        <v>65.181174999999996</v>
      </c>
      <c r="D49" s="238">
        <v>3.5532436459998076</v>
      </c>
      <c r="E49" s="250">
        <v>920418</v>
      </c>
      <c r="F49" s="251">
        <v>921031</v>
      </c>
      <c r="G49" s="241"/>
      <c r="H49" s="242" t="s">
        <v>942</v>
      </c>
      <c r="I49" s="245">
        <v>65.526499999999999</v>
      </c>
      <c r="J49" s="248">
        <v>4.1157553204673931</v>
      </c>
      <c r="K49" s="246">
        <v>907265</v>
      </c>
      <c r="L49" s="241"/>
      <c r="M49" s="243"/>
    </row>
    <row r="50" spans="1:18" x14ac:dyDescent="0.25">
      <c r="A50" s="220"/>
      <c r="B50" s="244" t="s">
        <v>943</v>
      </c>
      <c r="C50" s="249">
        <v>64.966174999999993</v>
      </c>
      <c r="D50" s="238">
        <v>-0.32984983777908794</v>
      </c>
      <c r="E50" s="250">
        <v>962452</v>
      </c>
      <c r="F50" s="251">
        <v>961038</v>
      </c>
      <c r="G50" s="241"/>
      <c r="H50" s="242" t="s">
        <v>944</v>
      </c>
      <c r="I50" s="245">
        <v>65.487700000000004</v>
      </c>
      <c r="J50" s="248">
        <v>-5.9212684944251318E-2</v>
      </c>
      <c r="K50" s="246">
        <v>951750</v>
      </c>
      <c r="L50" s="241"/>
      <c r="M50" s="243"/>
    </row>
    <row r="51" spans="1:18" x14ac:dyDescent="0.25">
      <c r="A51" s="220"/>
      <c r="B51" s="244" t="s">
        <v>945</v>
      </c>
      <c r="C51" s="249">
        <v>66.035499999999999</v>
      </c>
      <c r="D51" s="238">
        <v>1.6459719230815213</v>
      </c>
      <c r="E51" s="250">
        <v>1009908</v>
      </c>
      <c r="F51" s="251">
        <v>1011945</v>
      </c>
      <c r="G51" s="241"/>
      <c r="H51" s="242" t="s">
        <v>946</v>
      </c>
      <c r="I51" s="245">
        <v>66.158699999999996</v>
      </c>
      <c r="J51" s="248">
        <v>1.0246198904526991</v>
      </c>
      <c r="K51" s="246">
        <v>997247</v>
      </c>
      <c r="L51" s="241"/>
      <c r="M51" s="243"/>
    </row>
    <row r="52" spans="1:18" x14ac:dyDescent="0.25">
      <c r="A52" s="220"/>
      <c r="B52" s="244" t="s">
        <v>947</v>
      </c>
      <c r="C52" s="249">
        <v>66.33</v>
      </c>
      <c r="D52" s="238">
        <v>0.44597224220305642</v>
      </c>
      <c r="E52" s="250">
        <v>1053356</v>
      </c>
      <c r="F52" s="251">
        <v>1052515</v>
      </c>
      <c r="G52" s="241"/>
      <c r="H52" s="242" t="s">
        <v>948</v>
      </c>
      <c r="I52" s="245">
        <v>66.7864</v>
      </c>
      <c r="J52" s="248">
        <v>0.94877922329187903</v>
      </c>
      <c r="K52" s="246">
        <v>1039752</v>
      </c>
      <c r="L52" s="241"/>
      <c r="M52" s="243"/>
    </row>
    <row r="53" spans="1:18" x14ac:dyDescent="0.25">
      <c r="A53" s="220"/>
      <c r="B53" s="244" t="s">
        <v>949</v>
      </c>
      <c r="C53" s="249">
        <v>67.539324999999991</v>
      </c>
      <c r="D53" s="238">
        <v>1.8231946328961146</v>
      </c>
      <c r="E53" s="250">
        <v>1107366</v>
      </c>
      <c r="F53" s="251">
        <v>1104074</v>
      </c>
      <c r="G53" s="241"/>
      <c r="H53" s="242" t="s">
        <v>950</v>
      </c>
      <c r="I53" s="245">
        <v>68.005600000000001</v>
      </c>
      <c r="J53" s="248">
        <v>1.82552136363092</v>
      </c>
      <c r="K53" s="246">
        <v>1095900</v>
      </c>
      <c r="L53" s="241"/>
      <c r="M53" s="243"/>
    </row>
    <row r="54" spans="1:18" x14ac:dyDescent="0.25">
      <c r="A54" s="220"/>
      <c r="B54" s="244" t="s">
        <v>951</v>
      </c>
      <c r="C54" s="249">
        <v>68.526650000000004</v>
      </c>
      <c r="D54" s="238">
        <v>1.4618520395340238</v>
      </c>
      <c r="E54" s="250">
        <v>1147125</v>
      </c>
      <c r="F54" s="251">
        <v>1150867</v>
      </c>
      <c r="G54" s="241"/>
      <c r="H54" s="242" t="s">
        <v>952</v>
      </c>
      <c r="I54" s="245">
        <v>68.762799999999999</v>
      </c>
      <c r="J54" s="248">
        <v>1.1134377168938991</v>
      </c>
      <c r="K54" s="246">
        <v>1138375</v>
      </c>
      <c r="L54" s="241"/>
      <c r="M54" s="243"/>
    </row>
    <row r="55" spans="1:18" x14ac:dyDescent="0.25">
      <c r="A55" s="220"/>
      <c r="B55" s="244" t="s">
        <v>953</v>
      </c>
      <c r="C55" s="249">
        <v>70.055625000000006</v>
      </c>
      <c r="D55" s="238">
        <v>2.2312122364072993</v>
      </c>
      <c r="E55" s="250">
        <v>1206906</v>
      </c>
      <c r="F55" s="251">
        <v>1203341</v>
      </c>
      <c r="G55" s="241"/>
      <c r="H55" s="242" t="s">
        <v>954</v>
      </c>
      <c r="I55" s="245">
        <v>70.209199999999996</v>
      </c>
      <c r="J55" s="248">
        <v>2.1034629189038214</v>
      </c>
      <c r="K55" s="246">
        <v>1187671</v>
      </c>
      <c r="L55" s="241"/>
      <c r="M55" s="243"/>
    </row>
    <row r="56" spans="1:18" ht="15" customHeight="1" x14ac:dyDescent="0.25">
      <c r="A56" s="220"/>
      <c r="B56" s="244" t="s">
        <v>955</v>
      </c>
      <c r="C56" s="249">
        <v>71.560675000000003</v>
      </c>
      <c r="D56" s="238">
        <v>2.1483642462685859</v>
      </c>
      <c r="E56" s="250">
        <v>1270825</v>
      </c>
      <c r="F56" s="251">
        <v>1272015</v>
      </c>
      <c r="G56" s="241"/>
      <c r="H56" s="242" t="s">
        <v>956</v>
      </c>
      <c r="I56" s="245">
        <v>71.870400000000004</v>
      </c>
      <c r="J56" s="248">
        <v>2.3660716829133617</v>
      </c>
      <c r="K56" s="246">
        <v>1256188</v>
      </c>
      <c r="L56" s="241"/>
      <c r="M56" s="243"/>
    </row>
    <row r="57" spans="1:18" ht="15" customHeight="1" x14ac:dyDescent="0.25">
      <c r="A57" s="220"/>
      <c r="B57" s="244" t="s">
        <v>957</v>
      </c>
      <c r="C57" s="249">
        <v>73.604699999999994</v>
      </c>
      <c r="D57" s="238">
        <v>2.8563523192032361</v>
      </c>
      <c r="E57" s="250">
        <v>1334628</v>
      </c>
      <c r="F57" s="251">
        <v>1332488</v>
      </c>
      <c r="G57" s="241"/>
      <c r="H57" s="242" t="s">
        <v>958</v>
      </c>
      <c r="I57" s="245">
        <v>73.694599999999994</v>
      </c>
      <c r="J57" s="248">
        <v>2.5381798348137625</v>
      </c>
      <c r="K57" s="246">
        <v>1317459</v>
      </c>
      <c r="L57" s="241"/>
      <c r="M57" s="243"/>
    </row>
    <row r="58" spans="1:18" ht="15" customHeight="1" x14ac:dyDescent="0.25">
      <c r="A58" s="220"/>
      <c r="B58" s="244" t="s">
        <v>959</v>
      </c>
      <c r="C58" s="249">
        <v>75.546599999999998</v>
      </c>
      <c r="D58" s="238">
        <v>2.6382826096703118</v>
      </c>
      <c r="E58" s="250">
        <v>1417614</v>
      </c>
      <c r="F58" s="251">
        <v>1416731</v>
      </c>
      <c r="G58" s="241"/>
      <c r="H58" s="242" t="s">
        <v>960</v>
      </c>
      <c r="I58" s="245">
        <v>75.680000000000007</v>
      </c>
      <c r="J58" s="248">
        <v>2.6940915616612515</v>
      </c>
      <c r="K58" s="246">
        <v>1393038</v>
      </c>
      <c r="L58" s="241"/>
      <c r="M58" s="243"/>
      <c r="R58" s="252"/>
    </row>
    <row r="59" spans="1:18" ht="15" customHeight="1" x14ac:dyDescent="0.25">
      <c r="A59" s="220"/>
      <c r="B59" s="244" t="s">
        <v>961</v>
      </c>
      <c r="C59" s="249">
        <v>77.69135</v>
      </c>
      <c r="D59" s="238">
        <v>2.8389762080623111</v>
      </c>
      <c r="E59" s="250">
        <v>1487940</v>
      </c>
      <c r="F59" s="251">
        <v>1487724</v>
      </c>
      <c r="G59" s="241"/>
      <c r="H59" s="242" t="s">
        <v>962</v>
      </c>
      <c r="I59" s="245">
        <v>77.810199999999995</v>
      </c>
      <c r="J59" s="248">
        <v>2.8147463002114002</v>
      </c>
      <c r="K59" s="246">
        <v>1470719</v>
      </c>
      <c r="L59" s="241"/>
      <c r="M59" s="243"/>
      <c r="O59" s="221" t="s">
        <v>963</v>
      </c>
      <c r="R59" s="252"/>
    </row>
    <row r="60" spans="1:18" ht="15" customHeight="1" x14ac:dyDescent="0.25">
      <c r="A60" s="220"/>
      <c r="B60" s="244" t="s">
        <v>964</v>
      </c>
      <c r="C60" s="249">
        <v>79.881299999999996</v>
      </c>
      <c r="D60" s="238">
        <v>2.8187822711279904</v>
      </c>
      <c r="E60" s="250">
        <v>1566500</v>
      </c>
      <c r="F60" s="251">
        <v>1568149</v>
      </c>
      <c r="G60" s="241"/>
      <c r="H60" s="242" t="s">
        <v>965</v>
      </c>
      <c r="I60" s="245">
        <v>79.908199999999994</v>
      </c>
      <c r="J60" s="248">
        <v>2.6963045975977433</v>
      </c>
      <c r="K60" s="246">
        <v>1546085</v>
      </c>
      <c r="L60" s="241"/>
      <c r="M60" s="243"/>
      <c r="R60" s="252"/>
    </row>
    <row r="61" spans="1:18" ht="15" customHeight="1" x14ac:dyDescent="0.25">
      <c r="A61" s="220"/>
      <c r="B61" s="244" t="s">
        <v>966</v>
      </c>
      <c r="C61" s="249">
        <v>82.045700000000011</v>
      </c>
      <c r="D61" s="238">
        <v>2.7095202506719529</v>
      </c>
      <c r="E61" s="250">
        <v>1572822</v>
      </c>
      <c r="F61" s="251">
        <v>1573012</v>
      </c>
      <c r="G61" s="241"/>
      <c r="H61" s="242" t="s">
        <v>967</v>
      </c>
      <c r="I61" s="245">
        <v>82.385999999999996</v>
      </c>
      <c r="J61" s="248">
        <v>3.1008081773835503</v>
      </c>
      <c r="K61" s="246">
        <v>1589259</v>
      </c>
      <c r="L61" s="241"/>
      <c r="M61" s="243"/>
      <c r="R61" s="252"/>
    </row>
    <row r="62" spans="1:18" ht="15" customHeight="1" x14ac:dyDescent="0.25">
      <c r="A62" s="220"/>
      <c r="B62" s="244" t="s">
        <v>968</v>
      </c>
      <c r="C62" s="249">
        <v>83.357050000000001</v>
      </c>
      <c r="D62" s="238">
        <v>1.5983165479726422</v>
      </c>
      <c r="E62" s="250">
        <v>1559454</v>
      </c>
      <c r="F62" s="251">
        <v>1558950</v>
      </c>
      <c r="G62" s="241"/>
      <c r="H62" s="242" t="s">
        <v>969</v>
      </c>
      <c r="I62" s="245">
        <v>83.705799999999996</v>
      </c>
      <c r="J62" s="248">
        <v>1.6019712087005082</v>
      </c>
      <c r="K62" s="246">
        <v>1548513</v>
      </c>
      <c r="M62" s="243"/>
      <c r="R62" s="252"/>
    </row>
    <row r="63" spans="1:18" ht="15" customHeight="1" x14ac:dyDescent="0.25">
      <c r="A63" s="220"/>
      <c r="B63" s="244" t="s">
        <v>970</v>
      </c>
      <c r="C63" s="249">
        <v>84.883575000000008</v>
      </c>
      <c r="D63" s="238">
        <v>1.8313088095128205</v>
      </c>
      <c r="E63" s="250">
        <v>1624581</v>
      </c>
      <c r="F63" s="251">
        <v>1625391</v>
      </c>
      <c r="G63" s="241"/>
      <c r="H63" s="242" t="s">
        <v>971</v>
      </c>
      <c r="I63" s="245">
        <v>85.049099999999996</v>
      </c>
      <c r="J63" s="248">
        <v>1.6047872429389591</v>
      </c>
      <c r="K63" s="246">
        <v>1606027</v>
      </c>
      <c r="M63" s="243"/>
      <c r="R63" s="252"/>
    </row>
    <row r="64" spans="1:18" ht="15" customHeight="1" x14ac:dyDescent="0.25">
      <c r="A64" s="220"/>
      <c r="B64" s="244" t="s">
        <v>972</v>
      </c>
      <c r="C64" s="249">
        <v>86.170574999999999</v>
      </c>
      <c r="D64" s="238">
        <v>1.5161943874300674</v>
      </c>
      <c r="E64" s="250">
        <v>1670141</v>
      </c>
      <c r="F64" s="251">
        <v>1667346</v>
      </c>
      <c r="G64" s="241"/>
      <c r="H64" s="242">
        <v>2011</v>
      </c>
      <c r="I64" s="245">
        <v>86.808599999999998</v>
      </c>
      <c r="J64" s="248">
        <v>2.0688049608990604</v>
      </c>
      <c r="K64" s="246">
        <v>1660141</v>
      </c>
      <c r="M64" s="243"/>
      <c r="R64" s="252"/>
    </row>
    <row r="65" spans="1:18" ht="15" customHeight="1" x14ac:dyDescent="0.25">
      <c r="A65" s="220"/>
      <c r="B65" s="244" t="s">
        <v>973</v>
      </c>
      <c r="C65" s="249">
        <v>87.932375000000008</v>
      </c>
      <c r="D65" s="238">
        <v>2.0445494300113563</v>
      </c>
      <c r="E65" s="250">
        <v>1724150</v>
      </c>
      <c r="F65" s="251">
        <v>1726358</v>
      </c>
      <c r="G65" s="241"/>
      <c r="H65" s="242">
        <v>2012</v>
      </c>
      <c r="I65" s="245">
        <v>88.243499999999997</v>
      </c>
      <c r="J65" s="248">
        <v>1.6529468278488526</v>
      </c>
      <c r="K65" s="246">
        <v>1711770</v>
      </c>
      <c r="M65" s="243"/>
      <c r="R65" s="252"/>
    </row>
    <row r="66" spans="1:18" ht="15" customHeight="1" x14ac:dyDescent="0.25">
      <c r="A66" s="220"/>
      <c r="B66" s="244" t="s">
        <v>974</v>
      </c>
      <c r="C66" s="249">
        <v>89.518375000000006</v>
      </c>
      <c r="D66" s="238">
        <v>1.8036587775549089</v>
      </c>
      <c r="E66" s="250">
        <v>1805768</v>
      </c>
      <c r="F66" s="251">
        <v>1803892</v>
      </c>
      <c r="G66" s="241"/>
      <c r="H66" s="242">
        <v>2013</v>
      </c>
      <c r="I66" s="245">
        <v>89.811800000000005</v>
      </c>
      <c r="J66" s="248">
        <v>1.7772413832180363</v>
      </c>
      <c r="K66" s="246">
        <v>1780336</v>
      </c>
      <c r="M66" s="243"/>
      <c r="R66" s="252"/>
    </row>
    <row r="67" spans="1:18" ht="15" customHeight="1" x14ac:dyDescent="0.25">
      <c r="A67" s="220"/>
      <c r="B67" s="244" t="s">
        <v>975</v>
      </c>
      <c r="C67" s="249">
        <v>90.752749999999992</v>
      </c>
      <c r="D67" s="238">
        <v>1.3789068445444701</v>
      </c>
      <c r="E67" s="250">
        <v>1873833</v>
      </c>
      <c r="F67" s="251">
        <v>1877255</v>
      </c>
      <c r="G67" s="241"/>
      <c r="H67" s="242">
        <v>2014</v>
      </c>
      <c r="I67" s="245">
        <v>91.371200000000002</v>
      </c>
      <c r="J67" s="248">
        <v>1.7362974575723864</v>
      </c>
      <c r="K67" s="246">
        <v>1863008</v>
      </c>
      <c r="M67" s="243"/>
      <c r="R67" s="252"/>
    </row>
    <row r="68" spans="1:18" ht="15" customHeight="1" x14ac:dyDescent="0.25">
      <c r="A68" s="220"/>
      <c r="B68" s="244" t="s">
        <v>976</v>
      </c>
      <c r="C68" s="249">
        <v>91.493275000000011</v>
      </c>
      <c r="D68" s="238">
        <v>0.81598078295150223</v>
      </c>
      <c r="E68" s="250">
        <v>1936795</v>
      </c>
      <c r="F68" s="251">
        <v>1935573</v>
      </c>
      <c r="H68" s="242">
        <v>2015</v>
      </c>
      <c r="I68" s="245">
        <v>91.976699999999994</v>
      </c>
      <c r="J68" s="248">
        <v>0.66268145761464459</v>
      </c>
      <c r="K68" s="246">
        <v>1919641</v>
      </c>
      <c r="M68" s="243"/>
      <c r="R68" s="252"/>
    </row>
    <row r="69" spans="1:18" ht="15" customHeight="1" x14ac:dyDescent="0.25">
      <c r="A69" s="220"/>
      <c r="B69" s="244" t="s">
        <v>977</v>
      </c>
      <c r="C69" s="249">
        <v>93.757575000000003</v>
      </c>
      <c r="D69" s="248">
        <v>2.4748267017439165</v>
      </c>
      <c r="E69" s="250">
        <v>2016681</v>
      </c>
      <c r="F69" s="251">
        <v>2017027</v>
      </c>
      <c r="H69" s="242">
        <v>2016</v>
      </c>
      <c r="I69" s="245">
        <v>93.952100000000002</v>
      </c>
      <c r="J69" s="248">
        <v>2.1477178459327284</v>
      </c>
      <c r="K69" s="246">
        <v>1994712</v>
      </c>
      <c r="M69" s="243"/>
      <c r="R69" s="252"/>
    </row>
    <row r="70" spans="1:18" ht="15" customHeight="1" x14ac:dyDescent="0.25">
      <c r="A70" s="220"/>
      <c r="B70" s="244" t="s">
        <v>978</v>
      </c>
      <c r="C70" s="249">
        <v>95.408450000000002</v>
      </c>
      <c r="D70" s="248">
        <v>1.76079106141557</v>
      </c>
      <c r="E70" s="250">
        <v>2082483</v>
      </c>
      <c r="F70" s="251">
        <v>2084541</v>
      </c>
      <c r="H70" s="242">
        <v>2017</v>
      </c>
      <c r="I70" s="245">
        <v>95.7744</v>
      </c>
      <c r="J70" s="248">
        <v>1.9396053946638749</v>
      </c>
      <c r="K70" s="246">
        <v>2068757</v>
      </c>
      <c r="M70" s="243"/>
      <c r="R70" s="252"/>
    </row>
    <row r="71" spans="1:18" ht="15" customHeight="1" x14ac:dyDescent="0.25">
      <c r="A71" s="220"/>
      <c r="B71" s="244" t="s">
        <v>979</v>
      </c>
      <c r="C71" s="249">
        <v>97.626000000000005</v>
      </c>
      <c r="D71" s="248">
        <v>2.3242700201082847</v>
      </c>
      <c r="E71" s="250">
        <v>2163750</v>
      </c>
      <c r="F71" s="251">
        <v>2162725</v>
      </c>
      <c r="H71" s="242">
        <v>2018</v>
      </c>
      <c r="I71" s="245">
        <v>97.928600000000003</v>
      </c>
      <c r="J71" s="248">
        <v>2.2492440568669738</v>
      </c>
      <c r="K71" s="246">
        <v>2141792</v>
      </c>
      <c r="M71" s="243"/>
      <c r="R71" s="252"/>
    </row>
    <row r="72" spans="1:18" ht="15" customHeight="1" x14ac:dyDescent="0.25">
      <c r="A72" s="220"/>
      <c r="B72" s="244" t="s">
        <v>980</v>
      </c>
      <c r="C72" s="249">
        <v>100</v>
      </c>
      <c r="D72" s="248">
        <v>2.431729252453235</v>
      </c>
      <c r="E72" s="250">
        <v>2221958</v>
      </c>
      <c r="F72" s="251">
        <v>2223952</v>
      </c>
      <c r="H72" s="242">
        <v>2019</v>
      </c>
      <c r="I72" s="245">
        <v>100</v>
      </c>
      <c r="J72" s="248">
        <v>2.1152145542772969</v>
      </c>
      <c r="K72" s="246">
        <v>2217787</v>
      </c>
      <c r="M72" s="243"/>
      <c r="R72" s="252"/>
    </row>
    <row r="73" spans="1:18" ht="15" customHeight="1" x14ac:dyDescent="0.25">
      <c r="A73" s="220"/>
      <c r="B73" s="244" t="s">
        <v>981</v>
      </c>
      <c r="C73" s="245">
        <f>C72*(1+(D73/100))</f>
        <v>106.7699419746575</v>
      </c>
      <c r="D73" s="248">
        <v>6.7699419746574989</v>
      </c>
      <c r="E73" s="250">
        <v>2069488</v>
      </c>
      <c r="F73" s="251">
        <v>2066599</v>
      </c>
      <c r="H73" s="242" t="s">
        <v>982</v>
      </c>
      <c r="I73" s="245" t="s">
        <v>128</v>
      </c>
      <c r="J73" s="248">
        <v>6.8704685671051369</v>
      </c>
      <c r="K73" s="246">
        <v>2095141</v>
      </c>
    </row>
    <row r="74" spans="1:18" ht="15" customHeight="1" x14ac:dyDescent="0.25">
      <c r="A74" s="220"/>
      <c r="B74" s="244" t="s">
        <v>983</v>
      </c>
      <c r="C74" s="245">
        <f t="shared" ref="C74:C96" si="0">C73*(1+(D74/100))</f>
        <v>103.78873046013734</v>
      </c>
      <c r="D74" s="248">
        <v>-2.7921823870877205</v>
      </c>
      <c r="E74" s="250">
        <v>2219288</v>
      </c>
      <c r="F74" s="251">
        <v>2219332</v>
      </c>
      <c r="H74" s="242" t="s">
        <v>984</v>
      </c>
      <c r="I74" s="245" t="s">
        <v>128</v>
      </c>
      <c r="J74" s="248">
        <v>-1.6981598128172792</v>
      </c>
      <c r="K74" s="246">
        <v>2176349</v>
      </c>
    </row>
    <row r="75" spans="1:18" ht="15" customHeight="1" x14ac:dyDescent="0.25">
      <c r="A75" s="220"/>
      <c r="B75" s="244" t="s">
        <v>985</v>
      </c>
      <c r="C75" s="245">
        <f t="shared" si="0"/>
        <v>104.69335251030195</v>
      </c>
      <c r="D75" s="248">
        <v>0.87159949462147779</v>
      </c>
      <c r="E75" s="250">
        <v>2350910</v>
      </c>
      <c r="F75" s="251">
        <v>2350323</v>
      </c>
      <c r="H75" s="242" t="s">
        <v>986</v>
      </c>
      <c r="I75" s="245" t="s">
        <v>128</v>
      </c>
      <c r="J75" s="248">
        <v>0.1640256369210169</v>
      </c>
      <c r="K75" s="246">
        <v>2324266</v>
      </c>
    </row>
    <row r="76" spans="1:18" ht="15" customHeight="1" x14ac:dyDescent="0.25">
      <c r="A76" s="220"/>
      <c r="B76" s="244" t="s">
        <v>987</v>
      </c>
      <c r="C76" s="245">
        <f t="shared" si="0"/>
        <v>106.65359860931075</v>
      </c>
      <c r="D76" s="248">
        <v>1.8723692116134174</v>
      </c>
      <c r="E76" s="250">
        <v>2440850</v>
      </c>
      <c r="F76" s="251">
        <v>2440993</v>
      </c>
      <c r="H76" s="242" t="s">
        <v>988</v>
      </c>
      <c r="I76" s="245" t="s">
        <v>128</v>
      </c>
      <c r="J76" s="248">
        <v>1.7359788998958958</v>
      </c>
      <c r="K76" s="246">
        <v>2418789</v>
      </c>
    </row>
    <row r="77" spans="1:18" ht="15" customHeight="1" x14ac:dyDescent="0.25">
      <c r="A77" s="220"/>
      <c r="B77" s="244" t="s">
        <v>989</v>
      </c>
      <c r="C77" s="245">
        <f t="shared" si="0"/>
        <v>108.93131811688058</v>
      </c>
      <c r="D77" s="248">
        <v>2.1356236800911717</v>
      </c>
      <c r="E77" s="250">
        <v>2535647</v>
      </c>
      <c r="F77" s="251">
        <v>2535539</v>
      </c>
      <c r="H77" s="242" t="s">
        <v>990</v>
      </c>
      <c r="I77" s="245" t="s">
        <v>128</v>
      </c>
      <c r="J77" s="248">
        <v>2.0961044545005914</v>
      </c>
      <c r="K77" s="246">
        <v>2510937</v>
      </c>
    </row>
    <row r="78" spans="1:18" ht="15" customHeight="1" x14ac:dyDescent="0.25">
      <c r="A78" s="220"/>
      <c r="B78" s="253" t="s">
        <v>991</v>
      </c>
      <c r="C78" s="245">
        <f t="shared" si="0"/>
        <v>111.29041040622268</v>
      </c>
      <c r="D78" s="254">
        <v>2.1656694604676119</v>
      </c>
      <c r="E78" s="255">
        <v>2637006</v>
      </c>
      <c r="F78" s="256">
        <v>2636803</v>
      </c>
      <c r="H78" s="257" t="s">
        <v>1275</v>
      </c>
      <c r="I78" s="258" t="s">
        <v>128</v>
      </c>
      <c r="J78" s="254">
        <v>2.17808844522005</v>
      </c>
      <c r="K78" s="259">
        <v>2611280</v>
      </c>
    </row>
    <row r="79" spans="1:18" ht="15" customHeight="1" x14ac:dyDescent="0.25">
      <c r="A79" s="220"/>
      <c r="B79" s="220" t="s">
        <v>1276</v>
      </c>
      <c r="C79" s="245">
        <f t="shared" si="0"/>
        <v>113.70059283681931</v>
      </c>
      <c r="D79" s="254">
        <v>2.1656694604676101</v>
      </c>
      <c r="E79" s="260"/>
      <c r="F79" s="260"/>
      <c r="H79" s="261"/>
      <c r="I79" s="245"/>
      <c r="J79" s="262"/>
      <c r="K79" s="263"/>
    </row>
    <row r="80" spans="1:18" ht="15" customHeight="1" x14ac:dyDescent="0.25">
      <c r="A80" s="220"/>
      <c r="B80" s="220" t="s">
        <v>1277</v>
      </c>
      <c r="C80" s="245">
        <f t="shared" si="0"/>
        <v>116.16297185225693</v>
      </c>
      <c r="D80" s="254">
        <v>2.1656694604676101</v>
      </c>
      <c r="E80" s="260"/>
      <c r="F80" s="260"/>
      <c r="H80" s="261"/>
      <c r="I80" s="245"/>
      <c r="J80" s="262"/>
      <c r="K80" s="263"/>
    </row>
    <row r="81" spans="1:11" ht="15" customHeight="1" x14ac:dyDescent="0.25">
      <c r="A81" s="220"/>
      <c r="B81" s="220" t="s">
        <v>1278</v>
      </c>
      <c r="C81" s="245">
        <f t="shared" si="0"/>
        <v>118.67867785803284</v>
      </c>
      <c r="D81" s="254">
        <v>2.1656694604676101</v>
      </c>
      <c r="E81" s="260"/>
      <c r="F81" s="260"/>
      <c r="H81" s="261"/>
      <c r="I81" s="245"/>
      <c r="J81" s="262"/>
      <c r="K81" s="263"/>
    </row>
    <row r="82" spans="1:11" ht="15" customHeight="1" x14ac:dyDescent="0.25">
      <c r="A82" s="220"/>
      <c r="B82" s="220" t="s">
        <v>995</v>
      </c>
      <c r="C82" s="245">
        <f t="shared" si="0"/>
        <v>121.248865740491</v>
      </c>
      <c r="D82" s="254">
        <v>2.1656694604676101</v>
      </c>
      <c r="E82" s="260"/>
      <c r="F82" s="260"/>
      <c r="H82" s="261"/>
      <c r="I82" s="245"/>
      <c r="J82" s="262"/>
      <c r="K82" s="263"/>
    </row>
    <row r="83" spans="1:11" ht="15" customHeight="1" x14ac:dyDescent="0.25">
      <c r="A83" s="220"/>
      <c r="B83" s="220" t="s">
        <v>996</v>
      </c>
      <c r="C83" s="245">
        <f t="shared" si="0"/>
        <v>123.87471539699619</v>
      </c>
      <c r="D83" s="254">
        <v>2.1656694604676101</v>
      </c>
      <c r="E83" s="260"/>
      <c r="F83" s="260"/>
      <c r="H83" s="261"/>
      <c r="I83" s="245"/>
      <c r="J83" s="262"/>
      <c r="K83" s="263"/>
    </row>
    <row r="84" spans="1:11" ht="15" customHeight="1" x14ac:dyDescent="0.25">
      <c r="A84" s="220"/>
      <c r="B84" s="220" t="s">
        <v>997</v>
      </c>
      <c r="C84" s="245">
        <f t="shared" si="0"/>
        <v>126.55743227759011</v>
      </c>
      <c r="D84" s="254">
        <v>2.1656694604676101</v>
      </c>
      <c r="E84" s="260"/>
      <c r="F84" s="260"/>
      <c r="H84" s="261"/>
      <c r="I84" s="245"/>
      <c r="J84" s="262"/>
      <c r="K84" s="263"/>
    </row>
    <row r="85" spans="1:11" ht="15" customHeight="1" x14ac:dyDescent="0.25">
      <c r="A85" s="220"/>
      <c r="B85" s="220" t="s">
        <v>998</v>
      </c>
      <c r="C85" s="245">
        <f t="shared" si="0"/>
        <v>129.29824793837787</v>
      </c>
      <c r="D85" s="254">
        <v>2.1656694604676101</v>
      </c>
      <c r="E85" s="260"/>
      <c r="F85" s="260"/>
      <c r="H85" s="261"/>
      <c r="I85" s="245"/>
      <c r="J85" s="262"/>
      <c r="K85" s="263"/>
    </row>
    <row r="86" spans="1:11" ht="15" customHeight="1" x14ac:dyDescent="0.25">
      <c r="A86" s="220"/>
      <c r="B86" s="220" t="s">
        <v>999</v>
      </c>
      <c r="C86" s="245">
        <f t="shared" si="0"/>
        <v>132.09842060689903</v>
      </c>
      <c r="D86" s="254">
        <v>2.1656694604676101</v>
      </c>
      <c r="E86" s="260"/>
      <c r="F86" s="260"/>
      <c r="H86" s="261"/>
      <c r="I86" s="245"/>
      <c r="J86" s="262"/>
      <c r="K86" s="263"/>
    </row>
    <row r="87" spans="1:11" ht="15" customHeight="1" x14ac:dyDescent="0.25">
      <c r="A87" s="220"/>
      <c r="B87" s="220" t="s">
        <v>1000</v>
      </c>
      <c r="C87" s="245">
        <f t="shared" si="0"/>
        <v>134.95923575974268</v>
      </c>
      <c r="D87" s="254">
        <v>2.1656694604676101</v>
      </c>
      <c r="E87" s="260"/>
      <c r="F87" s="260"/>
      <c r="H87" s="261"/>
      <c r="I87" s="245"/>
      <c r="J87" s="262"/>
      <c r="K87" s="263"/>
    </row>
    <row r="88" spans="1:11" ht="15" customHeight="1" x14ac:dyDescent="0.25">
      <c r="A88" s="220"/>
      <c r="B88" s="220" t="s">
        <v>1001</v>
      </c>
      <c r="C88" s="245">
        <f t="shared" si="0"/>
        <v>137.88200671267191</v>
      </c>
      <c r="D88" s="254">
        <v>2.1656694604676101</v>
      </c>
      <c r="E88" s="260"/>
      <c r="F88" s="260"/>
      <c r="H88" s="261"/>
      <c r="I88" s="245"/>
      <c r="J88" s="262"/>
      <c r="K88" s="263"/>
    </row>
    <row r="89" spans="1:11" ht="15" customHeight="1" x14ac:dyDescent="0.25">
      <c r="A89" s="220"/>
      <c r="B89" s="220" t="s">
        <v>1002</v>
      </c>
      <c r="C89" s="245">
        <f t="shared" si="0"/>
        <v>140.86807522352814</v>
      </c>
      <c r="D89" s="254">
        <v>2.1656694604676101</v>
      </c>
      <c r="E89" s="260"/>
      <c r="F89" s="260"/>
      <c r="H89" s="261"/>
      <c r="I89" s="245"/>
      <c r="J89" s="262"/>
      <c r="K89" s="263"/>
    </row>
    <row r="90" spans="1:11" ht="15" customHeight="1" x14ac:dyDescent="0.25">
      <c r="A90" s="220"/>
      <c r="B90" s="220" t="s">
        <v>1003</v>
      </c>
      <c r="C90" s="245">
        <f t="shared" si="0"/>
        <v>143.91881210819264</v>
      </c>
      <c r="D90" s="254">
        <v>2.1656694604676101</v>
      </c>
      <c r="E90" s="260"/>
      <c r="F90" s="260"/>
      <c r="H90" s="261"/>
      <c r="I90" s="245"/>
      <c r="J90" s="262"/>
      <c r="K90" s="263"/>
    </row>
    <row r="91" spans="1:11" ht="15" customHeight="1" x14ac:dyDescent="0.25">
      <c r="A91" s="220"/>
      <c r="B91" s="220" t="s">
        <v>1004</v>
      </c>
      <c r="C91" s="245">
        <f t="shared" si="0"/>
        <v>147.03561786988755</v>
      </c>
      <c r="D91" s="254">
        <v>2.1656694604676101</v>
      </c>
      <c r="E91" s="260"/>
      <c r="F91" s="260"/>
      <c r="H91" s="261"/>
      <c r="I91" s="245"/>
      <c r="J91" s="262"/>
      <c r="K91" s="263"/>
    </row>
    <row r="92" spans="1:11" ht="15" customHeight="1" x14ac:dyDescent="0.25">
      <c r="A92" s="220"/>
      <c r="B92" s="220" t="s">
        <v>1005</v>
      </c>
      <c r="C92" s="245">
        <f t="shared" si="0"/>
        <v>150.21992334210555</v>
      </c>
      <c r="D92" s="254">
        <v>2.1656694604676101</v>
      </c>
      <c r="E92" s="260"/>
      <c r="F92" s="260"/>
      <c r="H92" s="261"/>
      <c r="I92" s="245"/>
      <c r="J92" s="262"/>
      <c r="K92" s="263"/>
    </row>
    <row r="93" spans="1:11" ht="15" customHeight="1" x14ac:dyDescent="0.25">
      <c r="A93" s="220"/>
      <c r="B93" s="220" t="s">
        <v>1006</v>
      </c>
      <c r="C93" s="245">
        <f t="shared" si="0"/>
        <v>153.47319034546339</v>
      </c>
      <c r="D93" s="254">
        <v>2.1656694604676101</v>
      </c>
      <c r="E93" s="260"/>
      <c r="F93" s="260"/>
      <c r="H93" s="261"/>
      <c r="I93" s="245"/>
      <c r="J93" s="262"/>
      <c r="K93" s="263"/>
    </row>
    <row r="94" spans="1:11" ht="15" customHeight="1" x14ac:dyDescent="0.25">
      <c r="A94" s="220"/>
      <c r="B94" s="220" t="s">
        <v>1007</v>
      </c>
      <c r="C94" s="245">
        <f t="shared" si="0"/>
        <v>156.79691235878042</v>
      </c>
      <c r="D94" s="254">
        <v>2.1656694604676101</v>
      </c>
      <c r="E94" s="260"/>
      <c r="F94" s="260"/>
      <c r="H94" s="261"/>
      <c r="I94" s="245"/>
      <c r="J94" s="262"/>
      <c r="K94" s="263"/>
    </row>
    <row r="95" spans="1:11" ht="15" customHeight="1" x14ac:dyDescent="0.25">
      <c r="A95" s="220"/>
      <c r="B95" s="220" t="s">
        <v>1008</v>
      </c>
      <c r="C95" s="245">
        <f t="shared" si="0"/>
        <v>160.1926152046907</v>
      </c>
      <c r="D95" s="254">
        <v>2.1656694604676101</v>
      </c>
      <c r="E95" s="260"/>
      <c r="F95" s="260"/>
      <c r="H95" s="261"/>
      <c r="I95" s="245"/>
      <c r="J95" s="262"/>
      <c r="K95" s="263"/>
    </row>
    <row r="96" spans="1:11" ht="15" customHeight="1" x14ac:dyDescent="0.25">
      <c r="A96" s="220"/>
      <c r="B96" s="220" t="s">
        <v>1279</v>
      </c>
      <c r="C96" s="245">
        <f t="shared" si="0"/>
        <v>163.66185775010308</v>
      </c>
      <c r="D96" s="254">
        <v>2.1656694604676101</v>
      </c>
      <c r="E96" s="260"/>
      <c r="F96" s="260"/>
      <c r="H96" s="261"/>
      <c r="I96" s="245"/>
      <c r="J96" s="262"/>
      <c r="K96" s="263"/>
    </row>
    <row r="97" spans="1:16" ht="15" customHeight="1" x14ac:dyDescent="0.25">
      <c r="A97" s="220"/>
      <c r="B97" s="220"/>
      <c r="C97" s="245"/>
      <c r="D97" s="262"/>
      <c r="E97" s="260"/>
      <c r="F97" s="260"/>
      <c r="H97" s="261"/>
      <c r="I97" s="245"/>
      <c r="J97" s="262"/>
      <c r="K97" s="263"/>
    </row>
    <row r="98" spans="1:16" x14ac:dyDescent="0.25">
      <c r="A98" s="220"/>
      <c r="B98" s="264" t="s">
        <v>1009</v>
      </c>
      <c r="C98" s="249"/>
      <c r="D98" s="265"/>
      <c r="E98" s="266"/>
      <c r="F98" s="266"/>
      <c r="G98" s="220"/>
    </row>
    <row r="99" spans="1:16" ht="12.75" customHeight="1" x14ac:dyDescent="0.25">
      <c r="A99" s="220"/>
      <c r="B99" s="267" t="s">
        <v>1010</v>
      </c>
      <c r="C99" s="457" t="s">
        <v>1011</v>
      </c>
      <c r="D99" s="457"/>
      <c r="E99" s="457"/>
      <c r="F99" s="457"/>
      <c r="G99" s="457"/>
      <c r="H99" s="457"/>
      <c r="I99" s="457"/>
      <c r="J99" s="457"/>
      <c r="K99" s="457"/>
    </row>
    <row r="100" spans="1:16" ht="25.95" customHeight="1" x14ac:dyDescent="0.25">
      <c r="A100" s="220"/>
      <c r="B100" s="267"/>
      <c r="C100" s="458" t="s">
        <v>1280</v>
      </c>
      <c r="D100" s="457"/>
      <c r="E100" s="457"/>
      <c r="F100" s="457"/>
      <c r="G100" s="457"/>
      <c r="H100" s="457"/>
      <c r="I100" s="457"/>
      <c r="J100" s="457"/>
      <c r="K100" s="457"/>
    </row>
    <row r="101" spans="1:16" ht="12.75" customHeight="1" x14ac:dyDescent="0.25">
      <c r="A101" s="220"/>
      <c r="B101" s="267"/>
      <c r="C101" s="457" t="s">
        <v>1013</v>
      </c>
      <c r="D101" s="457"/>
      <c r="E101" s="457"/>
      <c r="F101" s="457"/>
      <c r="G101" s="457"/>
      <c r="H101" s="457"/>
      <c r="I101" s="457"/>
      <c r="J101" s="457"/>
      <c r="K101" s="457"/>
    </row>
    <row r="102" spans="1:16" ht="25.95" customHeight="1" x14ac:dyDescent="0.25">
      <c r="A102" s="220"/>
      <c r="B102" s="267"/>
      <c r="C102" s="458" t="s">
        <v>1280</v>
      </c>
      <c r="D102" s="457"/>
      <c r="E102" s="457"/>
      <c r="F102" s="457"/>
      <c r="G102" s="457"/>
      <c r="H102" s="457"/>
      <c r="I102" s="457"/>
      <c r="J102" s="457"/>
      <c r="K102" s="457"/>
    </row>
    <row r="103" spans="1:16" ht="25.5" customHeight="1" x14ac:dyDescent="0.25">
      <c r="A103" s="220"/>
      <c r="B103" s="267"/>
      <c r="C103" s="460" t="s">
        <v>1281</v>
      </c>
      <c r="D103" s="460"/>
      <c r="E103" s="460"/>
      <c r="F103" s="460"/>
      <c r="G103" s="460"/>
      <c r="H103" s="460"/>
      <c r="I103" s="460"/>
      <c r="J103" s="460"/>
      <c r="K103" s="460"/>
    </row>
    <row r="104" spans="1:16" ht="12.75" customHeight="1" x14ac:dyDescent="0.25">
      <c r="A104" s="220"/>
      <c r="B104" s="267"/>
      <c r="C104" s="458" t="s">
        <v>1282</v>
      </c>
      <c r="D104" s="458"/>
      <c r="E104" s="458"/>
      <c r="F104" s="458"/>
      <c r="G104" s="458"/>
      <c r="H104" s="458"/>
      <c r="I104" s="458"/>
      <c r="J104" s="458"/>
      <c r="K104" s="458"/>
    </row>
    <row r="105" spans="1:16" ht="25.2" customHeight="1" x14ac:dyDescent="0.25">
      <c r="A105" s="220"/>
      <c r="B105" s="267"/>
      <c r="C105" s="457" t="s">
        <v>1017</v>
      </c>
      <c r="D105" s="457"/>
      <c r="E105" s="457"/>
      <c r="F105" s="457"/>
      <c r="G105" s="457"/>
      <c r="H105" s="457"/>
      <c r="I105" s="457"/>
      <c r="J105" s="457"/>
      <c r="K105" s="457"/>
      <c r="M105" s="268"/>
      <c r="N105" s="268"/>
      <c r="P105" s="268"/>
    </row>
    <row r="106" spans="1:16" ht="25.95" customHeight="1" x14ac:dyDescent="0.25">
      <c r="A106" s="220"/>
      <c r="B106" s="267" t="s">
        <v>1016</v>
      </c>
      <c r="C106" s="458" t="s">
        <v>1280</v>
      </c>
      <c r="D106" s="457"/>
      <c r="E106" s="457"/>
      <c r="F106" s="457"/>
      <c r="G106" s="457"/>
      <c r="H106" s="457"/>
      <c r="I106" s="457"/>
      <c r="J106" s="457"/>
      <c r="K106" s="457"/>
    </row>
    <row r="107" spans="1:16" ht="12.75" customHeight="1" x14ac:dyDescent="0.25">
      <c r="A107" s="220"/>
      <c r="B107" s="267"/>
      <c r="C107" s="457" t="s">
        <v>1018</v>
      </c>
      <c r="D107" s="457"/>
      <c r="E107" s="457"/>
      <c r="F107" s="457"/>
      <c r="G107" s="457"/>
      <c r="H107" s="457"/>
      <c r="I107" s="457"/>
      <c r="J107" s="457"/>
      <c r="K107" s="457"/>
      <c r="M107" s="268"/>
      <c r="N107" s="268"/>
      <c r="P107" s="268"/>
    </row>
    <row r="108" spans="1:16" ht="25.95" customHeight="1" x14ac:dyDescent="0.25">
      <c r="A108" s="220"/>
      <c r="B108" s="267"/>
      <c r="C108" s="458" t="s">
        <v>1280</v>
      </c>
      <c r="D108" s="457"/>
      <c r="E108" s="457"/>
      <c r="F108" s="457"/>
      <c r="G108" s="457"/>
      <c r="H108" s="457"/>
      <c r="I108" s="457"/>
      <c r="J108" s="457"/>
      <c r="K108" s="457"/>
    </row>
    <row r="109" spans="1:16" ht="25.5" customHeight="1" x14ac:dyDescent="0.25">
      <c r="A109" s="220"/>
      <c r="B109" s="267"/>
      <c r="C109" s="460" t="s">
        <v>1283</v>
      </c>
      <c r="D109" s="460"/>
      <c r="E109" s="460"/>
      <c r="F109" s="460"/>
      <c r="G109" s="460"/>
      <c r="H109" s="460"/>
      <c r="I109" s="460"/>
      <c r="J109" s="460"/>
      <c r="K109" s="460"/>
    </row>
    <row r="110" spans="1:16" ht="12.75" customHeight="1" x14ac:dyDescent="0.25">
      <c r="A110" s="220"/>
      <c r="B110" s="267"/>
      <c r="C110" s="458" t="s">
        <v>1282</v>
      </c>
      <c r="D110" s="458"/>
      <c r="E110" s="458"/>
      <c r="F110" s="458"/>
      <c r="G110" s="458"/>
      <c r="H110" s="458"/>
      <c r="I110" s="458"/>
      <c r="J110" s="458"/>
      <c r="K110" s="458"/>
    </row>
    <row r="111" spans="1:16" x14ac:dyDescent="0.25">
      <c r="A111" s="220"/>
      <c r="B111" s="267"/>
      <c r="C111" s="269"/>
      <c r="D111" s="270"/>
      <c r="E111" s="243"/>
      <c r="F111" s="243"/>
      <c r="G111" s="235"/>
      <c r="H111" s="271"/>
      <c r="I111" s="269"/>
      <c r="J111" s="272"/>
      <c r="K111" s="243"/>
    </row>
    <row r="112" spans="1:16" ht="27.75" customHeight="1" x14ac:dyDescent="0.25">
      <c r="B112" s="267" t="s">
        <v>1020</v>
      </c>
      <c r="C112" s="459" t="s">
        <v>1284</v>
      </c>
      <c r="D112" s="459"/>
      <c r="E112" s="459"/>
      <c r="F112" s="459"/>
      <c r="G112" s="459"/>
      <c r="H112" s="459"/>
      <c r="I112" s="459"/>
      <c r="J112" s="459"/>
      <c r="K112" s="459"/>
      <c r="M112" s="268"/>
      <c r="N112" s="268"/>
      <c r="P112" s="268"/>
    </row>
    <row r="113" spans="1:16" ht="15.6" x14ac:dyDescent="0.25">
      <c r="B113" s="273" t="s">
        <v>1021</v>
      </c>
      <c r="C113" s="457" t="s">
        <v>1285</v>
      </c>
      <c r="D113" s="457"/>
      <c r="E113" s="457"/>
      <c r="F113" s="457"/>
      <c r="G113" s="457"/>
      <c r="H113" s="457"/>
      <c r="I113" s="457"/>
      <c r="J113" s="457"/>
      <c r="K113" s="457"/>
      <c r="M113" s="268"/>
      <c r="N113" s="268"/>
      <c r="P113" s="268"/>
    </row>
    <row r="114" spans="1:16" ht="27.75" customHeight="1" x14ac:dyDescent="0.25">
      <c r="B114" s="273" t="s">
        <v>1023</v>
      </c>
      <c r="C114" s="457" t="s">
        <v>1286</v>
      </c>
      <c r="D114" s="457"/>
      <c r="E114" s="457"/>
      <c r="F114" s="457"/>
      <c r="G114" s="457"/>
      <c r="H114" s="457"/>
      <c r="I114" s="457"/>
      <c r="J114" s="457"/>
      <c r="K114" s="457"/>
      <c r="M114" s="268"/>
      <c r="N114" s="268"/>
      <c r="P114" s="268"/>
    </row>
    <row r="115" spans="1:16" ht="27.75" customHeight="1" x14ac:dyDescent="0.25">
      <c r="B115" s="273" t="s">
        <v>1025</v>
      </c>
      <c r="C115" s="457" t="s">
        <v>1287</v>
      </c>
      <c r="D115" s="457"/>
      <c r="E115" s="457"/>
      <c r="F115" s="457"/>
      <c r="G115" s="457"/>
      <c r="H115" s="457"/>
      <c r="I115" s="457"/>
      <c r="J115" s="457"/>
      <c r="K115" s="457"/>
      <c r="M115" s="268"/>
      <c r="N115" s="268"/>
      <c r="P115" s="268"/>
    </row>
    <row r="116" spans="1:16" ht="13.35" customHeight="1" x14ac:dyDescent="0.25">
      <c r="B116" s="273" t="s">
        <v>1027</v>
      </c>
      <c r="C116" s="457" t="s">
        <v>1030</v>
      </c>
      <c r="D116" s="457"/>
      <c r="E116" s="457"/>
      <c r="F116" s="457"/>
      <c r="G116" s="457"/>
      <c r="H116" s="457"/>
      <c r="I116" s="457"/>
      <c r="J116" s="457"/>
      <c r="K116" s="457"/>
      <c r="M116" s="268"/>
      <c r="N116" s="268"/>
      <c r="P116" s="268"/>
    </row>
    <row r="117" spans="1:16" ht="15" customHeight="1" x14ac:dyDescent="0.25">
      <c r="A117" s="220"/>
      <c r="B117" s="273" t="s">
        <v>1029</v>
      </c>
      <c r="C117" s="458" t="s">
        <v>1031</v>
      </c>
      <c r="D117" s="457"/>
      <c r="E117" s="457"/>
      <c r="F117" s="457"/>
      <c r="G117" s="457"/>
      <c r="H117" s="457"/>
      <c r="I117" s="457"/>
      <c r="J117" s="457"/>
      <c r="K117" s="457"/>
      <c r="M117" s="268"/>
      <c r="N117" s="268"/>
      <c r="P117" s="268"/>
    </row>
    <row r="118" spans="1:16" x14ac:dyDescent="0.25">
      <c r="B118" s="267"/>
      <c r="C118" s="457" t="s">
        <v>1033</v>
      </c>
      <c r="D118" s="457"/>
      <c r="E118" s="457"/>
      <c r="F118" s="457"/>
      <c r="G118" s="457"/>
      <c r="H118" s="457"/>
      <c r="I118" s="457"/>
      <c r="J118" s="457"/>
      <c r="K118" s="457"/>
      <c r="M118" s="268"/>
      <c r="N118" s="268"/>
      <c r="P118" s="268"/>
    </row>
    <row r="119" spans="1:16" ht="15" customHeight="1" x14ac:dyDescent="0.25">
      <c r="A119" s="220"/>
      <c r="B119" s="273" t="s">
        <v>1032</v>
      </c>
      <c r="C119" s="458" t="s">
        <v>1034</v>
      </c>
      <c r="D119" s="457"/>
      <c r="E119" s="457"/>
      <c r="F119" s="457"/>
      <c r="G119" s="457"/>
      <c r="H119" s="457"/>
      <c r="I119" s="457"/>
      <c r="J119" s="457"/>
      <c r="K119" s="457"/>
      <c r="M119" s="268"/>
      <c r="N119" s="268"/>
      <c r="P119" s="268"/>
    </row>
    <row r="120" spans="1:16" x14ac:dyDescent="0.25">
      <c r="B120" s="267"/>
    </row>
    <row r="121" spans="1:16" x14ac:dyDescent="0.25">
      <c r="A121" s="220"/>
    </row>
  </sheetData>
  <mergeCells count="26">
    <mergeCell ref="B3:K3"/>
    <mergeCell ref="B4:K4"/>
    <mergeCell ref="B5:F5"/>
    <mergeCell ref="H5:K5"/>
    <mergeCell ref="C6:D6"/>
    <mergeCell ref="I6:J6"/>
    <mergeCell ref="C110:K110"/>
    <mergeCell ref="C99:K99"/>
    <mergeCell ref="C100:K100"/>
    <mergeCell ref="C101:K101"/>
    <mergeCell ref="C102:K102"/>
    <mergeCell ref="C103:K103"/>
    <mergeCell ref="C104:K104"/>
    <mergeCell ref="C105:K105"/>
    <mergeCell ref="C106:K106"/>
    <mergeCell ref="C107:K107"/>
    <mergeCell ref="C108:K108"/>
    <mergeCell ref="C109:K109"/>
    <mergeCell ref="C118:K118"/>
    <mergeCell ref="C119:K119"/>
    <mergeCell ref="C112:K112"/>
    <mergeCell ref="C113:K113"/>
    <mergeCell ref="C114:K114"/>
    <mergeCell ref="C115:K115"/>
    <mergeCell ref="C116:K116"/>
    <mergeCell ref="C117:K117"/>
  </mergeCells>
  <hyperlinks>
    <hyperlink ref="C119" r:id="rId1" xr:uid="{00000000-0004-0000-0A00-000000000000}"/>
    <hyperlink ref="C117" r:id="rId2" xr:uid="{00000000-0004-0000-0A00-000001000000}"/>
    <hyperlink ref="C104:K104" r:id="rId3" display="https://obr.uk/efo/economic-and-fiscal-outlook-november-2020/" xr:uid="{00000000-0004-0000-0A00-000002000000}"/>
    <hyperlink ref="C110:K110" r:id="rId4" display="https://obr.uk/efo/economic-and-fiscal-outlook-november-2020/" xr:uid="{00000000-0004-0000-0A00-000003000000}"/>
    <hyperlink ref="C100:K100" r:id="rId5" display="https://www.ons.gov.uk/file?uri=%2feconomy%2fgrossdomesticproductgdp%2fdatasets%2fuksecondestimateofgdpdatatables%2fquarter3julytosept2020quarterlynationalaccounts/quarterlynationalaccountsdatatables.xls" xr:uid="{00000000-0004-0000-0A00-000004000000}"/>
    <hyperlink ref="C102:K102" r:id="rId6" display="https://www.ons.gov.uk/file?uri=%2feconomy%2fgrossdomesticproductgdp%2fdatasets%2fuksecondestimateofgdpdatatables%2fquarter3julytosept2020quarterlynationalaccounts/quarterlynationalaccountsdatatables.xls" xr:uid="{00000000-0004-0000-0A00-000005000000}"/>
    <hyperlink ref="C106:K106" r:id="rId7" display="https://www.ons.gov.uk/file?uri=%2feconomy%2fgrossdomesticproductgdp%2fdatasets%2fuksecondestimateofgdpdatatables%2fquarter3julytosept2020quarterlynationalaccounts/quarterlynationalaccountsdatatables.xls" xr:uid="{00000000-0004-0000-0A00-000006000000}"/>
    <hyperlink ref="C108:K108" r:id="rId8" display="https://www.ons.gov.uk/file?uri=%2feconomy%2fgrossdomesticproductgdp%2fdatasets%2fuksecondestimateofgdpdatatables%2fquarter3julytosept2020quarterlynationalaccounts/quarterlynationalaccountsdatatables.xls" xr:uid="{00000000-0004-0000-0A00-000007000000}"/>
  </hyperlinks>
  <pageMargins left="1.55" right="0.75" top="0.45" bottom="0.5" header="0.3" footer="0.23"/>
  <pageSetup paperSize="9" orientation="portrait" horizontalDpi="300" verticalDpi="300" r:id="rId9"/>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0"/>
  <sheetViews>
    <sheetView zoomScale="130" zoomScaleNormal="130" workbookViewId="0">
      <selection activeCell="B3" sqref="B3:H22"/>
    </sheetView>
  </sheetViews>
  <sheetFormatPr defaultColWidth="11.26953125" defaultRowHeight="15" customHeight="1" x14ac:dyDescent="0.25"/>
  <cols>
    <col min="1" max="9" width="9.26953125" customWidth="1"/>
    <col min="10" max="22" width="8.54296875" hidden="1" customWidth="1"/>
    <col min="23" max="26" width="8.54296875" customWidth="1"/>
  </cols>
  <sheetData>
    <row r="1" spans="1:22" ht="15" customHeight="1" x14ac:dyDescent="0.25">
      <c r="A1" s="24"/>
      <c r="B1" s="473" t="s">
        <v>1077</v>
      </c>
      <c r="C1" s="474"/>
      <c r="D1" s="474"/>
      <c r="E1" s="474"/>
      <c r="F1" s="474"/>
      <c r="G1" s="474"/>
      <c r="H1" s="475"/>
      <c r="I1" s="24"/>
      <c r="J1" s="24"/>
      <c r="K1" s="24"/>
      <c r="L1" s="24"/>
      <c r="M1" s="24"/>
      <c r="N1" s="24"/>
      <c r="O1" s="24"/>
      <c r="P1" s="24"/>
      <c r="Q1" s="24"/>
      <c r="R1" s="24"/>
      <c r="S1" s="24"/>
      <c r="T1" s="24"/>
      <c r="U1" s="24"/>
      <c r="V1" s="24"/>
    </row>
    <row r="2" spans="1:22" ht="15" customHeight="1" x14ac:dyDescent="0.25">
      <c r="A2" s="24"/>
      <c r="B2" s="476" t="s">
        <v>1078</v>
      </c>
      <c r="C2" s="474"/>
      <c r="D2" s="474"/>
      <c r="E2" s="474"/>
      <c r="F2" s="474"/>
      <c r="G2" s="474"/>
      <c r="H2" s="475"/>
      <c r="I2" s="24"/>
      <c r="J2" s="24"/>
      <c r="K2" s="24"/>
      <c r="L2" s="24"/>
      <c r="M2" s="24"/>
      <c r="N2" s="24"/>
      <c r="O2" s="24"/>
      <c r="P2" s="24"/>
      <c r="Q2" s="24"/>
      <c r="R2" s="24"/>
      <c r="S2" s="24"/>
      <c r="T2" s="24"/>
      <c r="U2" s="24"/>
      <c r="V2" s="24"/>
    </row>
    <row r="3" spans="1:22" ht="15" customHeight="1" x14ac:dyDescent="0.25">
      <c r="A3" s="24"/>
      <c r="B3" s="477" t="s">
        <v>2150</v>
      </c>
      <c r="C3" s="478"/>
      <c r="D3" s="478"/>
      <c r="E3" s="478"/>
      <c r="F3" s="478"/>
      <c r="G3" s="478"/>
      <c r="H3" s="479"/>
      <c r="I3" s="24"/>
      <c r="J3" s="24"/>
      <c r="K3" s="24"/>
      <c r="L3" s="24"/>
      <c r="M3" s="24"/>
      <c r="N3" s="24"/>
      <c r="O3" s="24"/>
      <c r="P3" s="24"/>
      <c r="Q3" s="24"/>
      <c r="R3" s="24"/>
      <c r="S3" s="24"/>
      <c r="T3" s="24"/>
      <c r="U3" s="24"/>
      <c r="V3" s="24"/>
    </row>
    <row r="4" spans="1:22" ht="15" customHeight="1" x14ac:dyDescent="0.25">
      <c r="A4" s="24"/>
      <c r="B4" s="480"/>
      <c r="C4" s="436"/>
      <c r="D4" s="436"/>
      <c r="E4" s="436"/>
      <c r="F4" s="436"/>
      <c r="G4" s="436"/>
      <c r="H4" s="481"/>
      <c r="I4" s="24"/>
      <c r="J4" s="24"/>
      <c r="K4" s="24"/>
      <c r="L4" s="24"/>
      <c r="M4" s="24"/>
      <c r="N4" s="24"/>
      <c r="O4" s="24"/>
      <c r="P4" s="24"/>
      <c r="Q4" s="24"/>
      <c r="R4" s="24"/>
      <c r="S4" s="24"/>
      <c r="T4" s="24"/>
      <c r="U4" s="24"/>
      <c r="V4" s="24"/>
    </row>
    <row r="5" spans="1:22" ht="15" customHeight="1" x14ac:dyDescent="0.25">
      <c r="A5" s="24"/>
      <c r="B5" s="480"/>
      <c r="C5" s="436"/>
      <c r="D5" s="436"/>
      <c r="E5" s="436"/>
      <c r="F5" s="436"/>
      <c r="G5" s="436"/>
      <c r="H5" s="481"/>
      <c r="I5" s="24"/>
      <c r="J5" s="24"/>
      <c r="K5" s="24"/>
      <c r="L5" s="24"/>
      <c r="M5" s="24"/>
      <c r="N5" s="24"/>
      <c r="O5" s="24"/>
      <c r="P5" s="24"/>
      <c r="Q5" s="24"/>
      <c r="R5" s="24"/>
      <c r="S5" s="24"/>
      <c r="T5" s="24"/>
      <c r="U5" s="24"/>
      <c r="V5" s="24"/>
    </row>
    <row r="6" spans="1:22" ht="15" customHeight="1" x14ac:dyDescent="0.25">
      <c r="A6" s="24"/>
      <c r="B6" s="480"/>
      <c r="C6" s="436"/>
      <c r="D6" s="436"/>
      <c r="E6" s="436"/>
      <c r="F6" s="436"/>
      <c r="G6" s="436"/>
      <c r="H6" s="481"/>
      <c r="I6" s="24"/>
      <c r="J6" s="24"/>
      <c r="K6" s="24"/>
      <c r="L6" s="24"/>
      <c r="M6" s="24"/>
      <c r="N6" s="24"/>
      <c r="O6" s="24"/>
      <c r="P6" s="24"/>
      <c r="Q6" s="24"/>
      <c r="R6" s="24"/>
      <c r="S6" s="24"/>
      <c r="T6" s="24"/>
      <c r="U6" s="24"/>
      <c r="V6" s="24"/>
    </row>
    <row r="7" spans="1:22" ht="15" customHeight="1" x14ac:dyDescent="0.25">
      <c r="A7" s="24"/>
      <c r="B7" s="480"/>
      <c r="C7" s="436"/>
      <c r="D7" s="436"/>
      <c r="E7" s="436"/>
      <c r="F7" s="436"/>
      <c r="G7" s="436"/>
      <c r="H7" s="481"/>
      <c r="I7" s="24"/>
      <c r="J7" s="24"/>
      <c r="K7" s="24"/>
      <c r="L7" s="24"/>
      <c r="M7" s="24"/>
      <c r="N7" s="24"/>
      <c r="O7" s="24"/>
      <c r="P7" s="24"/>
      <c r="Q7" s="24"/>
      <c r="R7" s="24"/>
      <c r="S7" s="24"/>
      <c r="T7" s="24"/>
      <c r="U7" s="24"/>
      <c r="V7" s="24"/>
    </row>
    <row r="8" spans="1:22" ht="15" customHeight="1" x14ac:dyDescent="0.25">
      <c r="A8" s="24"/>
      <c r="B8" s="480"/>
      <c r="C8" s="436"/>
      <c r="D8" s="436"/>
      <c r="E8" s="436"/>
      <c r="F8" s="436"/>
      <c r="G8" s="436"/>
      <c r="H8" s="481"/>
      <c r="I8" s="65"/>
      <c r="J8" s="24"/>
      <c r="K8" s="24"/>
      <c r="L8" s="24"/>
      <c r="M8" s="24"/>
      <c r="N8" s="24"/>
      <c r="O8" s="24"/>
      <c r="P8" s="24"/>
      <c r="Q8" s="24"/>
      <c r="R8" s="24"/>
      <c r="S8" s="24"/>
      <c r="T8" s="24"/>
      <c r="U8" s="24"/>
      <c r="V8" s="24"/>
    </row>
    <row r="9" spans="1:22" ht="15" customHeight="1" x14ac:dyDescent="0.25">
      <c r="A9" s="24"/>
      <c r="B9" s="480"/>
      <c r="C9" s="436"/>
      <c r="D9" s="436"/>
      <c r="E9" s="436"/>
      <c r="F9" s="436"/>
      <c r="G9" s="436"/>
      <c r="H9" s="481"/>
      <c r="I9" s="24"/>
      <c r="J9" s="24"/>
      <c r="K9" s="24"/>
      <c r="L9" s="24"/>
      <c r="M9" s="24"/>
      <c r="N9" s="24"/>
      <c r="O9" s="24"/>
      <c r="P9" s="24"/>
      <c r="Q9" s="24"/>
      <c r="R9" s="24"/>
      <c r="S9" s="24"/>
      <c r="T9" s="24"/>
      <c r="U9" s="24"/>
      <c r="V9" s="24"/>
    </row>
    <row r="10" spans="1:22" ht="15" customHeight="1" x14ac:dyDescent="0.25">
      <c r="A10" s="24"/>
      <c r="B10" s="480"/>
      <c r="C10" s="436"/>
      <c r="D10" s="436"/>
      <c r="E10" s="436"/>
      <c r="F10" s="436"/>
      <c r="G10" s="436"/>
      <c r="H10" s="481"/>
      <c r="I10" s="24"/>
      <c r="J10" s="24"/>
      <c r="K10" s="24"/>
      <c r="L10" s="24"/>
      <c r="M10" s="24"/>
      <c r="N10" s="24"/>
      <c r="O10" s="24"/>
      <c r="P10" s="24"/>
      <c r="Q10" s="24"/>
      <c r="R10" s="24"/>
      <c r="S10" s="24"/>
      <c r="T10" s="24"/>
      <c r="U10" s="24"/>
      <c r="V10" s="24"/>
    </row>
    <row r="11" spans="1:22" ht="15" customHeight="1" x14ac:dyDescent="0.25">
      <c r="A11" s="24"/>
      <c r="B11" s="480"/>
      <c r="C11" s="436"/>
      <c r="D11" s="436"/>
      <c r="E11" s="436"/>
      <c r="F11" s="436"/>
      <c r="G11" s="436"/>
      <c r="H11" s="481"/>
      <c r="I11" s="24"/>
      <c r="J11" s="24"/>
      <c r="K11" s="24"/>
      <c r="L11" s="24"/>
      <c r="M11" s="24"/>
      <c r="N11" s="24"/>
      <c r="O11" s="24"/>
      <c r="P11" s="24"/>
      <c r="Q11" s="24"/>
      <c r="R11" s="24"/>
      <c r="S11" s="24"/>
      <c r="T11" s="24"/>
      <c r="U11" s="24"/>
      <c r="V11" s="24"/>
    </row>
    <row r="12" spans="1:22" ht="15" customHeight="1" x14ac:dyDescent="0.25">
      <c r="A12" s="24"/>
      <c r="B12" s="480"/>
      <c r="C12" s="436"/>
      <c r="D12" s="436"/>
      <c r="E12" s="436"/>
      <c r="F12" s="436"/>
      <c r="G12" s="436"/>
      <c r="H12" s="481"/>
      <c r="I12" s="24"/>
      <c r="J12" s="24"/>
      <c r="K12" s="24"/>
      <c r="L12" s="24"/>
      <c r="M12" s="24"/>
      <c r="N12" s="24"/>
      <c r="O12" s="24"/>
      <c r="P12" s="24"/>
      <c r="Q12" s="24"/>
      <c r="R12" s="24"/>
      <c r="S12" s="24"/>
      <c r="T12" s="24"/>
      <c r="U12" s="24"/>
      <c r="V12" s="24"/>
    </row>
    <row r="13" spans="1:22" ht="15" customHeight="1" x14ac:dyDescent="0.25">
      <c r="A13" s="24"/>
      <c r="B13" s="480"/>
      <c r="C13" s="436"/>
      <c r="D13" s="436"/>
      <c r="E13" s="436"/>
      <c r="F13" s="436"/>
      <c r="G13" s="436"/>
      <c r="H13" s="481"/>
      <c r="I13" s="24"/>
      <c r="J13" s="24"/>
      <c r="K13" s="24"/>
      <c r="L13" s="24"/>
      <c r="M13" s="24"/>
      <c r="N13" s="24"/>
      <c r="O13" s="24"/>
      <c r="P13" s="24"/>
      <c r="Q13" s="24"/>
      <c r="R13" s="24"/>
      <c r="S13" s="24"/>
      <c r="T13" s="24"/>
      <c r="U13" s="24"/>
      <c r="V13" s="24"/>
    </row>
    <row r="14" spans="1:22" ht="15" customHeight="1" x14ac:dyDescent="0.25">
      <c r="A14" s="24"/>
      <c r="B14" s="480"/>
      <c r="C14" s="436"/>
      <c r="D14" s="436"/>
      <c r="E14" s="436"/>
      <c r="F14" s="436"/>
      <c r="G14" s="436"/>
      <c r="H14" s="481"/>
      <c r="I14" s="24"/>
      <c r="J14" s="24"/>
      <c r="K14" s="24"/>
      <c r="L14" s="24"/>
      <c r="M14" s="24"/>
      <c r="N14" s="24"/>
      <c r="O14" s="24"/>
      <c r="P14" s="24"/>
      <c r="Q14" s="24"/>
      <c r="R14" s="24"/>
      <c r="S14" s="24"/>
      <c r="T14" s="24"/>
      <c r="U14" s="24"/>
      <c r="V14" s="24"/>
    </row>
    <row r="15" spans="1:22" ht="15" customHeight="1" x14ac:dyDescent="0.25">
      <c r="A15" s="24"/>
      <c r="B15" s="480"/>
      <c r="C15" s="436"/>
      <c r="D15" s="436"/>
      <c r="E15" s="436"/>
      <c r="F15" s="436"/>
      <c r="G15" s="436"/>
      <c r="H15" s="481"/>
      <c r="I15" s="24"/>
      <c r="J15" s="24"/>
      <c r="K15" s="24"/>
      <c r="L15" s="24"/>
      <c r="M15" s="24"/>
      <c r="N15" s="24"/>
      <c r="O15" s="24"/>
      <c r="P15" s="24"/>
      <c r="Q15" s="24"/>
      <c r="R15" s="24"/>
      <c r="S15" s="24"/>
      <c r="T15" s="24"/>
      <c r="U15" s="24"/>
      <c r="V15" s="24"/>
    </row>
    <row r="16" spans="1:22" ht="15" customHeight="1" x14ac:dyDescent="0.25">
      <c r="A16" s="24"/>
      <c r="B16" s="480"/>
      <c r="C16" s="436"/>
      <c r="D16" s="436"/>
      <c r="E16" s="436"/>
      <c r="F16" s="436"/>
      <c r="G16" s="436"/>
      <c r="H16" s="481"/>
      <c r="I16" s="24"/>
      <c r="J16" s="24"/>
      <c r="K16" s="24"/>
      <c r="L16" s="24"/>
      <c r="M16" s="24"/>
      <c r="N16" s="24"/>
      <c r="O16" s="24"/>
      <c r="P16" s="24"/>
      <c r="Q16" s="24"/>
      <c r="R16" s="24"/>
      <c r="S16" s="24"/>
      <c r="T16" s="24"/>
      <c r="U16" s="24"/>
      <c r="V16" s="24"/>
    </row>
    <row r="17" spans="2:8" ht="15" customHeight="1" x14ac:dyDescent="0.25">
      <c r="B17" s="480"/>
      <c r="C17" s="436"/>
      <c r="D17" s="436"/>
      <c r="E17" s="436"/>
      <c r="F17" s="436"/>
      <c r="G17" s="436"/>
      <c r="H17" s="481"/>
    </row>
    <row r="18" spans="2:8" ht="15" customHeight="1" x14ac:dyDescent="0.25">
      <c r="B18" s="480"/>
      <c r="C18" s="436"/>
      <c r="D18" s="436"/>
      <c r="E18" s="436"/>
      <c r="F18" s="436"/>
      <c r="G18" s="436"/>
      <c r="H18" s="481"/>
    </row>
    <row r="19" spans="2:8" ht="15" customHeight="1" x14ac:dyDescent="0.25">
      <c r="B19" s="480"/>
      <c r="C19" s="436"/>
      <c r="D19" s="436"/>
      <c r="E19" s="436"/>
      <c r="F19" s="436"/>
      <c r="G19" s="436"/>
      <c r="H19" s="481"/>
    </row>
    <row r="20" spans="2:8" ht="15" customHeight="1" x14ac:dyDescent="0.25">
      <c r="B20" s="480"/>
      <c r="C20" s="436"/>
      <c r="D20" s="436"/>
      <c r="E20" s="436"/>
      <c r="F20" s="436"/>
      <c r="G20" s="436"/>
      <c r="H20" s="481"/>
    </row>
    <row r="21" spans="2:8" ht="15" customHeight="1" x14ac:dyDescent="0.25">
      <c r="B21" s="480"/>
      <c r="C21" s="436"/>
      <c r="D21" s="436"/>
      <c r="E21" s="436"/>
      <c r="F21" s="436"/>
      <c r="G21" s="436"/>
      <c r="H21" s="481"/>
    </row>
    <row r="22" spans="2:8" ht="60" customHeight="1" x14ac:dyDescent="0.25">
      <c r="B22" s="480"/>
      <c r="C22" s="436"/>
      <c r="D22" s="436"/>
      <c r="E22" s="436"/>
      <c r="F22" s="436"/>
      <c r="G22" s="436"/>
      <c r="H22" s="481"/>
    </row>
    <row r="23" spans="2:8" x14ac:dyDescent="0.25">
      <c r="B23" s="482" t="s">
        <v>2171</v>
      </c>
      <c r="C23" s="483"/>
      <c r="D23" s="483"/>
      <c r="E23" s="483"/>
      <c r="F23" s="483"/>
      <c r="G23" s="483"/>
      <c r="H23" s="484"/>
    </row>
    <row r="24" spans="2:8" x14ac:dyDescent="0.25">
      <c r="B24" s="485"/>
      <c r="C24" s="483"/>
      <c r="D24" s="483"/>
      <c r="E24" s="483"/>
      <c r="F24" s="483"/>
      <c r="G24" s="483"/>
      <c r="H24" s="484"/>
    </row>
    <row r="25" spans="2:8" x14ac:dyDescent="0.25">
      <c r="B25" s="485"/>
      <c r="C25" s="483"/>
      <c r="D25" s="483"/>
      <c r="E25" s="483"/>
      <c r="F25" s="483"/>
      <c r="G25" s="483"/>
      <c r="H25" s="484"/>
    </row>
    <row r="26" spans="2:8" x14ac:dyDescent="0.25">
      <c r="B26" s="485"/>
      <c r="C26" s="483"/>
      <c r="D26" s="483"/>
      <c r="E26" s="483"/>
      <c r="F26" s="483"/>
      <c r="G26" s="483"/>
      <c r="H26" s="484"/>
    </row>
    <row r="27" spans="2:8" x14ac:dyDescent="0.25">
      <c r="B27" s="485"/>
      <c r="C27" s="483"/>
      <c r="D27" s="483"/>
      <c r="E27" s="483"/>
      <c r="F27" s="483"/>
      <c r="G27" s="483"/>
      <c r="H27" s="484"/>
    </row>
    <row r="28" spans="2:8" s="368" customFormat="1" x14ac:dyDescent="0.25">
      <c r="B28" s="485"/>
      <c r="C28" s="483"/>
      <c r="D28" s="483"/>
      <c r="E28" s="483"/>
      <c r="F28" s="483"/>
      <c r="G28" s="483"/>
      <c r="H28" s="484"/>
    </row>
    <row r="29" spans="2:8" s="368" customFormat="1" x14ac:dyDescent="0.25">
      <c r="B29" s="485"/>
      <c r="C29" s="483"/>
      <c r="D29" s="483"/>
      <c r="E29" s="483"/>
      <c r="F29" s="483"/>
      <c r="G29" s="483"/>
      <c r="H29" s="484"/>
    </row>
    <row r="30" spans="2:8" x14ac:dyDescent="0.25">
      <c r="B30" s="486"/>
      <c r="C30" s="487"/>
      <c r="D30" s="487"/>
      <c r="E30" s="487"/>
      <c r="F30" s="487"/>
      <c r="G30" s="487"/>
      <c r="H30" s="488"/>
    </row>
  </sheetData>
  <sheetProtection algorithmName="SHA-512" hashValue="EoHze1cNq8HQ/fxb9boMBT2CPgjDzA3YWCTN7ySIaSYcdHx8MhredEzlQV/hXmjp6kA6lJ+9FDFvAl/EX3fhxw==" saltValue="+KXq2czAvo9v4iynogZUyQ==" spinCount="100000" sheet="1" objects="1" scenarios="1"/>
  <mergeCells count="4">
    <mergeCell ref="B1:H1"/>
    <mergeCell ref="B2:H2"/>
    <mergeCell ref="B3:H22"/>
    <mergeCell ref="B23:H30"/>
  </mergeCells>
  <pageMargins left="0.7" right="0.7" top="0.75" bottom="0.75" header="0" footer="0"/>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1869B"/>
  </sheetPr>
  <dimension ref="A1:AI1025"/>
  <sheetViews>
    <sheetView tabSelected="1" zoomScale="90" zoomScaleNormal="90" workbookViewId="0">
      <selection activeCell="F1" sqref="F1"/>
    </sheetView>
  </sheetViews>
  <sheetFormatPr defaultColWidth="0" defaultRowHeight="15" customHeight="1" zeroHeight="1" x14ac:dyDescent="0.25"/>
  <cols>
    <col min="1" max="1" width="5.7265625" style="194" customWidth="1"/>
    <col min="2" max="2" width="1.08984375" style="194" customWidth="1"/>
    <col min="3" max="3" width="54.7265625" style="194" customWidth="1"/>
    <col min="4" max="4" width="43.26953125" style="194" customWidth="1"/>
    <col min="5" max="7" width="20.26953125" style="194" customWidth="1"/>
    <col min="8" max="8" width="10.7265625" style="194" hidden="1" customWidth="1"/>
    <col min="9" max="9" width="10.453125" style="394" customWidth="1"/>
    <col min="10" max="10" width="43.7265625" style="194" customWidth="1"/>
    <col min="11" max="11" width="5.08984375" style="194" customWidth="1"/>
    <col min="12" max="12" width="3.7265625" style="194" hidden="1" customWidth="1"/>
    <col min="13" max="30" width="8.54296875" style="194" hidden="1" customWidth="1"/>
    <col min="31" max="31" width="11.26953125" style="194" hidden="1" customWidth="1"/>
    <col min="32" max="32" width="14.08984375" style="194" hidden="1" customWidth="1"/>
    <col min="33" max="35" width="0" style="194" hidden="1" customWidth="1"/>
    <col min="36" max="16384" width="11.26953125" style="194" hidden="1"/>
  </cols>
  <sheetData>
    <row r="1" spans="1:30" s="427" customFormat="1" ht="140.69999999999999" customHeight="1" x14ac:dyDescent="0.25"/>
    <row r="2" spans="1:30" x14ac:dyDescent="0.25">
      <c r="A2" s="156"/>
      <c r="B2" s="156"/>
      <c r="C2" s="156"/>
      <c r="D2" s="156"/>
      <c r="E2" s="156"/>
      <c r="F2" s="156"/>
      <c r="G2" s="156"/>
      <c r="H2" s="156"/>
      <c r="I2" s="277"/>
      <c r="J2" s="156"/>
      <c r="K2" s="157"/>
      <c r="L2" s="24"/>
      <c r="M2" s="24"/>
      <c r="N2" s="24"/>
      <c r="O2" s="24"/>
      <c r="P2" s="24"/>
      <c r="Q2" s="24"/>
      <c r="R2" s="24"/>
      <c r="S2" s="24"/>
      <c r="T2" s="24"/>
      <c r="U2" s="24"/>
      <c r="V2" s="24"/>
      <c r="W2" s="24"/>
      <c r="X2" s="24"/>
      <c r="Y2" s="24"/>
      <c r="Z2" s="24"/>
      <c r="AA2" s="24"/>
      <c r="AB2" s="24"/>
      <c r="AC2" s="24"/>
      <c r="AD2" s="24"/>
    </row>
    <row r="3" spans="1:30" ht="25.5" customHeight="1" x14ac:dyDescent="0.25">
      <c r="A3" s="156"/>
      <c r="B3" s="156"/>
      <c r="C3" s="491" t="s">
        <v>2160</v>
      </c>
      <c r="D3" s="492"/>
      <c r="E3" s="492"/>
      <c r="F3" s="492"/>
      <c r="G3" s="492"/>
      <c r="H3" s="492"/>
      <c r="I3" s="493"/>
      <c r="J3" s="494"/>
      <c r="K3" s="157"/>
      <c r="L3" s="24"/>
      <c r="M3" s="24"/>
      <c r="N3" s="24"/>
      <c r="O3" s="24"/>
      <c r="P3" s="24"/>
      <c r="Q3" s="24"/>
      <c r="R3" s="24"/>
      <c r="S3" s="24"/>
      <c r="T3" s="24"/>
      <c r="U3" s="24"/>
      <c r="V3" s="24"/>
      <c r="W3" s="24"/>
      <c r="X3" s="24"/>
      <c r="Y3" s="24"/>
      <c r="Z3" s="24"/>
      <c r="AA3" s="24"/>
      <c r="AB3" s="24"/>
      <c r="AC3" s="24"/>
      <c r="AD3" s="24"/>
    </row>
    <row r="4" spans="1:30" ht="16.2" thickBot="1" x14ac:dyDescent="0.35">
      <c r="A4" s="156"/>
      <c r="B4" s="156"/>
      <c r="C4" s="158"/>
      <c r="D4" s="159"/>
      <c r="E4" s="159"/>
      <c r="F4" s="159"/>
      <c r="G4" s="159"/>
      <c r="H4" s="156"/>
      <c r="I4" s="277"/>
      <c r="J4" s="156"/>
      <c r="K4" s="157"/>
      <c r="L4" s="156"/>
      <c r="M4" s="156"/>
      <c r="N4" s="156"/>
      <c r="O4" s="156"/>
      <c r="P4" s="156"/>
      <c r="Q4" s="156"/>
      <c r="R4" s="156"/>
      <c r="S4" s="156"/>
      <c r="T4" s="156"/>
      <c r="U4" s="156"/>
      <c r="V4" s="156"/>
      <c r="W4" s="156"/>
      <c r="X4" s="156"/>
      <c r="Y4" s="156"/>
      <c r="Z4" s="156"/>
      <c r="AA4" s="156"/>
      <c r="AB4" s="156"/>
      <c r="AC4" s="156"/>
      <c r="AD4" s="156"/>
    </row>
    <row r="5" spans="1:30" ht="15.6" x14ac:dyDescent="0.3">
      <c r="A5" s="156"/>
      <c r="B5" s="156"/>
      <c r="C5" s="160" t="s">
        <v>1043</v>
      </c>
      <c r="D5" s="161"/>
      <c r="E5" s="161"/>
      <c r="F5" s="161"/>
      <c r="G5" s="161"/>
      <c r="H5" s="161"/>
      <c r="I5" s="395"/>
      <c r="J5" s="162"/>
      <c r="K5" s="157"/>
      <c r="L5" s="24"/>
      <c r="M5" s="24"/>
      <c r="N5" s="24"/>
      <c r="O5" s="24"/>
      <c r="P5" s="24"/>
      <c r="Q5" s="24"/>
      <c r="R5" s="24"/>
      <c r="S5" s="24"/>
      <c r="T5" s="24"/>
      <c r="U5" s="24"/>
      <c r="V5" s="24"/>
      <c r="W5" s="24"/>
      <c r="X5" s="24"/>
      <c r="Y5" s="24"/>
      <c r="Z5" s="24"/>
      <c r="AA5" s="24"/>
      <c r="AB5" s="24"/>
      <c r="AC5" s="24"/>
      <c r="AD5" s="24"/>
    </row>
    <row r="6" spans="1:30" ht="16.5" customHeight="1" x14ac:dyDescent="0.25">
      <c r="A6" s="156"/>
      <c r="B6" s="156"/>
      <c r="C6" s="495" t="s">
        <v>2174</v>
      </c>
      <c r="D6" s="436"/>
      <c r="E6" s="436"/>
      <c r="F6" s="436"/>
      <c r="G6" s="436"/>
      <c r="H6" s="436"/>
      <c r="I6" s="436"/>
      <c r="J6" s="481"/>
      <c r="K6" s="157"/>
      <c r="L6" s="24"/>
      <c r="M6" s="24"/>
      <c r="N6" s="24"/>
      <c r="O6" s="24"/>
      <c r="P6" s="24"/>
      <c r="Q6" s="24"/>
      <c r="R6" s="24"/>
      <c r="S6" s="24"/>
      <c r="T6" s="24"/>
      <c r="U6" s="24"/>
      <c r="V6" s="24"/>
      <c r="W6" s="24"/>
      <c r="X6" s="24"/>
      <c r="Y6" s="24"/>
      <c r="Z6" s="24"/>
      <c r="AA6" s="24"/>
      <c r="AB6" s="24"/>
      <c r="AC6" s="24"/>
      <c r="AD6" s="24"/>
    </row>
    <row r="7" spans="1:30" x14ac:dyDescent="0.25">
      <c r="A7" s="156"/>
      <c r="B7" s="156"/>
      <c r="C7" s="480"/>
      <c r="D7" s="436"/>
      <c r="E7" s="436"/>
      <c r="F7" s="436"/>
      <c r="G7" s="436"/>
      <c r="H7" s="436"/>
      <c r="I7" s="436"/>
      <c r="J7" s="481"/>
      <c r="K7" s="157"/>
      <c r="L7" s="24"/>
      <c r="M7" s="24"/>
      <c r="N7" s="24"/>
      <c r="O7" s="24"/>
      <c r="P7" s="24"/>
      <c r="Q7" s="24"/>
      <c r="R7" s="24"/>
      <c r="S7" s="24"/>
      <c r="T7" s="24"/>
      <c r="U7" s="24"/>
      <c r="V7" s="24"/>
      <c r="W7" s="24"/>
      <c r="X7" s="24"/>
      <c r="Y7" s="24"/>
      <c r="Z7" s="24"/>
      <c r="AA7" s="24"/>
      <c r="AB7" s="24"/>
      <c r="AC7" s="24"/>
      <c r="AD7" s="24"/>
    </row>
    <row r="8" spans="1:30" ht="31.5" customHeight="1" x14ac:dyDescent="0.25">
      <c r="A8" s="156"/>
      <c r="B8" s="156"/>
      <c r="C8" s="480"/>
      <c r="D8" s="436"/>
      <c r="E8" s="436"/>
      <c r="F8" s="436"/>
      <c r="G8" s="436"/>
      <c r="H8" s="436"/>
      <c r="I8" s="436"/>
      <c r="J8" s="481"/>
      <c r="K8" s="157"/>
      <c r="L8" s="24"/>
      <c r="M8" s="24"/>
      <c r="N8" s="24"/>
      <c r="O8" s="24"/>
      <c r="P8" s="24"/>
      <c r="Q8" s="24"/>
      <c r="R8" s="24"/>
      <c r="S8" s="24"/>
      <c r="T8" s="24"/>
      <c r="U8" s="24"/>
      <c r="V8" s="24"/>
      <c r="W8" s="24"/>
      <c r="X8" s="24"/>
      <c r="Y8" s="24"/>
      <c r="Z8" s="24"/>
      <c r="AA8" s="24"/>
      <c r="AB8" s="24"/>
      <c r="AC8" s="24"/>
      <c r="AD8" s="24"/>
    </row>
    <row r="9" spans="1:30" ht="31.5" customHeight="1" x14ac:dyDescent="0.25">
      <c r="A9" s="156"/>
      <c r="B9" s="156"/>
      <c r="C9" s="480"/>
      <c r="D9" s="436"/>
      <c r="E9" s="436"/>
      <c r="F9" s="436"/>
      <c r="G9" s="436"/>
      <c r="H9" s="436"/>
      <c r="I9" s="436"/>
      <c r="J9" s="481"/>
      <c r="K9" s="157"/>
      <c r="L9" s="24"/>
      <c r="M9" s="24"/>
      <c r="N9" s="24"/>
      <c r="O9" s="24"/>
      <c r="P9" s="24"/>
      <c r="Q9" s="24"/>
      <c r="R9" s="24"/>
      <c r="S9" s="24"/>
      <c r="T9" s="24"/>
      <c r="U9" s="24"/>
      <c r="V9" s="24"/>
      <c r="W9" s="24"/>
      <c r="X9" s="24"/>
      <c r="Y9" s="24"/>
      <c r="Z9" s="24"/>
      <c r="AA9" s="24"/>
      <c r="AB9" s="24"/>
      <c r="AC9" s="24"/>
      <c r="AD9" s="24"/>
    </row>
    <row r="10" spans="1:30" ht="31.5" customHeight="1" x14ac:dyDescent="0.25">
      <c r="A10" s="156"/>
      <c r="B10" s="156"/>
      <c r="C10" s="480"/>
      <c r="D10" s="436"/>
      <c r="E10" s="436"/>
      <c r="F10" s="436"/>
      <c r="G10" s="436"/>
      <c r="H10" s="436"/>
      <c r="I10" s="436"/>
      <c r="J10" s="481"/>
      <c r="K10" s="157"/>
      <c r="L10" s="24"/>
      <c r="M10" s="24"/>
      <c r="N10" s="24"/>
      <c r="O10" s="24"/>
      <c r="P10" s="24"/>
      <c r="Q10" s="24"/>
      <c r="R10" s="24"/>
      <c r="S10" s="24"/>
      <c r="T10" s="24"/>
      <c r="U10" s="24"/>
      <c r="V10" s="24"/>
      <c r="W10" s="24"/>
      <c r="X10" s="24"/>
      <c r="Y10" s="24"/>
      <c r="Z10" s="24"/>
      <c r="AA10" s="24"/>
      <c r="AB10" s="24"/>
      <c r="AC10" s="24"/>
      <c r="AD10" s="24"/>
    </row>
    <row r="11" spans="1:30" x14ac:dyDescent="0.25">
      <c r="A11" s="156"/>
      <c r="B11" s="156"/>
      <c r="C11" s="480"/>
      <c r="D11" s="436"/>
      <c r="E11" s="436"/>
      <c r="F11" s="436"/>
      <c r="G11" s="436"/>
      <c r="H11" s="436"/>
      <c r="I11" s="436"/>
      <c r="J11" s="481"/>
      <c r="K11" s="157"/>
      <c r="L11" s="24"/>
      <c r="M11" s="24"/>
      <c r="N11" s="24"/>
      <c r="O11" s="24"/>
      <c r="P11" s="24"/>
      <c r="Q11" s="24"/>
      <c r="R11" s="24"/>
      <c r="S11" s="24"/>
      <c r="T11" s="24"/>
      <c r="U11" s="24"/>
      <c r="V11" s="24"/>
      <c r="W11" s="24"/>
      <c r="X11" s="24"/>
      <c r="Y11" s="24"/>
      <c r="Z11" s="24"/>
      <c r="AA11" s="24"/>
      <c r="AB11" s="24"/>
      <c r="AC11" s="24"/>
      <c r="AD11" s="24"/>
    </row>
    <row r="12" spans="1:30" ht="15" customHeight="1" x14ac:dyDescent="0.25">
      <c r="A12" s="156"/>
      <c r="B12" s="156"/>
      <c r="C12" s="496" t="s">
        <v>2149</v>
      </c>
      <c r="D12" s="497"/>
      <c r="E12" s="497"/>
      <c r="F12" s="497"/>
      <c r="G12" s="497"/>
      <c r="H12" s="497"/>
      <c r="I12" s="497"/>
      <c r="J12" s="498"/>
      <c r="K12" s="157"/>
      <c r="L12" s="24"/>
      <c r="M12" s="24"/>
      <c r="N12" s="24"/>
      <c r="O12" s="24"/>
      <c r="P12" s="24"/>
      <c r="Q12" s="24"/>
      <c r="R12" s="24"/>
      <c r="S12" s="24"/>
      <c r="T12" s="24"/>
      <c r="U12" s="24"/>
      <c r="V12" s="24"/>
      <c r="W12" s="24"/>
      <c r="X12" s="24"/>
      <c r="Y12" s="24"/>
      <c r="Z12" s="24"/>
      <c r="AA12" s="24"/>
      <c r="AB12" s="24"/>
      <c r="AC12" s="24"/>
      <c r="AD12" s="24"/>
    </row>
    <row r="13" spans="1:30" x14ac:dyDescent="0.25">
      <c r="A13" s="156"/>
      <c r="B13" s="156"/>
      <c r="C13" s="499"/>
      <c r="D13" s="497"/>
      <c r="E13" s="497"/>
      <c r="F13" s="497"/>
      <c r="G13" s="497"/>
      <c r="H13" s="497"/>
      <c r="I13" s="497"/>
      <c r="J13" s="498"/>
      <c r="K13" s="157"/>
      <c r="L13" s="24"/>
      <c r="M13" s="24"/>
      <c r="N13" s="24"/>
      <c r="O13" s="24"/>
      <c r="P13" s="24"/>
      <c r="Q13" s="24"/>
      <c r="R13" s="24"/>
      <c r="S13" s="24"/>
      <c r="T13" s="24"/>
      <c r="U13" s="24"/>
      <c r="V13" s="24"/>
      <c r="W13" s="24"/>
      <c r="X13" s="24"/>
      <c r="Y13" s="24"/>
      <c r="Z13" s="24"/>
      <c r="AA13" s="24"/>
      <c r="AB13" s="24"/>
      <c r="AC13" s="24"/>
      <c r="AD13" s="24"/>
    </row>
    <row r="14" spans="1:30" x14ac:dyDescent="0.25">
      <c r="A14" s="156"/>
      <c r="B14" s="156"/>
      <c r="C14" s="499"/>
      <c r="D14" s="497"/>
      <c r="E14" s="497"/>
      <c r="F14" s="497"/>
      <c r="G14" s="497"/>
      <c r="H14" s="497"/>
      <c r="I14" s="497"/>
      <c r="J14" s="498"/>
      <c r="K14" s="157"/>
      <c r="L14" s="24"/>
      <c r="M14" s="24"/>
      <c r="N14" s="24"/>
      <c r="O14" s="24"/>
      <c r="P14" s="24"/>
      <c r="Q14" s="24"/>
      <c r="R14" s="24"/>
      <c r="S14" s="24"/>
      <c r="T14" s="24"/>
      <c r="U14" s="24"/>
      <c r="V14" s="24"/>
      <c r="W14" s="24"/>
      <c r="X14" s="24"/>
      <c r="Y14" s="24"/>
      <c r="Z14" s="24"/>
      <c r="AA14" s="24"/>
      <c r="AB14" s="24"/>
      <c r="AC14" s="24"/>
      <c r="AD14" s="24"/>
    </row>
    <row r="15" spans="1:30" ht="15.6" thickBot="1" x14ac:dyDescent="0.3">
      <c r="A15" s="156"/>
      <c r="B15" s="156"/>
      <c r="C15" s="163"/>
      <c r="D15" s="164"/>
      <c r="E15" s="164"/>
      <c r="F15" s="164"/>
      <c r="G15" s="164"/>
      <c r="H15" s="165"/>
      <c r="I15" s="165"/>
      <c r="J15" s="166"/>
      <c r="K15" s="157"/>
      <c r="L15" s="24"/>
      <c r="M15" s="24"/>
      <c r="N15" s="24"/>
      <c r="O15" s="24"/>
      <c r="P15" s="24"/>
      <c r="Q15" s="24"/>
      <c r="R15" s="24"/>
      <c r="S15" s="24"/>
      <c r="T15" s="24"/>
      <c r="U15" s="24"/>
      <c r="V15" s="24"/>
      <c r="W15" s="24"/>
      <c r="X15" s="24"/>
      <c r="Y15" s="24"/>
      <c r="Z15" s="24"/>
      <c r="AA15" s="24"/>
      <c r="AB15" s="24"/>
      <c r="AC15" s="24"/>
      <c r="AD15" s="24"/>
    </row>
    <row r="16" spans="1:30" ht="15.6" thickBot="1" x14ac:dyDescent="0.3">
      <c r="A16" s="156"/>
      <c r="B16" s="156"/>
      <c r="C16" s="156"/>
      <c r="D16" s="156"/>
      <c r="E16" s="156"/>
      <c r="F16" s="156"/>
      <c r="G16" s="156"/>
      <c r="H16" s="156"/>
      <c r="I16" s="277"/>
      <c r="J16" s="156"/>
      <c r="K16" s="157"/>
      <c r="L16" s="156"/>
      <c r="M16" s="156"/>
      <c r="N16" s="156"/>
      <c r="O16" s="156"/>
      <c r="P16" s="156"/>
      <c r="Q16" s="156"/>
      <c r="R16" s="156"/>
      <c r="S16" s="156"/>
      <c r="T16" s="156"/>
      <c r="U16" s="156"/>
      <c r="V16" s="156"/>
      <c r="W16" s="156"/>
      <c r="X16" s="156"/>
      <c r="Y16" s="156"/>
      <c r="Z16" s="156"/>
      <c r="AA16" s="156"/>
      <c r="AB16" s="156"/>
      <c r="AC16" s="156"/>
      <c r="AD16" s="156"/>
    </row>
    <row r="17" spans="1:30" s="276" customFormat="1" ht="15.6" x14ac:dyDescent="0.3">
      <c r="A17" s="277"/>
      <c r="B17" s="277"/>
      <c r="C17" s="316" t="s">
        <v>2167</v>
      </c>
      <c r="D17" s="317"/>
      <c r="E17" s="317"/>
      <c r="F17" s="317"/>
      <c r="G17" s="318"/>
      <c r="H17" s="318"/>
      <c r="I17" s="318"/>
      <c r="J17" s="319"/>
      <c r="K17" s="279"/>
      <c r="L17" s="277"/>
      <c r="M17" s="277"/>
      <c r="N17" s="277"/>
      <c r="O17" s="277"/>
      <c r="P17" s="277"/>
      <c r="Q17" s="277"/>
      <c r="R17" s="277"/>
      <c r="S17" s="277"/>
      <c r="T17" s="277"/>
      <c r="U17" s="277"/>
      <c r="V17" s="277"/>
      <c r="W17" s="277"/>
      <c r="X17" s="277"/>
      <c r="Y17" s="277"/>
      <c r="Z17" s="277"/>
      <c r="AA17" s="277"/>
      <c r="AB17" s="277"/>
      <c r="AC17" s="277"/>
      <c r="AD17" s="277"/>
    </row>
    <row r="18" spans="1:30" s="276" customFormat="1" ht="15.6" thickBot="1" x14ac:dyDescent="0.3">
      <c r="A18" s="277"/>
      <c r="B18" s="277"/>
      <c r="C18" s="320"/>
      <c r="D18" s="295"/>
      <c r="E18" s="280"/>
      <c r="F18" s="280"/>
      <c r="H18" s="280"/>
      <c r="I18" s="280"/>
      <c r="J18" s="321"/>
      <c r="K18" s="279"/>
      <c r="L18" s="277"/>
      <c r="M18" s="277"/>
      <c r="N18" s="277"/>
      <c r="O18" s="277"/>
      <c r="P18" s="277"/>
      <c r="Q18" s="277"/>
      <c r="R18" s="277"/>
      <c r="S18" s="277"/>
      <c r="T18" s="277"/>
      <c r="U18" s="277"/>
      <c r="V18" s="277"/>
      <c r="W18" s="277"/>
      <c r="X18" s="277"/>
      <c r="Y18" s="277"/>
      <c r="Z18" s="277"/>
      <c r="AA18" s="277"/>
      <c r="AB18" s="277"/>
      <c r="AC18" s="277"/>
      <c r="AD18" s="277"/>
    </row>
    <row r="19" spans="1:30" s="398" customFormat="1" ht="16.2" thickBot="1" x14ac:dyDescent="0.35">
      <c r="A19" s="277"/>
      <c r="B19" s="277"/>
      <c r="C19" s="328" t="s">
        <v>2168</v>
      </c>
      <c r="D19" s="409"/>
      <c r="E19" s="399" t="s">
        <v>2169</v>
      </c>
      <c r="F19" s="280"/>
      <c r="G19" s="281"/>
      <c r="H19" s="280"/>
      <c r="I19" s="280"/>
      <c r="J19" s="321"/>
      <c r="K19" s="279"/>
      <c r="L19" s="277"/>
      <c r="M19" s="277"/>
      <c r="N19" s="277"/>
      <c r="O19" s="277"/>
      <c r="P19" s="277"/>
      <c r="Q19" s="277"/>
      <c r="R19" s="277"/>
      <c r="S19" s="277"/>
      <c r="T19" s="277"/>
      <c r="U19" s="277"/>
      <c r="V19" s="277"/>
      <c r="W19" s="277"/>
      <c r="X19" s="277"/>
      <c r="Y19" s="277"/>
      <c r="Z19" s="277"/>
      <c r="AA19" s="277"/>
      <c r="AB19" s="277"/>
      <c r="AC19" s="277"/>
      <c r="AD19" s="277"/>
    </row>
    <row r="20" spans="1:30" s="398" customFormat="1" ht="15.6" thickBot="1" x14ac:dyDescent="0.3">
      <c r="A20" s="277"/>
      <c r="B20" s="277"/>
      <c r="C20" s="320"/>
      <c r="D20" s="295"/>
      <c r="E20" s="280"/>
      <c r="F20" s="280"/>
      <c r="G20" s="281" t="s">
        <v>2158</v>
      </c>
      <c r="H20" s="280"/>
      <c r="I20" s="280"/>
      <c r="J20" s="321"/>
      <c r="K20" s="279"/>
      <c r="L20" s="277"/>
      <c r="M20" s="277"/>
      <c r="N20" s="277"/>
      <c r="O20" s="277"/>
      <c r="P20" s="277"/>
      <c r="Q20" s="277"/>
      <c r="R20" s="277"/>
      <c r="S20" s="277"/>
      <c r="T20" s="277"/>
      <c r="U20" s="277"/>
      <c r="V20" s="277"/>
      <c r="W20" s="277"/>
      <c r="X20" s="277"/>
      <c r="Y20" s="277"/>
      <c r="Z20" s="277"/>
      <c r="AA20" s="277"/>
      <c r="AB20" s="277"/>
      <c r="AC20" s="277"/>
      <c r="AD20" s="277"/>
    </row>
    <row r="21" spans="1:30" s="276" customFormat="1" ht="16.2" thickBot="1" x14ac:dyDescent="0.35">
      <c r="A21" s="277"/>
      <c r="B21" s="277"/>
      <c r="C21" s="322" t="s">
        <v>1288</v>
      </c>
      <c r="D21" s="409" t="s">
        <v>1289</v>
      </c>
      <c r="E21" s="280"/>
      <c r="F21" s="280"/>
      <c r="G21" s="281" t="s">
        <v>1289</v>
      </c>
      <c r="H21" s="280"/>
      <c r="I21" s="280"/>
      <c r="J21" s="321"/>
      <c r="K21" s="279"/>
      <c r="L21" s="277"/>
      <c r="M21" s="277"/>
      <c r="N21" s="277"/>
      <c r="O21" s="277"/>
      <c r="P21" s="277"/>
      <c r="Q21" s="277"/>
      <c r="R21" s="277"/>
      <c r="S21" s="277"/>
      <c r="T21" s="277"/>
      <c r="U21" s="277"/>
      <c r="V21" s="277"/>
      <c r="W21" s="277"/>
      <c r="X21" s="277"/>
      <c r="Y21" s="277"/>
      <c r="Z21" s="277"/>
      <c r="AA21" s="277"/>
      <c r="AB21" s="277"/>
      <c r="AC21" s="277"/>
      <c r="AD21" s="277"/>
    </row>
    <row r="22" spans="1:30" s="276" customFormat="1" ht="15.6" thickBot="1" x14ac:dyDescent="0.3">
      <c r="A22" s="277"/>
      <c r="B22" s="277"/>
      <c r="C22" s="323"/>
      <c r="D22" s="324"/>
      <c r="E22" s="324"/>
      <c r="F22" s="324"/>
      <c r="G22" s="391" t="s">
        <v>2159</v>
      </c>
      <c r="H22" s="324"/>
      <c r="I22" s="324"/>
      <c r="J22" s="325"/>
      <c r="K22" s="279"/>
      <c r="L22" s="277"/>
      <c r="M22" s="277"/>
      <c r="N22" s="277"/>
      <c r="O22" s="277"/>
      <c r="P22" s="277"/>
      <c r="Q22" s="277"/>
      <c r="R22" s="277"/>
      <c r="S22" s="277"/>
      <c r="T22" s="277"/>
      <c r="U22" s="277"/>
      <c r="V22" s="277"/>
      <c r="W22" s="277"/>
      <c r="X22" s="277"/>
      <c r="Y22" s="277"/>
      <c r="Z22" s="277"/>
      <c r="AA22" s="277"/>
      <c r="AB22" s="277"/>
      <c r="AC22" s="277"/>
      <c r="AD22" s="277"/>
    </row>
    <row r="23" spans="1:30" s="276" customFormat="1" ht="15.6" thickBot="1" x14ac:dyDescent="0.3">
      <c r="A23" s="277"/>
      <c r="B23" s="277"/>
      <c r="C23" s="277"/>
      <c r="D23" s="277"/>
      <c r="E23" s="277"/>
      <c r="F23" s="277"/>
      <c r="G23" s="277"/>
      <c r="H23" s="277"/>
      <c r="I23" s="277"/>
      <c r="J23" s="277"/>
      <c r="K23" s="279"/>
      <c r="L23" s="277"/>
      <c r="M23" s="277"/>
      <c r="N23" s="277"/>
      <c r="O23" s="277"/>
      <c r="P23" s="277"/>
      <c r="Q23" s="277"/>
      <c r="R23" s="277"/>
      <c r="S23" s="277"/>
      <c r="T23" s="277"/>
      <c r="U23" s="277"/>
      <c r="V23" s="277"/>
      <c r="W23" s="277"/>
      <c r="X23" s="277"/>
      <c r="Y23" s="277"/>
      <c r="Z23" s="277"/>
      <c r="AA23" s="277"/>
      <c r="AB23" s="277"/>
      <c r="AC23" s="277"/>
      <c r="AD23" s="277"/>
    </row>
    <row r="24" spans="1:30" ht="15.6" x14ac:dyDescent="0.3">
      <c r="A24" s="156"/>
      <c r="B24" s="156"/>
      <c r="C24" s="316" t="s">
        <v>1044</v>
      </c>
      <c r="D24" s="317"/>
      <c r="E24" s="317"/>
      <c r="F24" s="317"/>
      <c r="G24" s="318"/>
      <c r="H24" s="318"/>
      <c r="I24" s="318"/>
      <c r="J24" s="319"/>
      <c r="K24" s="157"/>
      <c r="L24" s="24"/>
      <c r="M24" s="24"/>
      <c r="N24" s="24"/>
      <c r="O24" s="24"/>
      <c r="P24" s="24"/>
      <c r="Q24" s="24"/>
      <c r="R24" s="24"/>
      <c r="S24" s="24"/>
      <c r="T24" s="24"/>
      <c r="U24" s="24"/>
      <c r="V24" s="24"/>
      <c r="W24" s="24"/>
      <c r="X24" s="24"/>
      <c r="Y24" s="24"/>
      <c r="Z24" s="24"/>
      <c r="AA24" s="24"/>
      <c r="AB24" s="24"/>
      <c r="AC24" s="24"/>
      <c r="AD24" s="24"/>
    </row>
    <row r="25" spans="1:30" ht="15.6" x14ac:dyDescent="0.3">
      <c r="A25" s="156"/>
      <c r="B25" s="156"/>
      <c r="C25" s="290"/>
      <c r="D25" s="278"/>
      <c r="E25" s="278"/>
      <c r="F25" s="278"/>
      <c r="G25" s="278"/>
      <c r="H25" s="278"/>
      <c r="I25" s="278"/>
      <c r="J25" s="327"/>
      <c r="K25" s="157"/>
      <c r="L25" s="24"/>
      <c r="M25" s="24"/>
      <c r="N25" s="24"/>
      <c r="O25" s="24"/>
      <c r="P25" s="24"/>
      <c r="Q25" s="24"/>
      <c r="R25" s="24"/>
      <c r="S25" s="24"/>
      <c r="T25" s="24"/>
      <c r="U25" s="24"/>
      <c r="V25" s="24"/>
      <c r="W25" s="24"/>
      <c r="X25" s="24"/>
      <c r="Y25" s="24"/>
      <c r="Z25" s="24"/>
      <c r="AA25" s="24"/>
      <c r="AB25" s="24"/>
      <c r="AC25" s="24"/>
      <c r="AD25" s="24"/>
    </row>
    <row r="26" spans="1:30" ht="15.6" x14ac:dyDescent="0.3">
      <c r="A26" s="156"/>
      <c r="B26" s="156"/>
      <c r="C26" s="328" t="s">
        <v>1045</v>
      </c>
      <c r="D26" s="404" t="e">
        <f>IF(D21="Brownfield LRF",NPV(D81,J57,J58:J78)*D94,IF(D21="Both Brownfield LRF and Self and Custom Build",NPV(D81,J57,J58:J78)*D94,NPV(D81,J57,J58:J78)*D102))</f>
        <v>#N/A</v>
      </c>
      <c r="E26" s="278"/>
      <c r="F26" s="278"/>
      <c r="G26" s="278"/>
      <c r="H26" s="278"/>
      <c r="I26" s="278"/>
      <c r="J26" s="327"/>
      <c r="K26" s="157"/>
      <c r="L26" s="24"/>
      <c r="M26" s="24"/>
      <c r="N26" s="24"/>
      <c r="O26" s="24"/>
      <c r="P26" s="24"/>
      <c r="Q26" s="24"/>
      <c r="R26" s="24"/>
      <c r="S26" s="24"/>
      <c r="T26" s="24"/>
      <c r="U26" s="24"/>
      <c r="V26" s="24"/>
      <c r="W26" s="24"/>
      <c r="X26" s="24"/>
      <c r="Y26" s="24"/>
      <c r="Z26" s="24"/>
      <c r="AA26" s="24"/>
      <c r="AB26" s="24"/>
      <c r="AC26" s="24"/>
      <c r="AD26" s="24"/>
    </row>
    <row r="27" spans="1:30" ht="15.6" x14ac:dyDescent="0.3">
      <c r="A27" s="156"/>
      <c r="B27" s="156"/>
      <c r="C27" s="328" t="s">
        <v>1046</v>
      </c>
      <c r="D27" s="404">
        <f>E57+NPV(D81, G57, G58:G78)</f>
        <v>0</v>
      </c>
      <c r="E27" s="278"/>
      <c r="F27" s="278"/>
      <c r="G27" s="278"/>
      <c r="H27" s="278"/>
      <c r="I27" s="278"/>
      <c r="J27" s="327"/>
      <c r="K27" s="157"/>
      <c r="L27" s="24"/>
      <c r="M27" s="24"/>
      <c r="N27" s="24"/>
      <c r="O27" s="24"/>
      <c r="P27" s="24"/>
      <c r="Q27" s="24"/>
      <c r="R27" s="24"/>
      <c r="S27" s="24"/>
      <c r="T27" s="24"/>
      <c r="U27" s="24"/>
      <c r="V27" s="24"/>
      <c r="W27" s="24"/>
      <c r="X27" s="24"/>
      <c r="Y27" s="24"/>
      <c r="Z27" s="24"/>
      <c r="AA27" s="24"/>
      <c r="AB27" s="24"/>
      <c r="AC27" s="24"/>
      <c r="AD27" s="24"/>
    </row>
    <row r="28" spans="1:30" ht="15.6" x14ac:dyDescent="0.3">
      <c r="A28" s="156"/>
      <c r="B28" s="156"/>
      <c r="C28" s="328" t="s">
        <v>1047</v>
      </c>
      <c r="D28" s="404" t="e">
        <f>D26-D27</f>
        <v>#N/A</v>
      </c>
      <c r="E28" s="278"/>
      <c r="F28" s="278"/>
      <c r="G28" s="278"/>
      <c r="H28" s="278"/>
      <c r="I28" s="278"/>
      <c r="J28" s="327"/>
      <c r="K28" s="157"/>
      <c r="L28" s="24"/>
      <c r="M28" s="24"/>
      <c r="N28" s="24"/>
      <c r="O28" s="24"/>
      <c r="P28" s="24"/>
      <c r="Q28" s="24"/>
      <c r="R28" s="24"/>
      <c r="S28" s="24"/>
      <c r="T28" s="24"/>
      <c r="U28" s="24"/>
      <c r="V28" s="24"/>
      <c r="W28" s="24"/>
      <c r="X28" s="24"/>
      <c r="Y28" s="24"/>
      <c r="Z28" s="24"/>
      <c r="AA28" s="24"/>
      <c r="AB28" s="24"/>
      <c r="AC28" s="24"/>
      <c r="AD28" s="24"/>
    </row>
    <row r="29" spans="1:30" ht="15.6" x14ac:dyDescent="0.3">
      <c r="A29" s="156"/>
      <c r="B29" s="156"/>
      <c r="C29" s="328"/>
      <c r="D29" s="405"/>
      <c r="E29" s="278"/>
      <c r="F29" s="278"/>
      <c r="G29" s="278"/>
      <c r="H29" s="278"/>
      <c r="I29" s="278"/>
      <c r="J29" s="327"/>
      <c r="K29" s="157"/>
      <c r="L29" s="24"/>
      <c r="M29" s="24"/>
      <c r="N29" s="24"/>
      <c r="O29" s="24"/>
      <c r="P29" s="24"/>
      <c r="Q29" s="24"/>
      <c r="R29" s="24"/>
      <c r="S29" s="24"/>
      <c r="T29" s="24"/>
      <c r="U29" s="24"/>
      <c r="V29" s="24"/>
      <c r="W29" s="24"/>
      <c r="X29" s="24"/>
      <c r="Y29" s="24"/>
      <c r="Z29" s="24"/>
      <c r="AA29" s="24"/>
      <c r="AB29" s="24"/>
      <c r="AC29" s="24"/>
      <c r="AD29" s="24"/>
    </row>
    <row r="30" spans="1:30" ht="15.6" x14ac:dyDescent="0.3">
      <c r="A30" s="156"/>
      <c r="B30" s="156"/>
      <c r="C30" s="328" t="s">
        <v>1048</v>
      </c>
      <c r="D30" s="406" t="e">
        <f>D26/D27</f>
        <v>#N/A</v>
      </c>
      <c r="E30" s="407" t="s">
        <v>2165</v>
      </c>
      <c r="F30" s="403"/>
      <c r="G30" s="278"/>
      <c r="H30" s="278"/>
      <c r="I30" s="278"/>
      <c r="J30" s="327"/>
      <c r="K30" s="157"/>
      <c r="L30" s="24"/>
      <c r="M30" s="24"/>
      <c r="N30" s="24"/>
      <c r="O30" s="24"/>
      <c r="P30" s="24"/>
      <c r="Q30" s="24"/>
      <c r="R30" s="24"/>
      <c r="S30" s="24"/>
      <c r="T30" s="24"/>
      <c r="U30" s="24"/>
      <c r="V30" s="24"/>
      <c r="W30" s="24"/>
      <c r="X30" s="24"/>
      <c r="Y30" s="24"/>
      <c r="Z30" s="24"/>
      <c r="AA30" s="24"/>
      <c r="AB30" s="24"/>
      <c r="AC30" s="24"/>
      <c r="AD30" s="24"/>
    </row>
    <row r="31" spans="1:30" ht="15.6" x14ac:dyDescent="0.3">
      <c r="A31" s="156"/>
      <c r="B31" s="156"/>
      <c r="C31" s="328"/>
      <c r="D31" s="402"/>
      <c r="E31" s="403"/>
      <c r="F31" s="403"/>
      <c r="G31" s="278"/>
      <c r="H31" s="278"/>
      <c r="I31" s="278"/>
      <c r="J31" s="327"/>
      <c r="K31" s="157"/>
      <c r="L31" s="24"/>
      <c r="M31" s="24"/>
      <c r="N31" s="24"/>
      <c r="O31" s="24"/>
      <c r="P31" s="24"/>
      <c r="Q31" s="24"/>
      <c r="R31" s="24"/>
      <c r="S31" s="24"/>
      <c r="T31" s="24"/>
      <c r="U31" s="24"/>
      <c r="V31" s="24"/>
      <c r="W31" s="24"/>
      <c r="X31" s="24"/>
      <c r="Y31" s="24"/>
      <c r="Z31" s="24"/>
      <c r="AA31" s="24"/>
      <c r="AB31" s="24"/>
      <c r="AC31" s="24"/>
      <c r="AD31" s="24"/>
    </row>
    <row r="32" spans="1:30" s="400" customFormat="1" ht="15.6" x14ac:dyDescent="0.3">
      <c r="A32" s="277"/>
      <c r="B32" s="277"/>
      <c r="C32" s="328" t="s">
        <v>2170</v>
      </c>
      <c r="D32" s="408" t="e">
        <f>IF(D94&gt;0,D27*1/(D26/D94),D27*1/(D26/D92))</f>
        <v>#N/A</v>
      </c>
      <c r="E32" s="403"/>
      <c r="F32" s="403"/>
      <c r="G32" s="278"/>
      <c r="H32" s="278"/>
      <c r="I32" s="278"/>
      <c r="J32" s="327"/>
      <c r="K32" s="279"/>
      <c r="L32" s="24"/>
      <c r="M32" s="24"/>
      <c r="N32" s="24"/>
      <c r="O32" s="24"/>
      <c r="P32" s="24"/>
      <c r="Q32" s="24"/>
      <c r="R32" s="24"/>
      <c r="S32" s="24"/>
      <c r="T32" s="24"/>
      <c r="U32" s="24"/>
      <c r="V32" s="24"/>
      <c r="W32" s="24"/>
      <c r="X32" s="24"/>
      <c r="Y32" s="24"/>
      <c r="Z32" s="24"/>
      <c r="AA32" s="24"/>
      <c r="AB32" s="24"/>
      <c r="AC32" s="24"/>
      <c r="AD32" s="24"/>
    </row>
    <row r="33" spans="1:30" ht="16.2" thickBot="1" x14ac:dyDescent="0.35">
      <c r="A33" s="156"/>
      <c r="B33" s="156"/>
      <c r="C33" s="350" t="s">
        <v>1049</v>
      </c>
      <c r="D33" s="401" t="e">
        <f>IF(D94&gt;0,D27*1.5/(D26/D94),D27*1.5/(D26/D92))</f>
        <v>#N/A</v>
      </c>
      <c r="E33" s="287"/>
      <c r="F33" s="287"/>
      <c r="G33" s="287"/>
      <c r="H33" s="287"/>
      <c r="I33" s="287"/>
      <c r="J33" s="353"/>
      <c r="K33" s="157"/>
      <c r="L33" s="24"/>
      <c r="M33" s="24"/>
      <c r="N33" s="24"/>
      <c r="O33" s="24"/>
      <c r="P33" s="24"/>
      <c r="Q33" s="24"/>
      <c r="R33" s="24"/>
      <c r="S33" s="24"/>
      <c r="T33" s="24"/>
      <c r="U33" s="24"/>
      <c r="V33" s="24"/>
      <c r="W33" s="24"/>
      <c r="X33" s="24"/>
      <c r="Y33" s="24"/>
      <c r="Z33" s="24"/>
      <c r="AA33" s="24"/>
      <c r="AB33" s="24"/>
      <c r="AC33" s="24"/>
      <c r="AD33" s="24"/>
    </row>
    <row r="34" spans="1:30" ht="15.6" thickBot="1" x14ac:dyDescent="0.3">
      <c r="A34" s="156"/>
      <c r="B34" s="156"/>
      <c r="C34" s="277"/>
      <c r="D34" s="277"/>
      <c r="E34" s="277"/>
      <c r="F34" s="277"/>
      <c r="G34" s="277"/>
      <c r="H34" s="277"/>
      <c r="I34" s="277"/>
      <c r="J34" s="277"/>
      <c r="K34" s="157"/>
      <c r="L34" s="156"/>
      <c r="M34" s="156"/>
      <c r="N34" s="156"/>
      <c r="O34" s="156"/>
      <c r="P34" s="156"/>
      <c r="Q34" s="156"/>
      <c r="R34" s="156"/>
      <c r="S34" s="156"/>
      <c r="T34" s="156"/>
      <c r="U34" s="156"/>
      <c r="V34" s="156"/>
      <c r="W34" s="156"/>
      <c r="X34" s="156"/>
      <c r="Y34" s="156"/>
      <c r="Z34" s="156"/>
      <c r="AA34" s="156"/>
      <c r="AB34" s="156"/>
      <c r="AC34" s="156"/>
      <c r="AD34" s="156"/>
    </row>
    <row r="35" spans="1:30" ht="15.6" x14ac:dyDescent="0.3">
      <c r="A35" s="156"/>
      <c r="B35" s="156"/>
      <c r="C35" s="316" t="s">
        <v>1050</v>
      </c>
      <c r="D35" s="317"/>
      <c r="E35" s="317"/>
      <c r="F35" s="317"/>
      <c r="G35" s="317"/>
      <c r="H35" s="317"/>
      <c r="I35" s="317"/>
      <c r="J35" s="326"/>
      <c r="K35" s="157"/>
      <c r="L35" s="24"/>
      <c r="M35" s="24"/>
      <c r="N35" s="24"/>
      <c r="O35" s="24"/>
      <c r="P35" s="24"/>
      <c r="Q35" s="24"/>
      <c r="R35" s="24"/>
      <c r="S35" s="24"/>
      <c r="T35" s="24"/>
      <c r="U35" s="24"/>
      <c r="V35" s="24"/>
      <c r="W35" s="24"/>
      <c r="X35" s="24"/>
      <c r="Y35" s="24"/>
      <c r="Z35" s="24"/>
      <c r="AA35" s="24"/>
      <c r="AB35" s="24"/>
      <c r="AC35" s="24"/>
      <c r="AD35" s="24"/>
    </row>
    <row r="36" spans="1:30" ht="15.6" thickBot="1" x14ac:dyDescent="0.3">
      <c r="A36" s="156"/>
      <c r="B36" s="156"/>
      <c r="C36" s="284"/>
      <c r="D36" s="278"/>
      <c r="E36" s="278"/>
      <c r="F36" s="278"/>
      <c r="G36" s="278"/>
      <c r="H36" s="278"/>
      <c r="I36" s="278"/>
      <c r="J36" s="327"/>
      <c r="K36" s="157"/>
      <c r="L36" s="24"/>
      <c r="M36" s="24"/>
      <c r="N36" s="24"/>
      <c r="O36" s="24"/>
      <c r="P36" s="24"/>
      <c r="Q36" s="24"/>
      <c r="R36" s="24"/>
      <c r="S36" s="24"/>
      <c r="T36" s="24"/>
      <c r="U36" s="24"/>
      <c r="V36" s="24"/>
      <c r="W36" s="24"/>
      <c r="X36" s="24"/>
      <c r="Y36" s="24"/>
      <c r="Z36" s="24"/>
      <c r="AA36" s="24"/>
      <c r="AB36" s="24"/>
      <c r="AC36" s="24"/>
      <c r="AD36" s="24"/>
    </row>
    <row r="37" spans="1:30" ht="16.2" thickBot="1" x14ac:dyDescent="0.35">
      <c r="A37" s="156"/>
      <c r="B37" s="156"/>
      <c r="C37" s="328" t="s">
        <v>1051</v>
      </c>
      <c r="D37" s="410"/>
      <c r="E37" s="278"/>
      <c r="F37" s="278"/>
      <c r="G37" s="278"/>
      <c r="H37" s="278"/>
      <c r="I37" s="278"/>
      <c r="J37" s="327"/>
      <c r="K37" s="157"/>
      <c r="L37" s="24"/>
      <c r="M37" s="24"/>
      <c r="N37" s="24"/>
      <c r="O37" s="24"/>
      <c r="P37" s="24"/>
      <c r="Q37" s="24"/>
      <c r="R37" s="24"/>
      <c r="S37" s="24"/>
      <c r="T37" s="24"/>
      <c r="U37" s="24"/>
      <c r="V37" s="24"/>
      <c r="W37" s="24"/>
      <c r="X37" s="24"/>
      <c r="Y37" s="24"/>
      <c r="Z37" s="24"/>
      <c r="AA37" s="24"/>
      <c r="AB37" s="24"/>
      <c r="AC37" s="24"/>
      <c r="AD37" s="24"/>
    </row>
    <row r="38" spans="1:30" ht="15.6" x14ac:dyDescent="0.3">
      <c r="A38" s="156"/>
      <c r="B38" s="156"/>
      <c r="C38" s="328"/>
      <c r="D38" s="278"/>
      <c r="E38" s="329"/>
      <c r="F38" s="278"/>
      <c r="G38" s="278"/>
      <c r="H38" s="278"/>
      <c r="I38" s="278"/>
      <c r="J38" s="327"/>
      <c r="K38" s="157"/>
      <c r="L38" s="24"/>
      <c r="M38" s="24"/>
      <c r="N38" s="24"/>
      <c r="O38" s="24"/>
      <c r="P38" s="24"/>
      <c r="Q38" s="24"/>
      <c r="R38" s="24"/>
      <c r="S38" s="24"/>
      <c r="T38" s="24"/>
      <c r="U38" s="24"/>
      <c r="V38" s="24"/>
      <c r="W38" s="24"/>
      <c r="X38" s="24"/>
      <c r="Y38" s="24"/>
      <c r="Z38" s="24"/>
      <c r="AA38" s="24"/>
      <c r="AB38" s="24"/>
      <c r="AC38" s="24"/>
      <c r="AD38" s="24"/>
    </row>
    <row r="39" spans="1:30" s="294" customFormat="1" ht="15.6" x14ac:dyDescent="0.3">
      <c r="A39" s="277"/>
      <c r="B39" s="277"/>
      <c r="C39" s="330" t="s">
        <v>2137</v>
      </c>
      <c r="D39" s="380" t="e">
        <f>INDEX('LVU Data by LA'!AH4:AH317,MATCH('Technical Annex'!D37,'LVU Data by LA'!C4:C317,0))</f>
        <v>#N/A</v>
      </c>
      <c r="E39" s="367" t="s">
        <v>2138</v>
      </c>
      <c r="F39" s="278"/>
      <c r="G39" s="278"/>
      <c r="H39" s="278"/>
      <c r="I39" s="278"/>
      <c r="J39" s="327"/>
      <c r="K39" s="279"/>
      <c r="L39" s="24"/>
      <c r="M39" s="24"/>
      <c r="N39" s="24"/>
      <c r="O39" s="24"/>
      <c r="P39" s="24"/>
      <c r="Q39" s="24"/>
      <c r="R39" s="24"/>
      <c r="S39" s="24"/>
      <c r="T39" s="24"/>
      <c r="U39" s="24"/>
      <c r="V39" s="24"/>
      <c r="W39" s="24"/>
      <c r="X39" s="24"/>
      <c r="Y39" s="24"/>
      <c r="Z39" s="24"/>
      <c r="AA39" s="24"/>
      <c r="AB39" s="24"/>
      <c r="AC39" s="24"/>
      <c r="AD39" s="24"/>
    </row>
    <row r="40" spans="1:30" s="371" customFormat="1" ht="15.6" x14ac:dyDescent="0.3">
      <c r="A40" s="277"/>
      <c r="B40" s="277"/>
      <c r="C40" s="330" t="s">
        <v>2153</v>
      </c>
      <c r="D40" s="380">
        <f>'A4'!R7</f>
        <v>35.57</v>
      </c>
      <c r="E40" s="367"/>
      <c r="F40" s="278"/>
      <c r="G40" s="278"/>
      <c r="H40" s="278"/>
      <c r="I40" s="278"/>
      <c r="J40" s="327"/>
      <c r="K40" s="279"/>
      <c r="L40" s="24"/>
      <c r="M40" s="24"/>
      <c r="N40" s="24"/>
      <c r="O40" s="24"/>
      <c r="P40" s="24"/>
      <c r="Q40" s="24"/>
      <c r="R40" s="24"/>
      <c r="S40" s="24"/>
      <c r="T40" s="24"/>
      <c r="U40" s="24"/>
      <c r="V40" s="24"/>
      <c r="W40" s="24"/>
      <c r="X40" s="24"/>
      <c r="Y40" s="24"/>
      <c r="Z40" s="24"/>
      <c r="AA40" s="24"/>
      <c r="AB40" s="24"/>
      <c r="AC40" s="24"/>
      <c r="AD40" s="24"/>
    </row>
    <row r="41" spans="1:30" s="294" customFormat="1" ht="16.2" thickBot="1" x14ac:dyDescent="0.35">
      <c r="A41" s="277"/>
      <c r="B41" s="277"/>
      <c r="C41" s="328"/>
      <c r="D41" s="278"/>
      <c r="E41" s="329"/>
      <c r="F41" s="278"/>
      <c r="G41" s="278"/>
      <c r="H41" s="278"/>
      <c r="I41" s="278"/>
      <c r="J41" s="327"/>
      <c r="K41" s="279"/>
      <c r="L41" s="24"/>
      <c r="M41" s="24"/>
      <c r="N41" s="24"/>
      <c r="O41" s="24"/>
      <c r="P41" s="24"/>
      <c r="Q41" s="24"/>
      <c r="R41" s="24"/>
      <c r="S41" s="24"/>
      <c r="T41" s="24"/>
      <c r="U41" s="24"/>
      <c r="V41" s="24"/>
      <c r="W41" s="24"/>
      <c r="X41" s="24"/>
      <c r="Y41" s="24"/>
      <c r="Z41" s="24"/>
      <c r="AA41" s="24"/>
      <c r="AB41" s="24"/>
      <c r="AC41" s="24"/>
      <c r="AD41" s="24"/>
    </row>
    <row r="42" spans="1:30" ht="16.2" thickBot="1" x14ac:dyDescent="0.35">
      <c r="A42" s="156"/>
      <c r="B42" s="156"/>
      <c r="C42" s="328" t="s">
        <v>2175</v>
      </c>
      <c r="D42" s="411">
        <v>0</v>
      </c>
      <c r="E42" s="331">
        <f>IF(D42=F79,,"Note: all unlocked housing should be assigned to a year in the table below")</f>
        <v>0</v>
      </c>
      <c r="F42" s="278"/>
      <c r="G42" s="278"/>
      <c r="H42" s="278"/>
      <c r="I42" s="278"/>
      <c r="J42" s="327"/>
      <c r="K42" s="157"/>
      <c r="L42" s="24"/>
      <c r="M42" s="24"/>
      <c r="N42" s="24"/>
      <c r="O42" s="24"/>
      <c r="P42" s="24"/>
      <c r="Q42" s="24"/>
      <c r="R42" s="24"/>
      <c r="S42" s="24"/>
      <c r="T42" s="24"/>
      <c r="U42" s="24"/>
      <c r="V42" s="24"/>
      <c r="W42" s="24"/>
      <c r="X42" s="24"/>
      <c r="Y42" s="24"/>
      <c r="Z42" s="24"/>
      <c r="AA42" s="24"/>
      <c r="AB42" s="24"/>
      <c r="AC42" s="24"/>
      <c r="AD42" s="24"/>
    </row>
    <row r="43" spans="1:30" s="390" customFormat="1" ht="16.2" thickBot="1" x14ac:dyDescent="0.35">
      <c r="A43" s="277"/>
      <c r="B43" s="277"/>
      <c r="C43" s="328"/>
      <c r="D43" s="392"/>
      <c r="E43" s="331"/>
      <c r="F43" s="278"/>
      <c r="G43" s="278"/>
      <c r="H43" s="278"/>
      <c r="I43" s="278"/>
      <c r="J43" s="327"/>
      <c r="K43" s="279"/>
      <c r="L43" s="24"/>
      <c r="M43" s="24"/>
      <c r="N43" s="24"/>
      <c r="O43" s="24"/>
      <c r="P43" s="24"/>
      <c r="Q43" s="24"/>
      <c r="R43" s="24"/>
      <c r="S43" s="24"/>
      <c r="T43" s="24"/>
      <c r="U43" s="24"/>
      <c r="V43" s="24"/>
      <c r="W43" s="24"/>
      <c r="X43" s="24"/>
      <c r="Y43" s="24"/>
      <c r="Z43" s="24"/>
      <c r="AA43" s="24"/>
      <c r="AB43" s="24"/>
      <c r="AC43" s="24"/>
      <c r="AD43" s="24"/>
    </row>
    <row r="44" spans="1:30" s="390" customFormat="1" ht="16.2" thickBot="1" x14ac:dyDescent="0.35">
      <c r="A44" s="277"/>
      <c r="B44" s="277"/>
      <c r="C44" s="328" t="s">
        <v>2176</v>
      </c>
      <c r="D44" s="411">
        <v>200</v>
      </c>
      <c r="E44" s="367"/>
      <c r="F44" s="278"/>
      <c r="G44" s="278"/>
      <c r="H44" s="278"/>
      <c r="I44" s="278"/>
      <c r="J44" s="327"/>
      <c r="K44" s="279"/>
      <c r="L44" s="24"/>
      <c r="M44" s="24"/>
      <c r="N44" s="24"/>
      <c r="O44" s="24"/>
      <c r="P44" s="24"/>
      <c r="Q44" s="24"/>
      <c r="R44" s="24"/>
      <c r="S44" s="24"/>
      <c r="T44" s="24"/>
      <c r="U44" s="24"/>
      <c r="V44" s="24"/>
      <c r="W44" s="24"/>
      <c r="X44" s="24"/>
      <c r="Y44" s="24"/>
      <c r="Z44" s="24"/>
      <c r="AA44" s="24"/>
      <c r="AB44" s="24"/>
      <c r="AC44" s="24"/>
      <c r="AD44" s="24"/>
    </row>
    <row r="45" spans="1:30" s="390" customFormat="1" ht="16.2" thickBot="1" x14ac:dyDescent="0.35">
      <c r="A45" s="277"/>
      <c r="B45" s="277"/>
      <c r="C45" s="328" t="s">
        <v>2177</v>
      </c>
      <c r="D45" s="411">
        <v>0</v>
      </c>
      <c r="E45" s="367"/>
      <c r="F45" s="278"/>
      <c r="G45" s="278"/>
      <c r="H45" s="278"/>
      <c r="I45" s="278"/>
      <c r="J45" s="327"/>
      <c r="K45" s="279"/>
      <c r="L45" s="24"/>
      <c r="M45" s="24"/>
      <c r="N45" s="24"/>
      <c r="O45" s="24"/>
      <c r="P45" s="24"/>
      <c r="Q45" s="24"/>
      <c r="R45" s="24"/>
      <c r="S45" s="24"/>
      <c r="T45" s="24"/>
      <c r="U45" s="24"/>
      <c r="V45" s="24"/>
      <c r="W45" s="24"/>
      <c r="X45" s="24"/>
      <c r="Y45" s="24"/>
      <c r="Z45" s="24"/>
      <c r="AA45" s="24"/>
      <c r="AB45" s="24"/>
      <c r="AC45" s="24"/>
      <c r="AD45" s="24"/>
    </row>
    <row r="46" spans="1:30" ht="16.2" thickBot="1" x14ac:dyDescent="0.35">
      <c r="A46" s="156"/>
      <c r="B46" s="156"/>
      <c r="C46" s="328"/>
      <c r="D46" s="332"/>
      <c r="E46" s="333" t="s">
        <v>1052</v>
      </c>
      <c r="F46" s="278"/>
      <c r="G46" s="278"/>
      <c r="H46" s="278"/>
      <c r="I46" s="278"/>
      <c r="J46" s="327"/>
      <c r="K46" s="157"/>
      <c r="L46" s="24"/>
      <c r="M46" s="24"/>
      <c r="N46" s="24"/>
      <c r="O46" s="24"/>
      <c r="P46" s="24"/>
      <c r="Q46" s="24"/>
      <c r="R46" s="24"/>
      <c r="S46" s="24"/>
      <c r="T46" s="24"/>
      <c r="U46" s="24"/>
      <c r="V46" s="24"/>
      <c r="W46" s="24"/>
      <c r="X46" s="24"/>
      <c r="Y46" s="24"/>
      <c r="Z46" s="24"/>
      <c r="AA46" s="24"/>
      <c r="AB46" s="24"/>
      <c r="AC46" s="24"/>
      <c r="AD46" s="24"/>
    </row>
    <row r="47" spans="1:30" ht="36.75" customHeight="1" thickBot="1" x14ac:dyDescent="0.35">
      <c r="A47" s="156"/>
      <c r="B47" s="156"/>
      <c r="C47" s="334" t="s">
        <v>1053</v>
      </c>
      <c r="D47" s="425">
        <v>0</v>
      </c>
      <c r="E47" s="424" t="e">
        <f t="shared" ref="E47:E49" si="0">D47/D$49</f>
        <v>#DIV/0!</v>
      </c>
      <c r="F47" s="278"/>
      <c r="G47" s="278"/>
      <c r="H47" s="278"/>
      <c r="I47" s="278"/>
      <c r="J47" s="327"/>
      <c r="K47" s="157"/>
      <c r="L47" s="24"/>
      <c r="M47" s="24"/>
      <c r="N47" s="24"/>
      <c r="O47" s="24"/>
      <c r="P47" s="24"/>
      <c r="Q47" s="24"/>
      <c r="R47" s="24"/>
      <c r="S47" s="24"/>
      <c r="T47" s="24"/>
      <c r="U47" s="24"/>
      <c r="V47" s="24"/>
      <c r="W47" s="24"/>
      <c r="X47" s="24"/>
      <c r="Y47" s="24"/>
      <c r="Z47" s="24"/>
      <c r="AA47" s="24"/>
      <c r="AB47" s="24"/>
      <c r="AC47" s="24"/>
      <c r="AD47" s="24"/>
    </row>
    <row r="48" spans="1:30" ht="16.2" thickBot="1" x14ac:dyDescent="0.35">
      <c r="A48" s="156"/>
      <c r="B48" s="156"/>
      <c r="C48" s="334" t="s">
        <v>1054</v>
      </c>
      <c r="D48" s="411">
        <v>0</v>
      </c>
      <c r="E48" s="335" t="e">
        <f t="shared" si="0"/>
        <v>#DIV/0!</v>
      </c>
      <c r="F48" s="278"/>
      <c r="G48" s="278"/>
      <c r="H48" s="278"/>
      <c r="I48" s="278"/>
      <c r="J48" s="327"/>
      <c r="K48" s="157"/>
      <c r="L48" s="24"/>
      <c r="M48" s="24"/>
      <c r="N48" s="24"/>
      <c r="O48" s="24"/>
      <c r="P48" s="24"/>
      <c r="Q48" s="24"/>
      <c r="R48" s="24"/>
      <c r="S48" s="24"/>
      <c r="T48" s="24"/>
      <c r="U48" s="24"/>
      <c r="V48" s="24"/>
      <c r="W48" s="24"/>
      <c r="X48" s="24"/>
      <c r="Y48" s="24"/>
      <c r="Z48" s="24"/>
      <c r="AA48" s="24"/>
      <c r="AB48" s="24"/>
      <c r="AC48" s="24"/>
      <c r="AD48" s="24"/>
    </row>
    <row r="49" spans="1:32" ht="15.6" x14ac:dyDescent="0.3">
      <c r="A49" s="156"/>
      <c r="B49" s="156"/>
      <c r="C49" s="328" t="s">
        <v>1055</v>
      </c>
      <c r="D49" s="412">
        <f>D47+D48</f>
        <v>0</v>
      </c>
      <c r="E49" s="335" t="e">
        <f t="shared" si="0"/>
        <v>#DIV/0!</v>
      </c>
      <c r="F49" s="278"/>
      <c r="G49" s="278"/>
      <c r="H49" s="278"/>
      <c r="I49" s="278"/>
      <c r="J49" s="327"/>
      <c r="K49" s="157"/>
      <c r="L49" s="24"/>
      <c r="M49" s="24"/>
      <c r="N49" s="24"/>
      <c r="O49" s="24"/>
      <c r="P49" s="24"/>
      <c r="Q49" s="24"/>
      <c r="R49" s="24"/>
      <c r="S49" s="24"/>
      <c r="T49" s="24"/>
      <c r="U49" s="24"/>
      <c r="V49" s="24"/>
      <c r="W49" s="24"/>
      <c r="X49" s="24"/>
      <c r="Y49" s="24"/>
      <c r="Z49" s="24"/>
      <c r="AA49" s="24"/>
      <c r="AB49" s="24"/>
      <c r="AC49" s="24"/>
      <c r="AD49" s="24"/>
    </row>
    <row r="50" spans="1:32" ht="16.2" thickBot="1" x14ac:dyDescent="0.35">
      <c r="A50" s="156"/>
      <c r="B50" s="156"/>
      <c r="C50" s="328"/>
      <c r="D50" s="336"/>
      <c r="E50" s="335"/>
      <c r="F50" s="278"/>
      <c r="G50" s="278"/>
      <c r="H50" s="278"/>
      <c r="I50" s="278"/>
      <c r="J50" s="327"/>
      <c r="K50" s="157"/>
      <c r="L50" s="24"/>
      <c r="M50" s="24"/>
      <c r="N50" s="24"/>
      <c r="O50" s="24"/>
      <c r="P50" s="24"/>
      <c r="Q50" s="24"/>
      <c r="R50" s="24"/>
      <c r="S50" s="24"/>
      <c r="T50" s="24"/>
      <c r="U50" s="24"/>
      <c r="V50" s="24"/>
      <c r="W50" s="24"/>
      <c r="X50" s="24"/>
      <c r="Y50" s="24"/>
      <c r="Z50" s="24"/>
      <c r="AA50" s="24"/>
      <c r="AB50" s="24"/>
      <c r="AC50" s="24"/>
      <c r="AD50" s="24"/>
    </row>
    <row r="51" spans="1:32" ht="87.75" customHeight="1" thickBot="1" x14ac:dyDescent="0.3">
      <c r="A51" s="156"/>
      <c r="B51" s="156"/>
      <c r="C51" s="423" t="s">
        <v>1056</v>
      </c>
      <c r="D51" s="500" t="s">
        <v>2178</v>
      </c>
      <c r="E51" s="501"/>
      <c r="F51" s="502"/>
      <c r="G51" s="278"/>
      <c r="H51" s="278"/>
      <c r="I51" s="278"/>
      <c r="J51" s="327"/>
      <c r="K51" s="157"/>
      <c r="L51" s="24"/>
      <c r="M51" s="24"/>
      <c r="N51" s="24"/>
      <c r="O51" s="24"/>
      <c r="P51" s="24"/>
      <c r="Q51" s="24"/>
      <c r="R51" s="24"/>
      <c r="S51" s="24"/>
      <c r="T51" s="24"/>
      <c r="U51" s="24"/>
      <c r="V51" s="24"/>
      <c r="W51" s="24"/>
      <c r="X51" s="24"/>
      <c r="Y51" s="24"/>
      <c r="Z51" s="24"/>
      <c r="AA51" s="24"/>
      <c r="AB51" s="24"/>
      <c r="AC51" s="24"/>
      <c r="AD51" s="24"/>
    </row>
    <row r="52" spans="1:32" ht="15.6" x14ac:dyDescent="0.3">
      <c r="A52" s="156"/>
      <c r="B52" s="156"/>
      <c r="C52" s="328"/>
      <c r="D52" s="336"/>
      <c r="E52" s="335"/>
      <c r="F52" s="278"/>
      <c r="G52" s="278"/>
      <c r="H52" s="278"/>
      <c r="I52" s="278"/>
      <c r="J52" s="327"/>
      <c r="K52" s="157"/>
      <c r="L52" s="24"/>
      <c r="M52" s="24"/>
      <c r="N52" s="24"/>
      <c r="O52" s="24"/>
      <c r="P52" s="24"/>
      <c r="Q52" s="24"/>
      <c r="R52" s="24"/>
      <c r="S52" s="24"/>
      <c r="T52" s="24"/>
      <c r="U52" s="24"/>
      <c r="V52" s="24"/>
      <c r="W52" s="24"/>
      <c r="X52" s="24"/>
      <c r="Y52" s="24"/>
      <c r="Z52" s="24"/>
      <c r="AA52" s="24"/>
      <c r="AB52" s="24"/>
      <c r="AC52" s="24"/>
      <c r="AD52" s="24"/>
    </row>
    <row r="53" spans="1:32" ht="15.6" x14ac:dyDescent="0.3">
      <c r="A53" s="156"/>
      <c r="B53" s="156"/>
      <c r="C53" s="328"/>
      <c r="D53" s="336"/>
      <c r="E53" s="335"/>
      <c r="F53" s="278"/>
      <c r="G53" s="278"/>
      <c r="H53" s="278"/>
      <c r="I53" s="278"/>
      <c r="J53" s="327"/>
      <c r="K53" s="157"/>
      <c r="L53" s="24"/>
      <c r="M53" s="24"/>
      <c r="N53" s="24"/>
      <c r="O53" s="24"/>
      <c r="P53" s="24"/>
      <c r="Q53" s="24"/>
      <c r="R53" s="24"/>
      <c r="S53" s="24"/>
      <c r="T53" s="24"/>
      <c r="U53" s="24"/>
      <c r="V53" s="24"/>
      <c r="W53" s="24"/>
      <c r="X53" s="24"/>
      <c r="Y53" s="24"/>
      <c r="Z53" s="24"/>
      <c r="AA53" s="24"/>
      <c r="AB53" s="24"/>
      <c r="AC53" s="24"/>
      <c r="AD53" s="24"/>
    </row>
    <row r="54" spans="1:32" ht="15.6" x14ac:dyDescent="0.3">
      <c r="A54" s="156"/>
      <c r="B54" s="156"/>
      <c r="C54" s="337"/>
      <c r="D54" s="338"/>
      <c r="E54" s="331"/>
      <c r="F54" s="278"/>
      <c r="G54" s="278"/>
      <c r="H54" s="278"/>
      <c r="I54" s="278"/>
      <c r="J54" s="327"/>
      <c r="K54" s="157"/>
      <c r="L54" s="24"/>
      <c r="M54" s="24"/>
      <c r="N54" s="24"/>
      <c r="O54" s="24"/>
      <c r="P54" s="24"/>
      <c r="Q54" s="24"/>
      <c r="R54" s="24"/>
      <c r="S54" s="24"/>
      <c r="T54" s="24"/>
      <c r="U54" s="24"/>
      <c r="V54" s="24"/>
      <c r="W54" s="24"/>
      <c r="X54" s="24"/>
      <c r="Y54" s="24"/>
      <c r="Z54" s="24"/>
      <c r="AA54" s="24"/>
      <c r="AB54" s="24"/>
      <c r="AC54" s="24"/>
      <c r="AD54" s="24"/>
    </row>
    <row r="55" spans="1:32" ht="15.6" x14ac:dyDescent="0.3">
      <c r="A55" s="156"/>
      <c r="B55" s="156"/>
      <c r="C55" s="339"/>
      <c r="D55" s="172"/>
      <c r="E55" s="173"/>
      <c r="F55" s="173"/>
      <c r="G55" s="174"/>
      <c r="H55" s="173"/>
      <c r="I55" s="173"/>
      <c r="J55" s="340"/>
      <c r="K55" s="157"/>
      <c r="L55" s="24"/>
      <c r="M55" s="24"/>
      <c r="N55" s="24"/>
      <c r="O55" s="24"/>
      <c r="P55" s="24"/>
      <c r="Q55" s="24"/>
      <c r="R55" s="24"/>
      <c r="S55" s="24"/>
      <c r="T55" s="24"/>
      <c r="U55" s="24"/>
      <c r="V55" s="24"/>
      <c r="W55" s="24"/>
      <c r="X55" s="24"/>
      <c r="Y55" s="24"/>
      <c r="Z55" s="24"/>
      <c r="AA55" s="24"/>
      <c r="AB55" s="24"/>
      <c r="AC55" s="24"/>
      <c r="AD55" s="24"/>
    </row>
    <row r="56" spans="1:32" ht="93" customHeight="1" thickBot="1" x14ac:dyDescent="0.35">
      <c r="A56" s="156"/>
      <c r="B56" s="156"/>
      <c r="C56" s="341" t="s">
        <v>1057</v>
      </c>
      <c r="D56" s="413" t="s">
        <v>1058</v>
      </c>
      <c r="E56" s="12" t="s">
        <v>1059</v>
      </c>
      <c r="F56" s="415" t="s">
        <v>2151</v>
      </c>
      <c r="G56" s="12" t="s">
        <v>2152</v>
      </c>
      <c r="H56" s="415" t="s">
        <v>2172</v>
      </c>
      <c r="I56" s="415" t="s">
        <v>2173</v>
      </c>
      <c r="J56" s="342" t="s">
        <v>1060</v>
      </c>
      <c r="K56" s="157"/>
      <c r="L56" s="24"/>
      <c r="M56" s="24"/>
      <c r="N56" s="24"/>
      <c r="O56" s="24"/>
      <c r="P56" s="24"/>
      <c r="Q56" s="24"/>
      <c r="R56" s="24"/>
      <c r="S56" s="24"/>
      <c r="T56" s="24"/>
      <c r="U56" s="24"/>
      <c r="V56" s="24"/>
      <c r="W56" s="24"/>
      <c r="X56" s="24"/>
      <c r="Y56" s="24"/>
      <c r="Z56" s="24"/>
      <c r="AA56" s="24"/>
      <c r="AB56" s="24"/>
      <c r="AC56" s="24"/>
      <c r="AD56" s="24"/>
    </row>
    <row r="57" spans="1:32" ht="15.6" thickBot="1" x14ac:dyDescent="0.3">
      <c r="A57" s="156"/>
      <c r="B57" s="156"/>
      <c r="C57" s="358" t="s">
        <v>3</v>
      </c>
      <c r="D57" s="414">
        <v>0</v>
      </c>
      <c r="E57" s="344">
        <f>D57</f>
        <v>0</v>
      </c>
      <c r="F57" s="419">
        <v>0</v>
      </c>
      <c r="G57" s="344">
        <f>F57</f>
        <v>0</v>
      </c>
      <c r="H57" s="416">
        <v>0</v>
      </c>
      <c r="I57" s="416">
        <v>0</v>
      </c>
      <c r="J57" s="345" t="e">
        <f>IF($D$21="Brownfield LRF",(INDEX('LVU Data by LA'!$A:$AF,MATCH('Technical Annex'!$D$37,'LVU Data by LA'!C:C,0),MATCH('Technical Annex'!C57,'LVU Data by LA'!$A$1:$AF$1,0))*(D$42/10^6)*(H57/$D$42)),IF($D$21="Self and Custom Build",INDEX('LVU Data by LA'!$A:$AF,MATCH('Technical Annex'!$D$37,'LVU Data by LA'!C:C,0),MATCH('Technical Annex'!C57,'LVU Data by LA'!$A$1:$AF$1,0))*(D$42/10^6)*(I57/$D$42),INDEX('LVU Data by LA'!$A:$AF,MATCH('Technical Annex'!$D$37,'LVU Data by LA'!C:C,0),MATCH('Technical Annex'!C57,'LVU Data by LA'!$A$1:$AF$1,0))*(D$42/10^6)*((H57+I57)/$D$42)))</f>
        <v>#N/A</v>
      </c>
      <c r="K57" s="157"/>
      <c r="L57" s="24"/>
      <c r="M57" s="24"/>
      <c r="N57" s="24"/>
      <c r="O57" s="24"/>
      <c r="P57" s="24"/>
      <c r="Q57" s="24"/>
      <c r="R57" s="24"/>
      <c r="S57" s="24"/>
      <c r="T57" s="24"/>
      <c r="U57" s="24"/>
      <c r="V57" s="24"/>
      <c r="W57" s="24"/>
      <c r="X57" s="24"/>
      <c r="Y57" s="24"/>
      <c r="Z57" s="24"/>
      <c r="AA57" s="24"/>
      <c r="AB57" s="24"/>
      <c r="AC57" s="24"/>
      <c r="AD57" s="24"/>
    </row>
    <row r="58" spans="1:32" ht="15" customHeight="1" x14ac:dyDescent="0.25">
      <c r="A58" s="156"/>
      <c r="B58" s="156"/>
      <c r="C58" s="343" t="s">
        <v>4</v>
      </c>
      <c r="D58" s="503"/>
      <c r="E58" s="493"/>
      <c r="F58" s="420">
        <v>0</v>
      </c>
      <c r="G58" s="344">
        <f>F58*(100/'22122020 deflator update'!C75)</f>
        <v>0</v>
      </c>
      <c r="H58" s="417">
        <v>0</v>
      </c>
      <c r="I58" s="417">
        <v>0</v>
      </c>
      <c r="J58" s="345" t="e">
        <f>IF($D$21="Brownfield LRF",(INDEX('LVU Data by LA'!$A:$AF,MATCH('Technical Annex'!$D$37,'LVU Data by LA'!C:C,0),MATCH('Technical Annex'!C58,'LVU Data by LA'!$A$1:$AF$1,0))*(D$42/10^6)*(H58/$D$42)),IF($D$21="Self and Custom Build",INDEX('LVU Data by LA'!$A:$AF,MATCH('Technical Annex'!$D$37,'LVU Data by LA'!C:C,0),MATCH('Technical Annex'!C58,'LVU Data by LA'!$A$1:$AF$1,0))*(D$42/10^6)*(I58/$D$42),INDEX('LVU Data by LA'!$A:$AF,MATCH('Technical Annex'!$D$37,'LVU Data by LA'!C:C,0),MATCH('Technical Annex'!C58,'LVU Data by LA'!$A$1:$AF$1,0))*(D$42/10^6)*((H58+I58)/$D$42)))</f>
        <v>#N/A</v>
      </c>
      <c r="K58" s="157"/>
      <c r="L58" s="24"/>
      <c r="M58" s="24"/>
      <c r="N58" s="24"/>
      <c r="O58" s="24"/>
      <c r="P58" s="24"/>
      <c r="Q58" s="24"/>
      <c r="R58" s="24"/>
      <c r="S58" s="24"/>
      <c r="T58" s="24"/>
      <c r="U58" s="24"/>
      <c r="V58" s="24"/>
      <c r="W58" s="24"/>
      <c r="X58" s="24"/>
      <c r="Y58" s="24"/>
      <c r="Z58" s="24"/>
      <c r="AA58" s="24"/>
      <c r="AB58" s="24"/>
      <c r="AC58" s="24"/>
      <c r="AD58" s="24"/>
    </row>
    <row r="59" spans="1:32" x14ac:dyDescent="0.25">
      <c r="A59" s="156"/>
      <c r="B59" s="156"/>
      <c r="C59" s="343" t="s">
        <v>5</v>
      </c>
      <c r="D59" s="504"/>
      <c r="E59" s="493"/>
      <c r="F59" s="420">
        <v>0</v>
      </c>
      <c r="G59" s="344">
        <f>F59*(100/'22122020 deflator update'!C76)</f>
        <v>0</v>
      </c>
      <c r="H59" s="417">
        <v>0</v>
      </c>
      <c r="I59" s="417">
        <v>0</v>
      </c>
      <c r="J59" s="345" t="e">
        <f>IF($D$21="Brownfield LRF",(INDEX('LVU Data by LA'!$A:$AF,MATCH('Technical Annex'!$D$37,'LVU Data by LA'!C:C,0),MATCH('Technical Annex'!C59,'LVU Data by LA'!$A$1:$AF$1,0))*(D$42/10^6)*(H59/$D$42)),IF($D$21="Self and Custom Build",INDEX('LVU Data by LA'!$A:$AF,MATCH('Technical Annex'!$D$37,'LVU Data by LA'!C:C,0),MATCH('Technical Annex'!C59,'LVU Data by LA'!$A$1:$AF$1,0))*(D$42/10^6)*(I59/$D$42),INDEX('LVU Data by LA'!$A:$AF,MATCH('Technical Annex'!$D$37,'LVU Data by LA'!C:C,0),MATCH('Technical Annex'!C59,'LVU Data by LA'!$A$1:$AF$1,0))*(D$42/10^6)*((H59+I59)/$D$42)))</f>
        <v>#N/A</v>
      </c>
      <c r="K59" s="157"/>
      <c r="L59" s="24"/>
      <c r="M59" s="24"/>
      <c r="N59" s="24"/>
      <c r="O59" s="24"/>
      <c r="P59" s="24"/>
      <c r="Q59" s="24"/>
      <c r="R59" s="24"/>
      <c r="S59" s="24"/>
      <c r="T59" s="24"/>
      <c r="U59" s="24"/>
      <c r="V59" s="24"/>
      <c r="W59" s="24"/>
      <c r="X59" s="24"/>
      <c r="Y59" s="24"/>
      <c r="Z59" s="24"/>
      <c r="AA59" s="24"/>
      <c r="AB59" s="24"/>
      <c r="AC59" s="24"/>
      <c r="AD59" s="24"/>
      <c r="AF59" s="202"/>
    </row>
    <row r="60" spans="1:32" x14ac:dyDescent="0.25">
      <c r="A60" s="156"/>
      <c r="B60" s="156"/>
      <c r="C60" s="343" t="s">
        <v>6</v>
      </c>
      <c r="D60" s="504"/>
      <c r="E60" s="493"/>
      <c r="F60" s="420">
        <v>0</v>
      </c>
      <c r="G60" s="344">
        <f>F60*(100/'22122020 deflator update'!C77)</f>
        <v>0</v>
      </c>
      <c r="H60" s="417">
        <v>189</v>
      </c>
      <c r="I60" s="417">
        <v>0</v>
      </c>
      <c r="J60" s="345" t="e">
        <f>IF($D$21="Brownfield LRF",(INDEX('LVU Data by LA'!$A:$AF,MATCH('Technical Annex'!$D$37,'LVU Data by LA'!C:C,0),MATCH('Technical Annex'!C60,'LVU Data by LA'!$A$1:$AF$1,0))*(D$42/10^6)*(H60/$D$42)),IF($D$21="Self and Custom Build",INDEX('LVU Data by LA'!$A:$AF,MATCH('Technical Annex'!$D$37,'LVU Data by LA'!C:C,0),MATCH('Technical Annex'!C60,'LVU Data by LA'!$A$1:$AF$1,0))*(D$42/10^6)*(I60/$D$42),INDEX('LVU Data by LA'!$A:$AF,MATCH('Technical Annex'!$D$37,'LVU Data by LA'!C:C,0),MATCH('Technical Annex'!C60,'LVU Data by LA'!$A$1:$AF$1,0))*(D$42/10^6)*((H60+I60)/$D$42)))</f>
        <v>#N/A</v>
      </c>
      <c r="K60" s="157"/>
      <c r="L60" s="24"/>
      <c r="M60" s="24"/>
      <c r="N60" s="24"/>
      <c r="O60" s="24"/>
      <c r="P60" s="24"/>
      <c r="Q60" s="24"/>
      <c r="R60" s="24"/>
      <c r="S60" s="24"/>
      <c r="T60" s="24"/>
      <c r="U60" s="24"/>
      <c r="V60" s="24"/>
      <c r="W60" s="24"/>
      <c r="X60" s="24"/>
      <c r="Y60" s="24"/>
      <c r="Z60" s="24"/>
      <c r="AA60" s="24"/>
      <c r="AB60" s="24"/>
      <c r="AC60" s="24"/>
      <c r="AD60" s="24"/>
    </row>
    <row r="61" spans="1:32" x14ac:dyDescent="0.25">
      <c r="A61" s="156"/>
      <c r="B61" s="156"/>
      <c r="C61" s="343" t="s">
        <v>7</v>
      </c>
      <c r="D61" s="504"/>
      <c r="E61" s="493"/>
      <c r="F61" s="420">
        <v>0</v>
      </c>
      <c r="G61" s="344">
        <v>0</v>
      </c>
      <c r="H61" s="417">
        <v>0</v>
      </c>
      <c r="I61" s="417">
        <v>0</v>
      </c>
      <c r="J61" s="345" t="e">
        <f>IF($D$21="Brownfield LRF",(INDEX('LVU Data by LA'!$A:$AF,MATCH('Technical Annex'!$D$37,'LVU Data by LA'!C:C,0),MATCH('Technical Annex'!C61,'LVU Data by LA'!$A$1:$AF$1,0))*(D$42/10^6)*(H61/$D$42)),IF($D$21="Self and Custom Build",INDEX('LVU Data by LA'!$A:$AF,MATCH('Technical Annex'!$D$37,'LVU Data by LA'!C:C,0),MATCH('Technical Annex'!C61,'LVU Data by LA'!$A$1:$AF$1,0))*(D$42/10^6)*(I61/$D$42),INDEX('LVU Data by LA'!$A:$AF,MATCH('Technical Annex'!$D$37,'LVU Data by LA'!C:C,0),MATCH('Technical Annex'!C61,'LVU Data by LA'!$A$1:$AF$1,0))*(D$42/10^6)*((H61+I61)/$D$42)))</f>
        <v>#N/A</v>
      </c>
      <c r="K61" s="157"/>
      <c r="L61" s="24"/>
      <c r="M61" s="24"/>
      <c r="N61" s="24"/>
      <c r="O61" s="24"/>
      <c r="P61" s="24"/>
      <c r="Q61" s="24"/>
      <c r="R61" s="24"/>
      <c r="S61" s="24"/>
      <c r="T61" s="24"/>
      <c r="U61" s="24"/>
      <c r="V61" s="24"/>
      <c r="W61" s="24"/>
      <c r="X61" s="24"/>
      <c r="Y61" s="24"/>
      <c r="Z61" s="24"/>
      <c r="AA61" s="24"/>
      <c r="AB61" s="24"/>
      <c r="AC61" s="24"/>
      <c r="AD61" s="24"/>
    </row>
    <row r="62" spans="1:32" x14ac:dyDescent="0.25">
      <c r="A62" s="156"/>
      <c r="B62" s="156"/>
      <c r="C62" s="343" t="s">
        <v>8</v>
      </c>
      <c r="D62" s="504"/>
      <c r="E62" s="493"/>
      <c r="F62" s="420">
        <v>0</v>
      </c>
      <c r="G62" s="344">
        <v>0</v>
      </c>
      <c r="H62" s="417">
        <v>0</v>
      </c>
      <c r="I62" s="417">
        <v>0</v>
      </c>
      <c r="J62" s="345" t="e">
        <f>IF($D$21="Brownfield LRF",(INDEX('LVU Data by LA'!$A:$AF,MATCH('Technical Annex'!$D$37,'LVU Data by LA'!C:C,0),MATCH('Technical Annex'!C62,'LVU Data by LA'!$A$1:$AF$1,0))*(D$42/10^6)*(H62/$D$42)),IF($D$21="Self and Custom Build",INDEX('LVU Data by LA'!$A:$AF,MATCH('Technical Annex'!$D$37,'LVU Data by LA'!C:C,0),MATCH('Technical Annex'!C62,'LVU Data by LA'!$A$1:$AF$1,0))*(D$42/10^6)*(I62/$D$42),INDEX('LVU Data by LA'!$A:$AF,MATCH('Technical Annex'!$D$37,'LVU Data by LA'!C:C,0),MATCH('Technical Annex'!C62,'LVU Data by LA'!$A$1:$AF$1,0))*(D$42/10^6)*((H62+I62)/$D$42)))</f>
        <v>#N/A</v>
      </c>
      <c r="K62" s="157"/>
      <c r="L62" s="24"/>
      <c r="M62" s="24"/>
      <c r="N62" s="24"/>
      <c r="O62" s="24"/>
      <c r="P62" s="24"/>
      <c r="Q62" s="24"/>
      <c r="R62" s="24"/>
      <c r="S62" s="24"/>
      <c r="T62" s="24"/>
      <c r="U62" s="24"/>
      <c r="V62" s="24"/>
      <c r="W62" s="24"/>
      <c r="X62" s="24"/>
      <c r="Y62" s="24"/>
      <c r="Z62" s="24"/>
      <c r="AA62" s="24"/>
      <c r="AB62" s="24"/>
      <c r="AC62" s="24"/>
      <c r="AD62" s="24"/>
      <c r="AF62" s="206"/>
    </row>
    <row r="63" spans="1:32" x14ac:dyDescent="0.25">
      <c r="A63" s="156"/>
      <c r="B63" s="156"/>
      <c r="C63" s="343" t="s">
        <v>9</v>
      </c>
      <c r="D63" s="504"/>
      <c r="E63" s="493"/>
      <c r="F63" s="420">
        <v>0</v>
      </c>
      <c r="G63" s="344">
        <f>F63*(100/'22122020 deflator update'!C80)</f>
        <v>0</v>
      </c>
      <c r="H63" s="417">
        <v>0</v>
      </c>
      <c r="I63" s="417">
        <v>0</v>
      </c>
      <c r="J63" s="345" t="e">
        <f>IF($D$21="Brownfield LRF",(INDEX('LVU Data by LA'!$A:$AF,MATCH('Technical Annex'!$D$37,'LVU Data by LA'!C:C,0),MATCH('Technical Annex'!C63,'LVU Data by LA'!$A$1:$AF$1,0))*(D$42/10^6)*(H63/$D$42)),IF($D$21="Self and Custom Build",INDEX('LVU Data by LA'!$A:$AF,MATCH('Technical Annex'!$D$37,'LVU Data by LA'!C:C,0),MATCH('Technical Annex'!C63,'LVU Data by LA'!$A$1:$AF$1,0))*(D$42/10^6)*(I63/$D$42),INDEX('LVU Data by LA'!$A:$AF,MATCH('Technical Annex'!$D$37,'LVU Data by LA'!C:C,0),MATCH('Technical Annex'!C63,'LVU Data by LA'!$A$1:$AF$1,0))*(D$42/10^6)*((H63+I63)/$D$42)))</f>
        <v>#N/A</v>
      </c>
      <c r="K63" s="157"/>
      <c r="L63" s="24"/>
      <c r="M63" s="24"/>
      <c r="N63" s="24"/>
      <c r="O63" s="24"/>
      <c r="P63" s="24"/>
      <c r="Q63" s="24"/>
      <c r="R63" s="24"/>
      <c r="S63" s="24"/>
      <c r="T63" s="24"/>
      <c r="U63" s="24"/>
      <c r="V63" s="24"/>
      <c r="W63" s="24"/>
      <c r="X63" s="24"/>
      <c r="Y63" s="24"/>
      <c r="Z63" s="24"/>
      <c r="AA63" s="24"/>
      <c r="AB63" s="24"/>
      <c r="AC63" s="24"/>
      <c r="AD63" s="24"/>
      <c r="AF63" s="205"/>
    </row>
    <row r="64" spans="1:32" x14ac:dyDescent="0.25">
      <c r="A64" s="156"/>
      <c r="B64" s="156"/>
      <c r="C64" s="343" t="s">
        <v>10</v>
      </c>
      <c r="D64" s="504"/>
      <c r="E64" s="493"/>
      <c r="F64" s="420">
        <v>0</v>
      </c>
      <c r="G64" s="344">
        <f>F64*(100/'22122020 deflator update'!C81)</f>
        <v>0</v>
      </c>
      <c r="H64" s="417">
        <v>0</v>
      </c>
      <c r="I64" s="417">
        <v>0</v>
      </c>
      <c r="J64" s="345" t="e">
        <f>IF($D$21="Brownfield LRF",(INDEX('LVU Data by LA'!$A:$AF,MATCH('Technical Annex'!$D$37,'LVU Data by LA'!C:C,0),MATCH('Technical Annex'!C64,'LVU Data by LA'!$A$1:$AF$1,0))*(D$42/10^6)*(H64/$D$42)),IF($D$21="Self and Custom Build",INDEX('LVU Data by LA'!$A:$AF,MATCH('Technical Annex'!$D$37,'LVU Data by LA'!C:C,0),MATCH('Technical Annex'!C64,'LVU Data by LA'!$A$1:$AF$1,0))*(D$42/10^6)*(I64/$D$42),INDEX('LVU Data by LA'!$A:$AF,MATCH('Technical Annex'!$D$37,'LVU Data by LA'!C:C,0),MATCH('Technical Annex'!C64,'LVU Data by LA'!$A$1:$AF$1,0))*(D$42/10^6)*((H64+I64)/$D$42)))</f>
        <v>#N/A</v>
      </c>
      <c r="K64" s="157"/>
      <c r="L64" s="24"/>
      <c r="M64" s="24"/>
      <c r="N64" s="24"/>
      <c r="O64" s="24"/>
      <c r="P64" s="24"/>
      <c r="Q64" s="24"/>
      <c r="R64" s="24"/>
      <c r="S64" s="24"/>
      <c r="T64" s="24"/>
      <c r="U64" s="24"/>
      <c r="V64" s="24"/>
      <c r="W64" s="24"/>
      <c r="X64" s="24"/>
      <c r="Y64" s="24"/>
      <c r="Z64" s="24"/>
      <c r="AA64" s="24"/>
      <c r="AB64" s="24"/>
      <c r="AC64" s="24"/>
      <c r="AD64" s="24"/>
    </row>
    <row r="65" spans="1:32" x14ac:dyDescent="0.25">
      <c r="A65" s="156"/>
      <c r="B65" s="156"/>
      <c r="C65" s="343" t="s">
        <v>11</v>
      </c>
      <c r="D65" s="504"/>
      <c r="E65" s="493"/>
      <c r="F65" s="420">
        <v>0</v>
      </c>
      <c r="G65" s="344">
        <f>F65*(100/'22122020 deflator update'!C82)</f>
        <v>0</v>
      </c>
      <c r="H65" s="417">
        <v>0</v>
      </c>
      <c r="I65" s="417">
        <v>0</v>
      </c>
      <c r="J65" s="345" t="e">
        <f>IF($D$21="Brownfield LRF",(INDEX('LVU Data by LA'!$A:$AF,MATCH('Technical Annex'!$D$37,'LVU Data by LA'!C:C,0),MATCH('Technical Annex'!C65,'LVU Data by LA'!$A$1:$AF$1,0))*(D$42/10^6)*(H65/$D$42)),IF($D$21="Self and Custom Build",INDEX('LVU Data by LA'!$A:$AF,MATCH('Technical Annex'!$D$37,'LVU Data by LA'!C:C,0),MATCH('Technical Annex'!C65,'LVU Data by LA'!$A$1:$AF$1,0))*(D$42/10^6)*(I65/$D$42),INDEX('LVU Data by LA'!$A:$AF,MATCH('Technical Annex'!$D$37,'LVU Data by LA'!C:C,0),MATCH('Technical Annex'!C65,'LVU Data by LA'!$A$1:$AF$1,0))*(D$42/10^6)*((H65+I65)/$D$42)))</f>
        <v>#N/A</v>
      </c>
      <c r="K65" s="157"/>
      <c r="L65" s="24"/>
      <c r="M65" s="24"/>
      <c r="N65" s="24"/>
      <c r="O65" s="24"/>
      <c r="P65" s="24"/>
      <c r="Q65" s="24"/>
      <c r="R65" s="24"/>
      <c r="S65" s="24"/>
      <c r="T65" s="24"/>
      <c r="U65" s="24"/>
      <c r="V65" s="24"/>
      <c r="W65" s="24"/>
      <c r="X65" s="24"/>
      <c r="Y65" s="24"/>
      <c r="Z65" s="24"/>
      <c r="AA65" s="24"/>
      <c r="AB65" s="24"/>
      <c r="AC65" s="24"/>
      <c r="AD65" s="24"/>
    </row>
    <row r="66" spans="1:32" x14ac:dyDescent="0.25">
      <c r="A66" s="156"/>
      <c r="B66" s="156"/>
      <c r="C66" s="343" t="s">
        <v>12</v>
      </c>
      <c r="D66" s="504"/>
      <c r="E66" s="493"/>
      <c r="F66" s="420">
        <v>0</v>
      </c>
      <c r="G66" s="344">
        <f>F66*(100/'22122020 deflator update'!C83)</f>
        <v>0</v>
      </c>
      <c r="H66" s="417">
        <v>0</v>
      </c>
      <c r="I66" s="417">
        <v>0</v>
      </c>
      <c r="J66" s="345" t="e">
        <f>IF($D$21="Brownfield LRF",(INDEX('LVU Data by LA'!$A:$AF,MATCH('Technical Annex'!$D$37,'LVU Data by LA'!C:C,0),MATCH('Technical Annex'!C66,'LVU Data by LA'!$A$1:$AF$1,0))*(D$42/10^6)*(H66/$D$42)),IF($D$21="Self and Custom Build",INDEX('LVU Data by LA'!$A:$AF,MATCH('Technical Annex'!$D$37,'LVU Data by LA'!C:C,0),MATCH('Technical Annex'!C66,'LVU Data by LA'!$A$1:$AF$1,0))*(D$42/10^6)*(I66/$D$42),INDEX('LVU Data by LA'!$A:$AF,MATCH('Technical Annex'!$D$37,'LVU Data by LA'!C:C,0),MATCH('Technical Annex'!C66,'LVU Data by LA'!$A$1:$AF$1,0))*(D$42/10^6)*((H66+I66)/$D$42)))</f>
        <v>#N/A</v>
      </c>
      <c r="K66" s="157"/>
      <c r="L66" s="24"/>
      <c r="M66" s="24"/>
      <c r="N66" s="24"/>
      <c r="O66" s="24"/>
      <c r="P66" s="24"/>
      <c r="Q66" s="24"/>
      <c r="R66" s="24"/>
      <c r="S66" s="24"/>
      <c r="T66" s="24"/>
      <c r="U66" s="24"/>
      <c r="V66" s="24"/>
      <c r="W66" s="24"/>
      <c r="X66" s="24"/>
      <c r="Y66" s="24"/>
      <c r="Z66" s="24"/>
      <c r="AA66" s="24"/>
      <c r="AB66" s="24"/>
      <c r="AC66" s="24"/>
      <c r="AD66" s="24"/>
    </row>
    <row r="67" spans="1:32" x14ac:dyDescent="0.25">
      <c r="A67" s="156"/>
      <c r="B67" s="156"/>
      <c r="C67" s="343" t="s">
        <v>13</v>
      </c>
      <c r="D67" s="504"/>
      <c r="E67" s="493"/>
      <c r="F67" s="420">
        <v>0</v>
      </c>
      <c r="G67" s="344">
        <f>F67*(100/'22122020 deflator update'!C84)</f>
        <v>0</v>
      </c>
      <c r="H67" s="417">
        <v>0</v>
      </c>
      <c r="I67" s="417">
        <v>0</v>
      </c>
      <c r="J67" s="345" t="e">
        <f>IF($D$21="Brownfield LRF",(INDEX('LVU Data by LA'!$A:$AF,MATCH('Technical Annex'!$D$37,'LVU Data by LA'!C:C,0),MATCH('Technical Annex'!C67,'LVU Data by LA'!$A$1:$AF$1,0))*(D$42/10^6)*(H67/$D$42)),IF($D$21="Self and Custom Build",INDEX('LVU Data by LA'!$A:$AF,MATCH('Technical Annex'!$D$37,'LVU Data by LA'!C:C,0),MATCH('Technical Annex'!C67,'LVU Data by LA'!$A$1:$AF$1,0))*(D$42/10^6)*(I67/$D$42),INDEX('LVU Data by LA'!$A:$AF,MATCH('Technical Annex'!$D$37,'LVU Data by LA'!C:C,0),MATCH('Technical Annex'!C67,'LVU Data by LA'!$A$1:$AF$1,0))*(D$42/10^6)*((H67+I67)/$D$42)))</f>
        <v>#N/A</v>
      </c>
      <c r="K67" s="157"/>
      <c r="L67" s="24"/>
      <c r="M67" s="24"/>
      <c r="N67" s="24"/>
      <c r="O67" s="24"/>
      <c r="P67" s="24"/>
      <c r="Q67" s="24"/>
      <c r="R67" s="24"/>
      <c r="S67" s="24"/>
      <c r="T67" s="24"/>
      <c r="U67" s="24"/>
      <c r="V67" s="24"/>
      <c r="W67" s="24"/>
      <c r="X67" s="24"/>
      <c r="Y67" s="24"/>
      <c r="Z67" s="24"/>
      <c r="AA67" s="24"/>
      <c r="AB67" s="24"/>
      <c r="AC67" s="24"/>
      <c r="AD67" s="24"/>
      <c r="AF67" s="205"/>
    </row>
    <row r="68" spans="1:32" x14ac:dyDescent="0.25">
      <c r="A68" s="156"/>
      <c r="B68" s="156"/>
      <c r="C68" s="343" t="s">
        <v>14</v>
      </c>
      <c r="D68" s="504"/>
      <c r="E68" s="493"/>
      <c r="F68" s="420">
        <v>0</v>
      </c>
      <c r="G68" s="344">
        <f>F68*(100/'22122020 deflator update'!C85)</f>
        <v>0</v>
      </c>
      <c r="H68" s="417">
        <v>0</v>
      </c>
      <c r="I68" s="417">
        <v>0</v>
      </c>
      <c r="J68" s="345" t="e">
        <f>IF($D$21="Brownfield LRF",(INDEX('LVU Data by LA'!$A:$AF,MATCH('Technical Annex'!$D$37,'LVU Data by LA'!C:C,0),MATCH('Technical Annex'!C68,'LVU Data by LA'!$A$1:$AF$1,0))*(D$42/10^6)*(H68/$D$42)),IF($D$21="Self and Custom Build",INDEX('LVU Data by LA'!$A:$AF,MATCH('Technical Annex'!$D$37,'LVU Data by LA'!C:C,0),MATCH('Technical Annex'!C68,'LVU Data by LA'!$A$1:$AF$1,0))*(D$42/10^6)*(I68/$D$42),INDEX('LVU Data by LA'!$A:$AF,MATCH('Technical Annex'!$D$37,'LVU Data by LA'!C:C,0),MATCH('Technical Annex'!C68,'LVU Data by LA'!$A$1:$AF$1,0))*(D$42/10^6)*((H68+I68)/$D$42)))</f>
        <v>#N/A</v>
      </c>
      <c r="K68" s="157"/>
      <c r="L68" s="24"/>
      <c r="M68" s="24"/>
      <c r="N68" s="24"/>
      <c r="O68" s="24"/>
      <c r="P68" s="24"/>
      <c r="Q68" s="24"/>
      <c r="R68" s="24"/>
      <c r="S68" s="24"/>
      <c r="T68" s="24"/>
      <c r="U68" s="24"/>
      <c r="V68" s="24"/>
      <c r="W68" s="24"/>
      <c r="X68" s="24"/>
      <c r="Y68" s="24"/>
      <c r="Z68" s="24"/>
      <c r="AA68" s="24"/>
      <c r="AB68" s="24"/>
      <c r="AC68" s="24"/>
      <c r="AD68" s="24"/>
    </row>
    <row r="69" spans="1:32" x14ac:dyDescent="0.25">
      <c r="A69" s="156"/>
      <c r="B69" s="156"/>
      <c r="C69" s="343" t="s">
        <v>15</v>
      </c>
      <c r="D69" s="504"/>
      <c r="E69" s="493"/>
      <c r="F69" s="420">
        <v>0</v>
      </c>
      <c r="G69" s="344">
        <f>F69*(100/'22122020 deflator update'!C86)</f>
        <v>0</v>
      </c>
      <c r="H69" s="417">
        <v>0</v>
      </c>
      <c r="I69" s="417">
        <v>0</v>
      </c>
      <c r="J69" s="345" t="e">
        <f>IF($D$21="Brownfield LRF",(INDEX('LVU Data by LA'!$A:$AF,MATCH('Technical Annex'!$D$37,'LVU Data by LA'!C:C,0),MATCH('Technical Annex'!C69,'LVU Data by LA'!$A$1:$AF$1,0))*(D$42/10^6)*(H69/$D$42)),IF($D$21="Self and Custom Build",INDEX('LVU Data by LA'!$A:$AF,MATCH('Technical Annex'!$D$37,'LVU Data by LA'!C:C,0),MATCH('Technical Annex'!C69,'LVU Data by LA'!$A$1:$AF$1,0))*(D$42/10^6)*(I69/$D$42),INDEX('LVU Data by LA'!$A:$AF,MATCH('Technical Annex'!$D$37,'LVU Data by LA'!C:C,0),MATCH('Technical Annex'!C69,'LVU Data by LA'!$A$1:$AF$1,0))*(D$42/10^6)*((H69+I69)/$D$42)))</f>
        <v>#N/A</v>
      </c>
      <c r="K69" s="157"/>
      <c r="L69" s="24"/>
      <c r="M69" s="24"/>
      <c r="N69" s="24"/>
      <c r="O69" s="24"/>
      <c r="P69" s="24"/>
      <c r="Q69" s="24"/>
      <c r="R69" s="24"/>
      <c r="S69" s="24"/>
      <c r="T69" s="24"/>
      <c r="U69" s="24"/>
      <c r="V69" s="24"/>
      <c r="W69" s="24"/>
      <c r="X69" s="24"/>
      <c r="Y69" s="24"/>
      <c r="Z69" s="24"/>
      <c r="AA69" s="24"/>
      <c r="AB69" s="24"/>
      <c r="AC69" s="24"/>
      <c r="AD69" s="24"/>
      <c r="AF69" s="205"/>
    </row>
    <row r="70" spans="1:32" x14ac:dyDescent="0.25">
      <c r="A70" s="156"/>
      <c r="B70" s="156"/>
      <c r="C70" s="343" t="s">
        <v>16</v>
      </c>
      <c r="D70" s="504"/>
      <c r="E70" s="493"/>
      <c r="F70" s="420">
        <v>0</v>
      </c>
      <c r="G70" s="344">
        <f>F70*(100/'22122020 deflator update'!C87)</f>
        <v>0</v>
      </c>
      <c r="H70" s="417">
        <v>0</v>
      </c>
      <c r="I70" s="417">
        <v>0</v>
      </c>
      <c r="J70" s="345" t="e">
        <f>IF($D$21="Brownfield LRF",(INDEX('LVU Data by LA'!$A:$AF,MATCH('Technical Annex'!$D$37,'LVU Data by LA'!C:C,0),MATCH('Technical Annex'!C70,'LVU Data by LA'!$A$1:$AF$1,0))*(D$42/10^6)*(H70/$D$42)),IF($D$21="Self and Custom Build",INDEX('LVU Data by LA'!$A:$AF,MATCH('Technical Annex'!$D$37,'LVU Data by LA'!C:C,0),MATCH('Technical Annex'!C70,'LVU Data by LA'!$A$1:$AF$1,0))*(D$42/10^6)*(I70/$D$42),INDEX('LVU Data by LA'!$A:$AF,MATCH('Technical Annex'!$D$37,'LVU Data by LA'!C:C,0),MATCH('Technical Annex'!C70,'LVU Data by LA'!$A$1:$AF$1,0))*(D$42/10^6)*((H70+I70)/$D$42)))</f>
        <v>#N/A</v>
      </c>
      <c r="K70" s="157"/>
      <c r="L70" s="24"/>
      <c r="M70" s="24"/>
      <c r="N70" s="24"/>
      <c r="O70" s="24"/>
      <c r="P70" s="24"/>
      <c r="Q70" s="24"/>
      <c r="R70" s="24"/>
      <c r="S70" s="24"/>
      <c r="T70" s="24"/>
      <c r="U70" s="24"/>
      <c r="V70" s="24"/>
      <c r="W70" s="24"/>
      <c r="X70" s="24"/>
      <c r="Y70" s="24"/>
      <c r="Z70" s="24"/>
      <c r="AA70" s="24"/>
      <c r="AB70" s="24"/>
      <c r="AC70" s="24"/>
      <c r="AD70" s="24"/>
    </row>
    <row r="71" spans="1:32" x14ac:dyDescent="0.25">
      <c r="A71" s="156"/>
      <c r="B71" s="156"/>
      <c r="C71" s="343" t="s">
        <v>17</v>
      </c>
      <c r="D71" s="504"/>
      <c r="E71" s="493"/>
      <c r="F71" s="420">
        <v>0</v>
      </c>
      <c r="G71" s="344">
        <f>F71*(100/'22122020 deflator update'!C88)</f>
        <v>0</v>
      </c>
      <c r="H71" s="417">
        <v>0</v>
      </c>
      <c r="I71" s="417">
        <v>0</v>
      </c>
      <c r="J71" s="345" t="e">
        <f>IF($D$21="Brownfield LRF",(INDEX('LVU Data by LA'!$A:$AF,MATCH('Technical Annex'!$D$37,'LVU Data by LA'!C:C,0),MATCH('Technical Annex'!C71,'LVU Data by LA'!$A$1:$AF$1,0))*(D$42/10^6)*(H71/$D$42)),IF($D$21="Self and Custom Build",INDEX('LVU Data by LA'!$A:$AF,MATCH('Technical Annex'!$D$37,'LVU Data by LA'!C:C,0),MATCH('Technical Annex'!C71,'LVU Data by LA'!$A$1:$AF$1,0))*(D$42/10^6)*(I71/$D$42),INDEX('LVU Data by LA'!$A:$AF,MATCH('Technical Annex'!$D$37,'LVU Data by LA'!C:C,0),MATCH('Technical Annex'!C71,'LVU Data by LA'!$A$1:$AF$1,0))*(D$42/10^6)*((H71+I71)/$D$42)))</f>
        <v>#N/A</v>
      </c>
      <c r="K71" s="157"/>
      <c r="L71" s="24"/>
      <c r="M71" s="24"/>
      <c r="N71" s="24"/>
      <c r="O71" s="24"/>
      <c r="P71" s="24"/>
      <c r="Q71" s="24"/>
      <c r="R71" s="24"/>
      <c r="S71" s="24"/>
      <c r="T71" s="24"/>
      <c r="U71" s="24"/>
      <c r="V71" s="24"/>
      <c r="W71" s="24"/>
      <c r="X71" s="24"/>
      <c r="Y71" s="24"/>
      <c r="Z71" s="24"/>
      <c r="AA71" s="24"/>
      <c r="AB71" s="24"/>
      <c r="AC71" s="24"/>
      <c r="AD71" s="24"/>
    </row>
    <row r="72" spans="1:32" x14ac:dyDescent="0.25">
      <c r="A72" s="156"/>
      <c r="B72" s="156"/>
      <c r="C72" s="343" t="s">
        <v>18</v>
      </c>
      <c r="D72" s="504"/>
      <c r="E72" s="493"/>
      <c r="F72" s="420">
        <v>0</v>
      </c>
      <c r="G72" s="344">
        <f>F72*(100/'22122020 deflator update'!C89)</f>
        <v>0</v>
      </c>
      <c r="H72" s="417">
        <v>0</v>
      </c>
      <c r="I72" s="417">
        <v>0</v>
      </c>
      <c r="J72" s="345" t="e">
        <f>IF($D$21="Brownfield LRF",(INDEX('LVU Data by LA'!$A:$AF,MATCH('Technical Annex'!$D$37,'LVU Data by LA'!C:C,0),MATCH('Technical Annex'!C72,'LVU Data by LA'!$A$1:$AF$1,0))*(D$42/10^6)*(H72/$D$42)),IF($D$21="Self and Custom Build",INDEX('LVU Data by LA'!$A:$AF,MATCH('Technical Annex'!$D$37,'LVU Data by LA'!C:C,0),MATCH('Technical Annex'!C72,'LVU Data by LA'!$A$1:$AF$1,0))*(D$42/10^6)*(I72/$D$42),INDEX('LVU Data by LA'!$A:$AF,MATCH('Technical Annex'!$D$37,'LVU Data by LA'!C:C,0),MATCH('Technical Annex'!C72,'LVU Data by LA'!$A$1:$AF$1,0))*(D$42/10^6)*((H72+I72)/$D$42)))</f>
        <v>#N/A</v>
      </c>
      <c r="K72" s="157"/>
      <c r="L72" s="24"/>
      <c r="M72" s="24"/>
      <c r="N72" s="24"/>
      <c r="O72" s="24"/>
      <c r="P72" s="24"/>
      <c r="Q72" s="24"/>
      <c r="R72" s="24"/>
      <c r="S72" s="24"/>
      <c r="T72" s="24"/>
      <c r="U72" s="24"/>
      <c r="V72" s="24"/>
      <c r="W72" s="24"/>
      <c r="X72" s="24"/>
      <c r="Y72" s="24"/>
      <c r="Z72" s="24"/>
      <c r="AA72" s="24"/>
      <c r="AB72" s="24"/>
      <c r="AC72" s="24"/>
      <c r="AD72" s="24"/>
    </row>
    <row r="73" spans="1:32" x14ac:dyDescent="0.25">
      <c r="A73" s="156"/>
      <c r="B73" s="156"/>
      <c r="C73" s="343" t="s">
        <v>19</v>
      </c>
      <c r="D73" s="504"/>
      <c r="E73" s="493"/>
      <c r="F73" s="420">
        <v>0</v>
      </c>
      <c r="G73" s="344">
        <f>F73*(100/'22122020 deflator update'!C90)</f>
        <v>0</v>
      </c>
      <c r="H73" s="417">
        <v>0</v>
      </c>
      <c r="I73" s="417">
        <v>0</v>
      </c>
      <c r="J73" s="345" t="e">
        <f>IF($D$21="Brownfield LRF",(INDEX('LVU Data by LA'!$A:$AF,MATCH('Technical Annex'!$D$37,'LVU Data by LA'!C:C,0),MATCH('Technical Annex'!C73,'LVU Data by LA'!$A$1:$AF$1,0))*(D$42/10^6)*(H73/$D$42)),IF($D$21="Self and Custom Build",INDEX('LVU Data by LA'!$A:$AF,MATCH('Technical Annex'!$D$37,'LVU Data by LA'!C:C,0),MATCH('Technical Annex'!C73,'LVU Data by LA'!$A$1:$AF$1,0))*(D$42/10^6)*(I73/$D$42),INDEX('LVU Data by LA'!$A:$AF,MATCH('Technical Annex'!$D$37,'LVU Data by LA'!C:C,0),MATCH('Technical Annex'!C73,'LVU Data by LA'!$A$1:$AF$1,0))*(D$42/10^6)*((H73+I73)/$D$42)))</f>
        <v>#N/A</v>
      </c>
      <c r="K73" s="157"/>
      <c r="L73" s="24"/>
      <c r="M73" s="24"/>
      <c r="N73" s="24"/>
      <c r="O73" s="24"/>
      <c r="P73" s="24"/>
      <c r="Q73" s="24"/>
      <c r="R73" s="24"/>
      <c r="S73" s="24"/>
      <c r="T73" s="24"/>
      <c r="U73" s="24"/>
      <c r="V73" s="24"/>
      <c r="W73" s="24"/>
      <c r="X73" s="24"/>
      <c r="Y73" s="24"/>
      <c r="Z73" s="24"/>
      <c r="AA73" s="24"/>
      <c r="AB73" s="24"/>
      <c r="AC73" s="24"/>
      <c r="AD73" s="24"/>
    </row>
    <row r="74" spans="1:32" x14ac:dyDescent="0.25">
      <c r="A74" s="156"/>
      <c r="B74" s="156"/>
      <c r="C74" s="343" t="s">
        <v>20</v>
      </c>
      <c r="D74" s="504"/>
      <c r="E74" s="493"/>
      <c r="F74" s="420">
        <v>0</v>
      </c>
      <c r="G74" s="344">
        <f>F74*(100/'22122020 deflator update'!C91)</f>
        <v>0</v>
      </c>
      <c r="H74" s="417">
        <v>0</v>
      </c>
      <c r="I74" s="417">
        <v>0</v>
      </c>
      <c r="J74" s="345" t="e">
        <f>IF($D$21="Brownfield LRF",(INDEX('LVU Data by LA'!$A:$AF,MATCH('Technical Annex'!$D$37,'LVU Data by LA'!C:C,0),MATCH('Technical Annex'!C74,'LVU Data by LA'!$A$1:$AF$1,0))*(D$42/10^6)*(H74/$D$42)),IF($D$21="Self and Custom Build",INDEX('LVU Data by LA'!$A:$AF,MATCH('Technical Annex'!$D$37,'LVU Data by LA'!C:C,0),MATCH('Technical Annex'!C74,'LVU Data by LA'!$A$1:$AF$1,0))*(D$42/10^6)*(I74/$D$42),INDEX('LVU Data by LA'!$A:$AF,MATCH('Technical Annex'!$D$37,'LVU Data by LA'!C:C,0),MATCH('Technical Annex'!C74,'LVU Data by LA'!$A$1:$AF$1,0))*(D$42/10^6)*((H74+I74)/$D$42)))</f>
        <v>#N/A</v>
      </c>
      <c r="K74" s="157"/>
      <c r="L74" s="24"/>
      <c r="M74" s="24"/>
      <c r="N74" s="24"/>
      <c r="O74" s="24"/>
      <c r="P74" s="24"/>
      <c r="Q74" s="24"/>
      <c r="R74" s="24"/>
      <c r="S74" s="24"/>
      <c r="T74" s="24"/>
      <c r="U74" s="24"/>
      <c r="V74" s="24"/>
      <c r="W74" s="24"/>
      <c r="X74" s="24"/>
      <c r="Y74" s="24"/>
      <c r="Z74" s="24"/>
      <c r="AA74" s="24"/>
      <c r="AB74" s="24"/>
      <c r="AC74" s="24"/>
      <c r="AD74" s="24"/>
    </row>
    <row r="75" spans="1:32" x14ac:dyDescent="0.25">
      <c r="A75" s="156"/>
      <c r="B75" s="156"/>
      <c r="C75" s="343" t="s">
        <v>21</v>
      </c>
      <c r="D75" s="504"/>
      <c r="E75" s="493"/>
      <c r="F75" s="420">
        <v>0</v>
      </c>
      <c r="G75" s="344">
        <f>F75*(100/'22122020 deflator update'!C92)</f>
        <v>0</v>
      </c>
      <c r="H75" s="417">
        <v>0</v>
      </c>
      <c r="I75" s="417">
        <v>0</v>
      </c>
      <c r="J75" s="345" t="e">
        <f>IF($D$21="Brownfield LRF",(INDEX('LVU Data by LA'!$A:$AF,MATCH('Technical Annex'!$D$37,'LVU Data by LA'!C:C,0),MATCH('Technical Annex'!C75,'LVU Data by LA'!$A$1:$AF$1,0))*(D$42/10^6)*(H75/$D$42)),IF($D$21="Self and Custom Build",INDEX('LVU Data by LA'!$A:$AF,MATCH('Technical Annex'!$D$37,'LVU Data by LA'!C:C,0),MATCH('Technical Annex'!C75,'LVU Data by LA'!$A$1:$AF$1,0))*(D$42/10^6)*(I75/$D$42),INDEX('LVU Data by LA'!$A:$AF,MATCH('Technical Annex'!$D$37,'LVU Data by LA'!C:C,0),MATCH('Technical Annex'!C75,'LVU Data by LA'!$A$1:$AF$1,0))*(D$42/10^6)*((H75+I75)/$D$42)))</f>
        <v>#N/A</v>
      </c>
      <c r="K75" s="157"/>
      <c r="L75" s="24"/>
      <c r="M75" s="24"/>
      <c r="N75" s="24"/>
      <c r="O75" s="24"/>
      <c r="P75" s="24"/>
      <c r="Q75" s="24"/>
      <c r="R75" s="24"/>
      <c r="S75" s="24"/>
      <c r="T75" s="24"/>
      <c r="U75" s="24"/>
      <c r="V75" s="24"/>
      <c r="W75" s="24"/>
      <c r="X75" s="24"/>
      <c r="Y75" s="24"/>
      <c r="Z75" s="24"/>
      <c r="AA75" s="24"/>
      <c r="AB75" s="24"/>
      <c r="AC75" s="24"/>
      <c r="AD75" s="24"/>
    </row>
    <row r="76" spans="1:32" x14ac:dyDescent="0.25">
      <c r="A76" s="156"/>
      <c r="B76" s="156"/>
      <c r="C76" s="343" t="s">
        <v>22</v>
      </c>
      <c r="D76" s="504"/>
      <c r="E76" s="493"/>
      <c r="F76" s="420">
        <v>0</v>
      </c>
      <c r="G76" s="344">
        <f>F76*(100/'22122020 deflator update'!C93)</f>
        <v>0</v>
      </c>
      <c r="H76" s="417">
        <v>0</v>
      </c>
      <c r="I76" s="417">
        <v>0</v>
      </c>
      <c r="J76" s="345" t="e">
        <f>IF($D$21="Brownfield LRF",(INDEX('LVU Data by LA'!$A:$AF,MATCH('Technical Annex'!$D$37,'LVU Data by LA'!C:C,0),MATCH('Technical Annex'!C76,'LVU Data by LA'!$A$1:$AF$1,0))*(D$42/10^6)*(H76/$D$42)),IF($D$21="Self and Custom Build",INDEX('LVU Data by LA'!$A:$AF,MATCH('Technical Annex'!$D$37,'LVU Data by LA'!C:C,0),MATCH('Technical Annex'!C76,'LVU Data by LA'!$A$1:$AF$1,0))*(D$42/10^6)*(I76/$D$42),INDEX('LVU Data by LA'!$A:$AF,MATCH('Technical Annex'!$D$37,'LVU Data by LA'!C:C,0),MATCH('Technical Annex'!C76,'LVU Data by LA'!$A$1:$AF$1,0))*(D$42/10^6)*((H76+I76)/$D$42)))</f>
        <v>#N/A</v>
      </c>
      <c r="K76" s="157"/>
      <c r="L76" s="24"/>
      <c r="M76" s="24"/>
      <c r="N76" s="24"/>
      <c r="O76" s="24"/>
      <c r="P76" s="24"/>
      <c r="Q76" s="24"/>
      <c r="R76" s="24"/>
      <c r="S76" s="24"/>
      <c r="T76" s="24"/>
      <c r="U76" s="24"/>
      <c r="V76" s="24"/>
      <c r="W76" s="24"/>
      <c r="X76" s="24"/>
      <c r="Y76" s="24"/>
      <c r="Z76" s="24"/>
      <c r="AA76" s="24"/>
      <c r="AB76" s="24"/>
      <c r="AC76" s="24"/>
      <c r="AD76" s="24"/>
    </row>
    <row r="77" spans="1:32" x14ac:dyDescent="0.25">
      <c r="A77" s="156"/>
      <c r="B77" s="156"/>
      <c r="C77" s="343" t="s">
        <v>23</v>
      </c>
      <c r="D77" s="504"/>
      <c r="E77" s="493"/>
      <c r="F77" s="420">
        <v>0</v>
      </c>
      <c r="G77" s="344">
        <f>F77*(100/'22122020 deflator update'!C94)</f>
        <v>0</v>
      </c>
      <c r="H77" s="417">
        <v>0</v>
      </c>
      <c r="I77" s="417">
        <v>0</v>
      </c>
      <c r="J77" s="345" t="e">
        <f>IF($D$21="Brownfield LRF",(INDEX('LVU Data by LA'!$A:$AF,MATCH('Technical Annex'!$D$37,'LVU Data by LA'!C:C,0),MATCH('Technical Annex'!C77,'LVU Data by LA'!$A$1:$AF$1,0))*(D$42/10^6)*(H77/$D$42)),IF($D$21="Self and Custom Build",INDEX('LVU Data by LA'!$A:$AF,MATCH('Technical Annex'!$D$37,'LVU Data by LA'!C:C,0),MATCH('Technical Annex'!C77,'LVU Data by LA'!$A$1:$AF$1,0))*(D$42/10^6)*(I77/$D$42),INDEX('LVU Data by LA'!$A:$AF,MATCH('Technical Annex'!$D$37,'LVU Data by LA'!C:C,0),MATCH('Technical Annex'!C77,'LVU Data by LA'!$A$1:$AF$1,0))*(D$42/10^6)*((H77+I77)/$D$42)))</f>
        <v>#N/A</v>
      </c>
      <c r="K77" s="157"/>
      <c r="L77" s="24"/>
      <c r="M77" s="24"/>
      <c r="N77" s="24"/>
      <c r="O77" s="24"/>
      <c r="P77" s="24"/>
      <c r="Q77" s="24"/>
      <c r="R77" s="24"/>
      <c r="S77" s="24"/>
      <c r="T77" s="24"/>
      <c r="U77" s="24"/>
      <c r="V77" s="24"/>
      <c r="W77" s="24"/>
      <c r="X77" s="24"/>
      <c r="Y77" s="24"/>
      <c r="Z77" s="24"/>
      <c r="AA77" s="24"/>
      <c r="AB77" s="24"/>
      <c r="AC77" s="24"/>
      <c r="AD77" s="24"/>
    </row>
    <row r="78" spans="1:32" ht="15.6" thickBot="1" x14ac:dyDescent="0.3">
      <c r="A78" s="156"/>
      <c r="B78" s="156"/>
      <c r="C78" s="346" t="s">
        <v>1271</v>
      </c>
      <c r="D78" s="505"/>
      <c r="E78" s="506"/>
      <c r="F78" s="421">
        <v>0</v>
      </c>
      <c r="G78" s="344">
        <f>F78*(100/'22122020 deflator update'!C95)</f>
        <v>0</v>
      </c>
      <c r="H78" s="418">
        <v>0</v>
      </c>
      <c r="I78" s="418">
        <v>0</v>
      </c>
      <c r="J78" s="345" t="e">
        <f>IF($D$21="Brownfield LRF",(INDEX('LVU Data by LA'!$A:$AF,MATCH('Technical Annex'!$D$37,'LVU Data by LA'!C:C,0),MATCH('Technical Annex'!C78,'LVU Data by LA'!$A$1:$AF$1,0))*(D$42/10^6)*(H78/$D$42)),IF($D$21="Self and Custom Build",INDEX('LVU Data by LA'!$A:$AF,MATCH('Technical Annex'!$D$37,'LVU Data by LA'!C:C,0),MATCH('Technical Annex'!C78,'LVU Data by LA'!$A$1:$AF$1,0))*(D$42/10^6)*(I78/$D$42),INDEX('LVU Data by LA'!$A:$AF,MATCH('Technical Annex'!$D$37,'LVU Data by LA'!C:C,0),MATCH('Technical Annex'!C78,'LVU Data by LA'!$A$1:$AF$1,0))*(D$42/10^6)*((H78+I78)/$D$42)))</f>
        <v>#N/A</v>
      </c>
      <c r="K78" s="157"/>
      <c r="L78" s="24"/>
      <c r="M78" s="24"/>
      <c r="N78" s="24"/>
      <c r="O78" s="24"/>
      <c r="P78" s="24"/>
      <c r="Q78" s="24"/>
      <c r="R78" s="24"/>
      <c r="S78" s="24"/>
      <c r="T78" s="24"/>
      <c r="U78" s="24"/>
      <c r="V78" s="24"/>
      <c r="W78" s="24"/>
      <c r="X78" s="24"/>
      <c r="Y78" s="24"/>
      <c r="Z78" s="24"/>
      <c r="AA78" s="24"/>
      <c r="AB78" s="24"/>
      <c r="AC78" s="24"/>
      <c r="AD78" s="24"/>
    </row>
    <row r="79" spans="1:32" ht="16.8" thickTop="1" thickBot="1" x14ac:dyDescent="0.35">
      <c r="A79" s="156"/>
      <c r="B79" s="156"/>
      <c r="C79" s="347" t="s">
        <v>1061</v>
      </c>
      <c r="D79" s="175">
        <f t="shared" ref="D79:E79" si="1">SUM(D57)</f>
        <v>0</v>
      </c>
      <c r="E79" s="348">
        <f t="shared" si="1"/>
        <v>0</v>
      </c>
      <c r="F79" s="348">
        <f>SUM(F57:F78)</f>
        <v>0</v>
      </c>
      <c r="G79" s="348">
        <f>SUM(G57:G78)</f>
        <v>0</v>
      </c>
      <c r="H79" s="348">
        <f>SUM(H57:H78)</f>
        <v>189</v>
      </c>
      <c r="I79" s="348">
        <f>SUM(I57:I78)</f>
        <v>0</v>
      </c>
      <c r="J79" s="348" t="e">
        <f>SUM(J57:J78)</f>
        <v>#N/A</v>
      </c>
      <c r="K79" s="157"/>
      <c r="L79" s="24"/>
      <c r="M79" s="24"/>
      <c r="N79" s="24"/>
      <c r="O79" s="24"/>
      <c r="P79" s="24"/>
      <c r="Q79" s="24"/>
      <c r="R79" s="24"/>
      <c r="S79" s="24"/>
      <c r="T79" s="24"/>
      <c r="U79" s="24"/>
      <c r="V79" s="24"/>
      <c r="W79" s="24"/>
      <c r="X79" s="24"/>
      <c r="Y79" s="24"/>
      <c r="Z79" s="24"/>
      <c r="AA79" s="24"/>
      <c r="AB79" s="24"/>
      <c r="AC79" s="24"/>
      <c r="AD79" s="24"/>
    </row>
    <row r="80" spans="1:32" ht="16.2" thickTop="1" x14ac:dyDescent="0.3">
      <c r="A80" s="156"/>
      <c r="B80" s="156"/>
      <c r="C80" s="328"/>
      <c r="D80" s="349"/>
      <c r="E80" s="349"/>
      <c r="F80" s="278"/>
      <c r="G80" s="278"/>
      <c r="H80" s="278"/>
      <c r="I80" s="278"/>
      <c r="J80" s="397"/>
      <c r="K80" s="157"/>
      <c r="L80" s="24"/>
      <c r="M80" s="24"/>
      <c r="N80" s="24"/>
      <c r="O80" s="24"/>
      <c r="P80" s="24"/>
      <c r="Q80" s="24"/>
      <c r="R80" s="24"/>
      <c r="S80" s="24"/>
      <c r="T80" s="24"/>
      <c r="U80" s="24"/>
      <c r="V80" s="24"/>
      <c r="W80" s="24"/>
      <c r="X80" s="24"/>
      <c r="Y80" s="24"/>
      <c r="Z80" s="24"/>
      <c r="AA80" s="24"/>
      <c r="AB80" s="24"/>
      <c r="AC80" s="24"/>
      <c r="AD80" s="24"/>
    </row>
    <row r="81" spans="1:35" ht="16.2" thickBot="1" x14ac:dyDescent="0.35">
      <c r="A81" s="156"/>
      <c r="B81" s="156"/>
      <c r="C81" s="350" t="s">
        <v>1062</v>
      </c>
      <c r="D81" s="351">
        <v>3.5000000000000003E-2</v>
      </c>
      <c r="E81" s="352"/>
      <c r="F81" s="287"/>
      <c r="G81" s="287"/>
      <c r="H81" s="287"/>
      <c r="I81" s="287"/>
      <c r="J81" s="353"/>
      <c r="K81" s="157"/>
      <c r="L81" s="24"/>
      <c r="M81" s="24"/>
      <c r="N81" s="24"/>
      <c r="O81" s="24"/>
      <c r="P81" s="24"/>
      <c r="Q81" s="24"/>
      <c r="R81" s="24"/>
      <c r="S81" s="24"/>
      <c r="T81" s="24"/>
      <c r="U81" s="24"/>
      <c r="V81" s="24"/>
      <c r="W81" s="24"/>
      <c r="X81" s="24"/>
      <c r="Y81" s="24"/>
      <c r="Z81" s="24"/>
      <c r="AA81" s="24"/>
      <c r="AB81" s="24"/>
      <c r="AC81" s="24"/>
      <c r="AD81" s="24"/>
    </row>
    <row r="82" spans="1:35" ht="15.6" x14ac:dyDescent="0.3">
      <c r="A82" s="156"/>
      <c r="B82" s="156"/>
      <c r="C82" s="176"/>
      <c r="D82" s="177"/>
      <c r="E82" s="178"/>
      <c r="F82" s="156"/>
      <c r="G82" s="156"/>
      <c r="H82" s="156"/>
      <c r="I82" s="277"/>
      <c r="J82" s="156"/>
      <c r="K82" s="157"/>
      <c r="L82" s="156"/>
      <c r="M82" s="156"/>
      <c r="N82" s="156"/>
      <c r="O82" s="156"/>
      <c r="P82" s="156"/>
      <c r="Q82" s="156"/>
      <c r="R82" s="156"/>
      <c r="S82" s="156"/>
      <c r="T82" s="156"/>
      <c r="U82" s="156"/>
      <c r="V82" s="156"/>
      <c r="W82" s="156"/>
      <c r="X82" s="156"/>
      <c r="Y82" s="156"/>
      <c r="Z82" s="156"/>
      <c r="AA82" s="156"/>
      <c r="AB82" s="156"/>
      <c r="AC82" s="156"/>
      <c r="AD82" s="156"/>
    </row>
    <row r="83" spans="1:35" ht="15.6" thickBot="1" x14ac:dyDescent="0.3">
      <c r="A83" s="156"/>
      <c r="B83" s="156"/>
      <c r="C83" s="156"/>
      <c r="D83" s="156"/>
      <c r="E83" s="156"/>
      <c r="F83" s="156"/>
      <c r="G83" s="156"/>
      <c r="H83" s="156"/>
      <c r="I83" s="277"/>
      <c r="J83" s="156"/>
      <c r="K83" s="157"/>
      <c r="L83" s="156"/>
      <c r="M83" s="156"/>
      <c r="N83" s="156"/>
      <c r="O83" s="156"/>
      <c r="P83" s="156"/>
      <c r="Q83" s="156"/>
      <c r="R83" s="156"/>
      <c r="S83" s="156"/>
      <c r="T83" s="156"/>
      <c r="U83" s="156"/>
      <c r="V83" s="156"/>
      <c r="W83" s="156"/>
      <c r="X83" s="156"/>
      <c r="Y83" s="156"/>
      <c r="Z83" s="156"/>
      <c r="AA83" s="156"/>
      <c r="AB83" s="156"/>
      <c r="AC83" s="156"/>
      <c r="AD83" s="156"/>
    </row>
    <row r="84" spans="1:35" ht="15.6" x14ac:dyDescent="0.3">
      <c r="A84" s="156"/>
      <c r="B84" s="156"/>
      <c r="C84" s="179" t="s">
        <v>1291</v>
      </c>
      <c r="D84" s="180"/>
      <c r="E84" s="180"/>
      <c r="F84" s="167"/>
      <c r="G84" s="167"/>
      <c r="H84" s="167"/>
      <c r="I84" s="396"/>
      <c r="J84" s="171"/>
      <c r="K84" s="157"/>
      <c r="L84" s="24"/>
      <c r="M84" s="24"/>
      <c r="N84" s="24"/>
      <c r="O84" s="24"/>
      <c r="P84" s="24"/>
      <c r="Q84" s="24"/>
      <c r="R84" s="24"/>
      <c r="S84" s="24"/>
      <c r="T84" s="24"/>
      <c r="U84" s="24"/>
      <c r="V84" s="24"/>
      <c r="W84" s="24"/>
      <c r="X84" s="24"/>
      <c r="Y84" s="24"/>
      <c r="Z84" s="24"/>
      <c r="AA84" s="24"/>
      <c r="AB84" s="24"/>
      <c r="AC84" s="24"/>
      <c r="AD84" s="24"/>
    </row>
    <row r="85" spans="1:35" ht="15.6" thickBot="1" x14ac:dyDescent="0.3">
      <c r="A85" s="156"/>
      <c r="B85" s="156"/>
      <c r="C85" s="181"/>
      <c r="D85" s="170"/>
      <c r="E85" s="24"/>
      <c r="F85" s="24"/>
      <c r="G85" s="24"/>
      <c r="H85" s="24"/>
      <c r="I85" s="24"/>
      <c r="J85" s="168"/>
      <c r="K85" s="157"/>
      <c r="L85" s="24"/>
      <c r="M85" s="24"/>
      <c r="N85" s="24"/>
      <c r="O85" s="24"/>
      <c r="P85" s="24"/>
      <c r="Q85" s="24"/>
      <c r="R85" s="24"/>
      <c r="S85" s="24"/>
      <c r="T85" s="24"/>
      <c r="U85" s="24"/>
      <c r="V85" s="24"/>
      <c r="W85" s="24"/>
      <c r="X85" s="24"/>
      <c r="Y85" s="24"/>
      <c r="Z85" s="24"/>
      <c r="AA85" s="24"/>
      <c r="AB85" s="24"/>
      <c r="AC85" s="24"/>
      <c r="AD85" s="24"/>
      <c r="AF85" s="376"/>
      <c r="AG85" s="376"/>
      <c r="AH85" s="376"/>
      <c r="AI85" s="376"/>
    </row>
    <row r="86" spans="1:35" ht="16.2" thickBot="1" x14ac:dyDescent="0.35">
      <c r="A86" s="156"/>
      <c r="B86" s="156"/>
      <c r="C86" s="169" t="s">
        <v>1064</v>
      </c>
      <c r="D86" s="410" t="s">
        <v>155</v>
      </c>
      <c r="E86" s="24"/>
      <c r="F86" s="5" t="s">
        <v>1065</v>
      </c>
      <c r="G86" s="24"/>
      <c r="H86" s="24"/>
      <c r="I86" s="24"/>
      <c r="J86" s="168"/>
      <c r="K86" s="157"/>
      <c r="L86" s="24"/>
      <c r="M86" s="24"/>
      <c r="N86" s="24"/>
      <c r="O86" s="24"/>
      <c r="P86" s="24"/>
      <c r="Q86" s="24"/>
      <c r="R86" s="24"/>
      <c r="S86" s="24"/>
      <c r="T86" s="24"/>
      <c r="U86" s="24"/>
      <c r="V86" s="24"/>
      <c r="W86" s="24"/>
      <c r="X86" s="24"/>
      <c r="Y86" s="24"/>
      <c r="Z86" s="24"/>
      <c r="AA86" s="24"/>
      <c r="AB86" s="24"/>
      <c r="AC86" s="24"/>
      <c r="AD86" s="24"/>
      <c r="AF86" s="377"/>
      <c r="AG86" s="378"/>
      <c r="AH86" s="376"/>
      <c r="AI86" s="376"/>
    </row>
    <row r="87" spans="1:35" ht="15.75" customHeight="1" x14ac:dyDescent="0.3">
      <c r="A87" s="156"/>
      <c r="B87" s="156"/>
      <c r="C87" s="169"/>
      <c r="D87" s="24"/>
      <c r="E87" s="489" t="s">
        <v>155</v>
      </c>
      <c r="F87" s="490" t="s">
        <v>1066</v>
      </c>
      <c r="G87" s="436"/>
      <c r="H87" s="24"/>
      <c r="I87" s="24"/>
      <c r="J87" s="168"/>
      <c r="K87" s="157"/>
      <c r="L87" s="24"/>
      <c r="M87" s="24"/>
      <c r="N87" s="24"/>
      <c r="O87" s="24"/>
      <c r="P87" s="24"/>
      <c r="Q87" s="24"/>
      <c r="R87" s="24"/>
      <c r="S87" s="24"/>
      <c r="T87" s="24"/>
      <c r="U87" s="24"/>
      <c r="V87" s="24"/>
      <c r="W87" s="24"/>
      <c r="X87" s="24"/>
      <c r="Y87" s="24"/>
      <c r="Z87" s="24"/>
      <c r="AA87" s="24"/>
      <c r="AB87" s="24"/>
      <c r="AC87" s="24"/>
      <c r="AD87" s="24"/>
      <c r="AF87" s="379"/>
      <c r="AG87" s="376"/>
      <c r="AH87" s="376"/>
      <c r="AI87" s="376"/>
    </row>
    <row r="88" spans="1:35" ht="15.6" x14ac:dyDescent="0.3">
      <c r="A88" s="156"/>
      <c r="B88" s="156"/>
      <c r="C88" s="207" t="s">
        <v>1269</v>
      </c>
      <c r="D88" s="66" t="e">
        <f>INDEX('Average-prices-2020-10'!$E$2:$E$433,MATCH($D$37,'Average-prices-2020-10'!$B$2:$B$433,0))</f>
        <v>#N/A</v>
      </c>
      <c r="E88" s="436"/>
      <c r="F88" s="436"/>
      <c r="G88" s="436"/>
      <c r="H88" s="24"/>
      <c r="I88" s="24"/>
      <c r="J88" s="168"/>
      <c r="K88" s="157"/>
      <c r="L88" s="24"/>
      <c r="M88" s="24"/>
      <c r="N88" s="24"/>
      <c r="O88" s="24"/>
      <c r="P88" s="24"/>
      <c r="Q88" s="24"/>
      <c r="R88" s="24"/>
      <c r="S88" s="24"/>
      <c r="T88" s="24"/>
      <c r="U88" s="24"/>
      <c r="V88" s="24"/>
      <c r="W88" s="24"/>
      <c r="X88" s="24"/>
      <c r="Y88" s="24"/>
      <c r="Z88" s="24"/>
      <c r="AA88" s="24"/>
      <c r="AB88" s="24"/>
      <c r="AC88" s="24"/>
      <c r="AD88" s="24"/>
      <c r="AF88" s="376"/>
      <c r="AG88" s="376"/>
      <c r="AH88" s="376"/>
      <c r="AI88" s="376"/>
    </row>
    <row r="89" spans="1:35" ht="15.6" x14ac:dyDescent="0.3">
      <c r="A89" s="156"/>
      <c r="B89" s="156"/>
      <c r="C89" s="169"/>
      <c r="D89" s="24"/>
      <c r="E89" s="489" t="s">
        <v>159</v>
      </c>
      <c r="F89" s="490" t="s">
        <v>1067</v>
      </c>
      <c r="G89" s="436"/>
      <c r="H89" s="24"/>
      <c r="I89" s="24"/>
      <c r="J89" s="168"/>
      <c r="K89" s="157"/>
      <c r="L89" s="24"/>
      <c r="M89" s="24"/>
      <c r="N89" s="24"/>
      <c r="O89" s="24"/>
      <c r="P89" s="24"/>
      <c r="Q89" s="24"/>
      <c r="R89" s="24"/>
      <c r="S89" s="24"/>
      <c r="T89" s="24"/>
      <c r="U89" s="24"/>
      <c r="V89" s="24"/>
      <c r="W89" s="24"/>
      <c r="X89" s="24"/>
      <c r="Y89" s="24"/>
      <c r="Z89" s="24"/>
      <c r="AA89" s="24"/>
      <c r="AB89" s="24"/>
      <c r="AC89" s="24"/>
      <c r="AD89" s="24"/>
      <c r="AF89" s="379"/>
      <c r="AG89" s="376"/>
      <c r="AH89" s="376"/>
      <c r="AI89" s="376"/>
    </row>
    <row r="90" spans="1:35" ht="15.6" x14ac:dyDescent="0.3">
      <c r="A90" s="156"/>
      <c r="B90" s="156"/>
      <c r="C90" s="169" t="s">
        <v>1068</v>
      </c>
      <c r="D90" s="65" t="e">
        <f>IF(D88&lt;'Average-prices-2020-10'!E5,"High","Low")</f>
        <v>#N/A</v>
      </c>
      <c r="E90" s="436"/>
      <c r="F90" s="436"/>
      <c r="G90" s="436"/>
      <c r="H90" s="24"/>
      <c r="I90" s="24"/>
      <c r="J90" s="168"/>
      <c r="K90" s="157"/>
      <c r="L90" s="24"/>
      <c r="M90" s="24"/>
      <c r="N90" s="24"/>
      <c r="O90" s="24"/>
      <c r="P90" s="24"/>
      <c r="Q90" s="24"/>
      <c r="R90" s="24"/>
      <c r="S90" s="24"/>
      <c r="T90" s="24"/>
      <c r="U90" s="24"/>
      <c r="V90" s="24"/>
      <c r="W90" s="24"/>
      <c r="X90" s="24"/>
      <c r="Y90" s="24"/>
      <c r="Z90" s="24"/>
      <c r="AA90" s="24"/>
      <c r="AB90" s="24"/>
      <c r="AC90" s="24"/>
      <c r="AD90" s="24"/>
      <c r="AF90" s="376"/>
      <c r="AG90" s="376"/>
      <c r="AH90" s="376"/>
      <c r="AI90" s="376"/>
    </row>
    <row r="91" spans="1:35" ht="15.75" customHeight="1" x14ac:dyDescent="0.3">
      <c r="A91" s="156"/>
      <c r="B91" s="156"/>
      <c r="C91" s="169"/>
      <c r="D91" s="24"/>
      <c r="E91" s="489" t="s">
        <v>163</v>
      </c>
      <c r="F91" s="490" t="s">
        <v>1069</v>
      </c>
      <c r="G91" s="436"/>
      <c r="H91" s="24"/>
      <c r="I91" s="24"/>
      <c r="J91" s="168"/>
      <c r="K91" s="157"/>
      <c r="L91" s="24"/>
      <c r="M91" s="24"/>
      <c r="N91" s="24"/>
      <c r="O91" s="24"/>
      <c r="P91" s="24"/>
      <c r="Q91" s="24"/>
      <c r="R91" s="24"/>
      <c r="S91" s="24"/>
      <c r="T91" s="24"/>
      <c r="U91" s="24"/>
      <c r="V91" s="24"/>
      <c r="W91" s="24"/>
      <c r="X91" s="24"/>
      <c r="Y91" s="24"/>
      <c r="Z91" s="24"/>
      <c r="AA91" s="24"/>
      <c r="AB91" s="24"/>
      <c r="AC91" s="24"/>
      <c r="AD91" s="24"/>
      <c r="AF91" s="379"/>
      <c r="AG91" s="376"/>
      <c r="AH91" s="376"/>
      <c r="AI91" s="376"/>
    </row>
    <row r="92" spans="1:35" ht="15.6" x14ac:dyDescent="0.3">
      <c r="A92" s="156"/>
      <c r="B92" s="156"/>
      <c r="C92" s="169" t="s">
        <v>1070</v>
      </c>
      <c r="D92" s="182" t="e">
        <f t="array" ref="D92">INDEX('Additionality Grid'!$D$3:$F$6,MATCH(D86,'Additionality Grid'!$D$3:$D$6,0),MATCH(D90,'Additionality Grid'!$D$3:$F$3,0))</f>
        <v>#N/A</v>
      </c>
      <c r="E92" s="436"/>
      <c r="F92" s="436"/>
      <c r="G92" s="436"/>
      <c r="H92" s="24"/>
      <c r="I92" s="24"/>
      <c r="J92" s="168"/>
      <c r="K92" s="157"/>
      <c r="L92" s="24"/>
      <c r="M92" s="24"/>
      <c r="N92" s="24"/>
      <c r="O92" s="24"/>
      <c r="P92" s="24"/>
      <c r="Q92" s="24"/>
      <c r="R92" s="24"/>
      <c r="S92" s="24"/>
      <c r="T92" s="24"/>
      <c r="U92" s="24"/>
      <c r="V92" s="24"/>
      <c r="W92" s="24"/>
      <c r="X92" s="24"/>
      <c r="Y92" s="24"/>
      <c r="Z92" s="24"/>
      <c r="AA92" s="24"/>
      <c r="AB92" s="24"/>
      <c r="AC92" s="24"/>
      <c r="AD92" s="24"/>
      <c r="AF92" s="376"/>
      <c r="AG92" s="376"/>
      <c r="AH92" s="376"/>
      <c r="AI92" s="376"/>
    </row>
    <row r="93" spans="1:35" ht="16.2" thickBot="1" x14ac:dyDescent="0.35">
      <c r="A93" s="156"/>
      <c r="B93" s="156"/>
      <c r="C93" s="169"/>
      <c r="D93" s="182"/>
      <c r="E93" s="183"/>
      <c r="F93" s="184"/>
      <c r="G93" s="185"/>
      <c r="H93" s="24"/>
      <c r="I93" s="24"/>
      <c r="J93" s="168"/>
      <c r="K93" s="157"/>
      <c r="L93" s="24"/>
      <c r="M93" s="24"/>
      <c r="N93" s="24"/>
      <c r="O93" s="24"/>
      <c r="P93" s="24"/>
      <c r="Q93" s="24"/>
      <c r="R93" s="24"/>
      <c r="S93" s="24"/>
      <c r="T93" s="24"/>
      <c r="U93" s="24"/>
      <c r="V93" s="24"/>
      <c r="W93" s="24"/>
      <c r="X93" s="24"/>
      <c r="Y93" s="24"/>
      <c r="Z93" s="24"/>
      <c r="AA93" s="24"/>
      <c r="AB93" s="24"/>
      <c r="AC93" s="24"/>
      <c r="AD93" s="24"/>
      <c r="AF93" s="376"/>
      <c r="AG93" s="376"/>
      <c r="AH93" s="376"/>
      <c r="AI93" s="376"/>
    </row>
    <row r="94" spans="1:35" ht="15.75" customHeight="1" x14ac:dyDescent="0.25">
      <c r="A94" s="156"/>
      <c r="B94" s="156"/>
      <c r="C94" s="507" t="s">
        <v>1071</v>
      </c>
      <c r="D94" s="508">
        <v>0.75</v>
      </c>
      <c r="E94" s="510" t="s">
        <v>2161</v>
      </c>
      <c r="F94" s="436"/>
      <c r="G94" s="436"/>
      <c r="H94" s="24"/>
      <c r="I94" s="24"/>
      <c r="J94" s="168"/>
      <c r="K94" s="157"/>
      <c r="L94" s="24"/>
      <c r="M94" s="24"/>
      <c r="N94" s="24"/>
      <c r="O94" s="24"/>
      <c r="P94" s="24"/>
      <c r="Q94" s="24"/>
      <c r="R94" s="24"/>
      <c r="S94" s="24"/>
      <c r="T94" s="24"/>
      <c r="U94" s="24"/>
      <c r="V94" s="24"/>
      <c r="W94" s="24"/>
      <c r="X94" s="24"/>
      <c r="Y94" s="24"/>
      <c r="Z94" s="24"/>
      <c r="AA94" s="24"/>
      <c r="AB94" s="24"/>
      <c r="AC94" s="24"/>
      <c r="AD94" s="24"/>
      <c r="AF94" s="376"/>
      <c r="AG94" s="376"/>
      <c r="AH94" s="376"/>
      <c r="AI94" s="376"/>
    </row>
    <row r="95" spans="1:35" ht="15.75" customHeight="1" thickBot="1" x14ac:dyDescent="0.3">
      <c r="A95" s="156"/>
      <c r="B95" s="156"/>
      <c r="C95" s="480"/>
      <c r="D95" s="509"/>
      <c r="E95" s="436"/>
      <c r="F95" s="436"/>
      <c r="G95" s="436"/>
      <c r="H95" s="24"/>
      <c r="I95" s="24"/>
      <c r="J95" s="168"/>
      <c r="K95" s="157"/>
      <c r="L95" s="24"/>
      <c r="M95" s="24"/>
      <c r="N95" s="24"/>
      <c r="O95" s="24"/>
      <c r="P95" s="24"/>
      <c r="Q95" s="24"/>
      <c r="R95" s="24"/>
      <c r="S95" s="24"/>
      <c r="T95" s="24"/>
      <c r="U95" s="24"/>
      <c r="V95" s="24"/>
      <c r="W95" s="24"/>
      <c r="X95" s="24"/>
      <c r="Y95" s="24"/>
      <c r="Z95" s="24"/>
      <c r="AA95" s="24"/>
      <c r="AB95" s="24"/>
      <c r="AC95" s="24"/>
      <c r="AD95" s="24"/>
      <c r="AF95" s="376"/>
      <c r="AG95" s="376"/>
      <c r="AH95" s="376"/>
      <c r="AI95" s="376"/>
    </row>
    <row r="96" spans="1:35" ht="15.6" thickBot="1" x14ac:dyDescent="0.3">
      <c r="A96" s="156"/>
      <c r="B96" s="156"/>
      <c r="C96" s="186"/>
      <c r="D96" s="165"/>
      <c r="E96" s="187"/>
      <c r="F96" s="187"/>
      <c r="G96" s="187"/>
      <c r="H96" s="187"/>
      <c r="I96" s="187"/>
      <c r="J96" s="188"/>
      <c r="K96" s="157"/>
      <c r="L96" s="24"/>
      <c r="M96" s="24"/>
      <c r="N96" s="24"/>
      <c r="O96" s="24"/>
      <c r="P96" s="24"/>
      <c r="Q96" s="24"/>
      <c r="R96" s="24"/>
      <c r="S96" s="24"/>
      <c r="T96" s="24"/>
      <c r="U96" s="24"/>
      <c r="V96" s="24"/>
      <c r="W96" s="24"/>
      <c r="X96" s="24"/>
      <c r="Y96" s="24"/>
      <c r="Z96" s="24"/>
      <c r="AA96" s="24"/>
      <c r="AB96" s="24"/>
      <c r="AC96" s="24"/>
      <c r="AD96" s="24"/>
      <c r="AF96" s="376"/>
      <c r="AG96" s="376"/>
      <c r="AH96" s="376"/>
      <c r="AI96" s="376"/>
    </row>
    <row r="97" spans="1:30" s="276" customFormat="1" ht="15.6" thickBot="1" x14ac:dyDescent="0.3">
      <c r="A97" s="277"/>
      <c r="B97" s="277"/>
      <c r="C97" s="292"/>
      <c r="D97" s="292"/>
      <c r="E97" s="293"/>
      <c r="F97" s="293"/>
      <c r="G97" s="293"/>
      <c r="H97" s="293"/>
      <c r="I97" s="293"/>
      <c r="J97" s="293"/>
      <c r="K97" s="279"/>
      <c r="L97" s="24"/>
      <c r="M97" s="24"/>
      <c r="N97" s="24"/>
      <c r="O97" s="24"/>
      <c r="P97" s="24"/>
      <c r="Q97" s="24"/>
      <c r="R97" s="24"/>
      <c r="S97" s="24"/>
      <c r="T97" s="24"/>
      <c r="U97" s="24"/>
      <c r="V97" s="24"/>
      <c r="W97" s="24"/>
      <c r="X97" s="24"/>
      <c r="Y97" s="24"/>
      <c r="Z97" s="24"/>
      <c r="AA97" s="24"/>
      <c r="AB97" s="24"/>
      <c r="AC97" s="24"/>
      <c r="AD97" s="24"/>
    </row>
    <row r="98" spans="1:30" s="276" customFormat="1" ht="15.6" x14ac:dyDescent="0.3">
      <c r="A98" s="277"/>
      <c r="B98" s="277"/>
      <c r="C98" s="283" t="s">
        <v>1290</v>
      </c>
      <c r="D98" s="180"/>
      <c r="E98" s="180"/>
      <c r="F98" s="167"/>
      <c r="G98" s="167"/>
      <c r="H98" s="167"/>
      <c r="I98" s="396"/>
      <c r="J98" s="171"/>
      <c r="K98" s="279"/>
      <c r="L98" s="24"/>
      <c r="M98" s="24"/>
      <c r="N98" s="24"/>
      <c r="O98" s="24"/>
      <c r="P98" s="24"/>
      <c r="Q98" s="24"/>
      <c r="R98" s="24"/>
      <c r="S98" s="24"/>
      <c r="T98" s="24"/>
      <c r="U98" s="24"/>
      <c r="V98" s="24"/>
      <c r="W98" s="24"/>
      <c r="X98" s="24"/>
      <c r="Y98" s="24"/>
      <c r="Z98" s="24"/>
      <c r="AA98" s="24"/>
      <c r="AB98" s="24"/>
      <c r="AC98" s="24"/>
      <c r="AD98" s="24"/>
    </row>
    <row r="99" spans="1:30" s="276" customFormat="1" ht="15.6" thickBot="1" x14ac:dyDescent="0.3">
      <c r="A99" s="277"/>
      <c r="B99" s="277"/>
      <c r="C99" s="284"/>
      <c r="D99" s="376"/>
      <c r="E99" s="282"/>
      <c r="F99" s="282"/>
      <c r="G99" s="282"/>
      <c r="H99" s="282"/>
      <c r="I99" s="282"/>
      <c r="J99" s="285"/>
      <c r="K99" s="279"/>
      <c r="L99" s="24"/>
      <c r="M99" s="24"/>
      <c r="N99" s="24"/>
      <c r="O99" s="24"/>
      <c r="P99" s="24"/>
      <c r="Q99" s="24"/>
      <c r="R99" s="24"/>
      <c r="S99" s="24"/>
      <c r="T99" s="24"/>
      <c r="U99" s="24"/>
      <c r="V99" s="24"/>
      <c r="W99" s="24"/>
      <c r="X99" s="24"/>
      <c r="Y99" s="24"/>
      <c r="Z99" s="24"/>
      <c r="AA99" s="24"/>
      <c r="AB99" s="24"/>
      <c r="AC99" s="24"/>
      <c r="AD99" s="24"/>
    </row>
    <row r="100" spans="1:30" s="368" customFormat="1" ht="16.2" thickBot="1" x14ac:dyDescent="0.35">
      <c r="A100" s="277"/>
      <c r="B100" s="277"/>
      <c r="C100" s="290" t="s">
        <v>2148</v>
      </c>
      <c r="D100" s="428" t="s">
        <v>2147</v>
      </c>
      <c r="E100" s="282"/>
      <c r="F100" s="372" t="s">
        <v>2141</v>
      </c>
      <c r="G100" s="282"/>
      <c r="H100" s="282"/>
      <c r="I100" s="282"/>
      <c r="J100" s="285"/>
      <c r="K100" s="279"/>
      <c r="L100" s="24"/>
      <c r="M100" s="24"/>
      <c r="N100" s="24"/>
      <c r="O100" s="24"/>
      <c r="P100" s="24"/>
      <c r="Q100" s="24"/>
      <c r="R100" s="24"/>
      <c r="S100" s="24"/>
      <c r="T100" s="24"/>
      <c r="U100" s="24"/>
      <c r="V100" s="24"/>
      <c r="W100" s="24"/>
      <c r="X100" s="24"/>
      <c r="Y100" s="24"/>
      <c r="Z100" s="24"/>
      <c r="AA100" s="24"/>
      <c r="AB100" s="24"/>
      <c r="AC100" s="24"/>
      <c r="AD100" s="24"/>
    </row>
    <row r="101" spans="1:30" s="368" customFormat="1" ht="15.6" thickBot="1" x14ac:dyDescent="0.3">
      <c r="A101" s="277"/>
      <c r="B101" s="277"/>
      <c r="C101" s="284"/>
      <c r="D101" s="278"/>
      <c r="E101" s="282"/>
      <c r="F101" s="210" t="s">
        <v>2166</v>
      </c>
      <c r="G101" s="282"/>
      <c r="H101" s="282"/>
      <c r="I101" s="282"/>
      <c r="J101" s="285"/>
      <c r="K101" s="279"/>
      <c r="L101" s="24"/>
      <c r="M101" s="24"/>
      <c r="N101" s="24"/>
      <c r="O101" s="24"/>
      <c r="P101" s="24"/>
      <c r="Q101" s="24"/>
      <c r="R101" s="24"/>
      <c r="S101" s="24"/>
      <c r="T101" s="24"/>
      <c r="U101" s="24"/>
      <c r="V101" s="24"/>
      <c r="W101" s="24"/>
      <c r="X101" s="24"/>
      <c r="Y101" s="24"/>
      <c r="Z101" s="24"/>
      <c r="AA101" s="24"/>
      <c r="AB101" s="24"/>
      <c r="AC101" s="24"/>
      <c r="AD101" s="24"/>
    </row>
    <row r="102" spans="1:30" s="368" customFormat="1" ht="31.5" customHeight="1" thickBot="1" x14ac:dyDescent="0.35">
      <c r="A102" s="277"/>
      <c r="B102" s="277"/>
      <c r="C102" s="290" t="s">
        <v>1071</v>
      </c>
      <c r="D102" s="426">
        <v>0.5</v>
      </c>
      <c r="E102" s="282"/>
      <c r="F102" s="373" t="s">
        <v>2145</v>
      </c>
      <c r="G102" s="375" t="s">
        <v>1063</v>
      </c>
      <c r="H102" s="282"/>
      <c r="I102" s="282"/>
      <c r="J102" s="285"/>
      <c r="K102" s="279"/>
      <c r="L102" s="24"/>
      <c r="M102" s="24"/>
      <c r="N102" s="24"/>
      <c r="O102" s="24"/>
      <c r="P102" s="24"/>
      <c r="Q102" s="24"/>
      <c r="R102" s="24"/>
      <c r="S102" s="24"/>
      <c r="T102" s="24"/>
      <c r="U102" s="24"/>
      <c r="V102" s="24"/>
      <c r="W102" s="24"/>
      <c r="X102" s="24"/>
      <c r="Y102" s="24"/>
      <c r="Z102" s="24"/>
      <c r="AA102" s="24"/>
      <c r="AB102" s="24"/>
      <c r="AC102" s="24"/>
      <c r="AD102" s="24"/>
    </row>
    <row r="103" spans="1:30" s="368" customFormat="1" ht="58.2" customHeight="1" x14ac:dyDescent="0.25">
      <c r="A103" s="277"/>
      <c r="B103" s="277"/>
      <c r="C103" s="284"/>
      <c r="D103" s="278"/>
      <c r="E103" s="374" t="s">
        <v>2146</v>
      </c>
      <c r="F103" s="374" t="s">
        <v>2142</v>
      </c>
      <c r="G103" s="393" t="s">
        <v>2164</v>
      </c>
      <c r="H103" s="282"/>
      <c r="I103" s="282"/>
      <c r="J103" s="285"/>
      <c r="K103" s="279"/>
      <c r="L103" s="24"/>
      <c r="M103" s="24"/>
      <c r="N103" s="24"/>
      <c r="O103" s="24"/>
      <c r="P103" s="24"/>
      <c r="Q103" s="24"/>
      <c r="R103" s="24"/>
      <c r="S103" s="24"/>
      <c r="T103" s="24"/>
      <c r="U103" s="24"/>
      <c r="V103" s="24"/>
      <c r="W103" s="24"/>
      <c r="X103" s="24"/>
      <c r="Y103" s="24"/>
      <c r="Z103" s="24"/>
      <c r="AA103" s="24"/>
      <c r="AB103" s="24"/>
      <c r="AC103" s="24"/>
      <c r="AD103" s="24"/>
    </row>
    <row r="104" spans="1:30" s="368" customFormat="1" ht="86.4" x14ac:dyDescent="0.25">
      <c r="A104" s="277"/>
      <c r="B104" s="277"/>
      <c r="C104" s="284"/>
      <c r="D104" s="278"/>
      <c r="E104" s="374" t="s">
        <v>2147</v>
      </c>
      <c r="F104" s="374" t="s">
        <v>2144</v>
      </c>
      <c r="G104" s="393" t="s">
        <v>2163</v>
      </c>
      <c r="H104" s="282"/>
      <c r="I104" s="282"/>
      <c r="J104" s="285"/>
      <c r="K104" s="279"/>
      <c r="L104" s="24"/>
      <c r="M104" s="24"/>
      <c r="N104" s="24"/>
      <c r="O104" s="24"/>
      <c r="P104" s="24"/>
      <c r="Q104" s="24"/>
      <c r="R104" s="24"/>
      <c r="S104" s="24"/>
      <c r="T104" s="24"/>
      <c r="U104" s="24"/>
      <c r="V104" s="24"/>
      <c r="W104" s="24"/>
      <c r="X104" s="24"/>
      <c r="Y104" s="24"/>
      <c r="Z104" s="24"/>
      <c r="AA104" s="24"/>
      <c r="AB104" s="24"/>
      <c r="AC104" s="24"/>
      <c r="AD104" s="24"/>
    </row>
    <row r="105" spans="1:30" s="276" customFormat="1" ht="63" customHeight="1" x14ac:dyDescent="0.3">
      <c r="A105" s="277"/>
      <c r="B105" s="277"/>
      <c r="C105" s="290"/>
      <c r="D105" s="291"/>
      <c r="E105" s="374" t="s">
        <v>163</v>
      </c>
      <c r="F105" s="374" t="s">
        <v>2143</v>
      </c>
      <c r="G105" s="393" t="s">
        <v>2162</v>
      </c>
      <c r="H105" s="282"/>
      <c r="I105" s="282"/>
      <c r="J105" s="285"/>
      <c r="K105" s="279"/>
      <c r="L105" s="24"/>
      <c r="M105" s="24"/>
      <c r="N105" s="24"/>
      <c r="O105" s="24"/>
      <c r="P105" s="24"/>
      <c r="Q105" s="24"/>
      <c r="R105" s="24"/>
      <c r="S105" s="24"/>
      <c r="T105" s="24"/>
      <c r="U105" s="24"/>
      <c r="V105" s="24"/>
      <c r="W105" s="24"/>
      <c r="X105" s="24"/>
      <c r="Y105" s="24"/>
      <c r="Z105" s="24"/>
      <c r="AA105" s="24"/>
      <c r="AB105" s="24"/>
      <c r="AC105" s="24"/>
      <c r="AD105" s="24"/>
    </row>
    <row r="106" spans="1:30" s="276" customFormat="1" ht="15.6" thickBot="1" x14ac:dyDescent="0.3">
      <c r="A106" s="277"/>
      <c r="B106" s="277"/>
      <c r="C106" s="286"/>
      <c r="D106" s="287"/>
      <c r="E106" s="288"/>
      <c r="F106" s="288"/>
      <c r="G106" s="288"/>
      <c r="H106" s="288"/>
      <c r="I106" s="288"/>
      <c r="J106" s="289"/>
      <c r="K106" s="279"/>
      <c r="L106" s="24"/>
      <c r="M106" s="24"/>
      <c r="N106" s="24"/>
      <c r="O106" s="24"/>
      <c r="P106" s="24"/>
      <c r="Q106" s="24"/>
      <c r="R106" s="24"/>
      <c r="S106" s="24"/>
      <c r="T106" s="24"/>
      <c r="U106" s="24"/>
      <c r="V106" s="24"/>
      <c r="W106" s="24"/>
      <c r="X106" s="24"/>
      <c r="Y106" s="24"/>
      <c r="Z106" s="24"/>
      <c r="AA106" s="24"/>
      <c r="AB106" s="24"/>
      <c r="AC106" s="24"/>
      <c r="AD106" s="24"/>
    </row>
    <row r="107" spans="1:30" ht="16.2" customHeight="1" thickBot="1" x14ac:dyDescent="0.35">
      <c r="A107" s="156"/>
      <c r="B107" s="156"/>
      <c r="C107" s="189"/>
      <c r="D107" s="190"/>
      <c r="E107" s="191"/>
      <c r="F107" s="192"/>
      <c r="G107" s="192"/>
      <c r="H107" s="156"/>
      <c r="I107" s="277"/>
      <c r="J107" s="156"/>
      <c r="K107" s="157"/>
      <c r="L107" s="156"/>
      <c r="M107" s="156"/>
      <c r="N107" s="156"/>
      <c r="O107" s="156"/>
      <c r="P107" s="156"/>
      <c r="Q107" s="156"/>
      <c r="R107" s="156"/>
      <c r="S107" s="156"/>
      <c r="T107" s="156"/>
      <c r="U107" s="156"/>
      <c r="V107" s="156"/>
      <c r="W107" s="156"/>
      <c r="X107" s="156"/>
      <c r="Y107" s="156"/>
      <c r="Z107" s="156"/>
      <c r="AA107" s="156"/>
      <c r="AB107" s="156"/>
      <c r="AC107" s="156"/>
      <c r="AD107" s="156"/>
    </row>
    <row r="108" spans="1:30" ht="15.6" x14ac:dyDescent="0.3">
      <c r="A108" s="156"/>
      <c r="B108" s="156"/>
      <c r="C108" s="283" t="s">
        <v>1072</v>
      </c>
      <c r="D108" s="354"/>
      <c r="E108" s="355"/>
      <c r="F108" s="356"/>
      <c r="G108" s="356"/>
      <c r="H108" s="356"/>
      <c r="I108" s="356"/>
      <c r="J108" s="357"/>
      <c r="K108" s="157"/>
      <c r="L108" s="24"/>
      <c r="M108" s="24"/>
      <c r="N108" s="24"/>
      <c r="O108" s="24"/>
      <c r="P108" s="24"/>
      <c r="Q108" s="24"/>
      <c r="R108" s="24"/>
      <c r="S108" s="24"/>
      <c r="T108" s="24"/>
      <c r="U108" s="24"/>
      <c r="V108" s="24"/>
      <c r="W108" s="24"/>
      <c r="X108" s="24"/>
      <c r="Y108" s="24"/>
      <c r="Z108" s="24"/>
      <c r="AA108" s="24"/>
      <c r="AB108" s="24"/>
      <c r="AC108" s="24"/>
      <c r="AD108" s="24"/>
    </row>
    <row r="109" spans="1:30" ht="15.6" x14ac:dyDescent="0.25">
      <c r="A109" s="156"/>
      <c r="B109" s="156"/>
      <c r="C109" s="358" t="s">
        <v>1073</v>
      </c>
      <c r="D109" s="359" t="s">
        <v>1074</v>
      </c>
      <c r="E109" s="360"/>
      <c r="F109" s="361"/>
      <c r="G109" s="361"/>
      <c r="H109" s="278"/>
      <c r="I109" s="278"/>
      <c r="J109" s="327"/>
      <c r="K109" s="157"/>
      <c r="L109" s="24"/>
      <c r="M109" s="24"/>
      <c r="N109" s="24"/>
      <c r="O109" s="24"/>
      <c r="P109" s="24"/>
      <c r="Q109" s="24"/>
      <c r="R109" s="24"/>
      <c r="S109" s="24"/>
      <c r="T109" s="24"/>
      <c r="U109" s="24"/>
      <c r="V109" s="24"/>
      <c r="W109" s="24"/>
      <c r="X109" s="24"/>
      <c r="Y109" s="24"/>
      <c r="Z109" s="24"/>
      <c r="AA109" s="24"/>
      <c r="AB109" s="24"/>
      <c r="AC109" s="24"/>
      <c r="AD109" s="24"/>
    </row>
    <row r="110" spans="1:30" ht="15.6" x14ac:dyDescent="0.25">
      <c r="A110" s="156"/>
      <c r="B110" s="156"/>
      <c r="C110" s="358" t="s">
        <v>1075</v>
      </c>
      <c r="D110" s="362" t="s">
        <v>1293</v>
      </c>
      <c r="E110" s="363"/>
      <c r="F110" s="361"/>
      <c r="G110" s="361"/>
      <c r="H110" s="278"/>
      <c r="I110" s="278"/>
      <c r="J110" s="327"/>
      <c r="K110" s="157"/>
      <c r="L110" s="24"/>
      <c r="M110" s="24"/>
      <c r="N110" s="24"/>
      <c r="O110" s="24"/>
      <c r="P110" s="24"/>
      <c r="Q110" s="24"/>
      <c r="R110" s="24"/>
      <c r="S110" s="24"/>
      <c r="T110" s="24"/>
      <c r="U110" s="24"/>
      <c r="V110" s="24"/>
      <c r="W110" s="24"/>
      <c r="X110" s="24"/>
      <c r="Y110" s="24"/>
      <c r="Z110" s="24"/>
      <c r="AA110" s="24"/>
      <c r="AB110" s="24"/>
      <c r="AC110" s="24"/>
      <c r="AD110" s="24"/>
    </row>
    <row r="111" spans="1:30" ht="15.6" thickBot="1" x14ac:dyDescent="0.3">
      <c r="A111" s="156"/>
      <c r="B111" s="156"/>
      <c r="C111" s="364" t="s">
        <v>1076</v>
      </c>
      <c r="D111" s="422" t="s">
        <v>2154</v>
      </c>
      <c r="E111" s="287"/>
      <c r="F111" s="365"/>
      <c r="G111" s="365"/>
      <c r="H111" s="365"/>
      <c r="I111" s="365"/>
      <c r="J111" s="366"/>
      <c r="K111" s="157"/>
      <c r="L111" s="24"/>
      <c r="M111" s="24"/>
      <c r="N111" s="24"/>
      <c r="O111" s="24"/>
      <c r="P111" s="24"/>
      <c r="Q111" s="24"/>
      <c r="R111" s="24"/>
      <c r="S111" s="24"/>
      <c r="T111" s="24"/>
      <c r="U111" s="24"/>
      <c r="V111" s="24"/>
      <c r="W111" s="24"/>
      <c r="X111" s="24"/>
      <c r="Y111" s="24"/>
      <c r="Z111" s="24"/>
      <c r="AA111" s="24"/>
      <c r="AB111" s="24"/>
      <c r="AC111" s="24"/>
      <c r="AD111" s="24"/>
    </row>
    <row r="112" spans="1:30" x14ac:dyDescent="0.25">
      <c r="A112" s="156"/>
      <c r="B112" s="156"/>
      <c r="C112" s="156"/>
      <c r="D112" s="156"/>
      <c r="E112" s="156"/>
      <c r="F112" s="156"/>
      <c r="G112" s="156"/>
      <c r="H112" s="156"/>
      <c r="I112" s="277"/>
      <c r="J112" s="156"/>
      <c r="K112" s="157"/>
      <c r="L112" s="156"/>
      <c r="M112" s="156"/>
      <c r="N112" s="156"/>
      <c r="O112" s="156"/>
      <c r="P112" s="156"/>
      <c r="Q112" s="156"/>
      <c r="R112" s="156"/>
      <c r="S112" s="156"/>
      <c r="T112" s="156"/>
      <c r="U112" s="156"/>
      <c r="V112" s="156"/>
      <c r="W112" s="156"/>
      <c r="X112" s="156"/>
      <c r="Y112" s="156"/>
      <c r="Z112" s="156"/>
      <c r="AA112" s="156"/>
      <c r="AB112" s="156"/>
      <c r="AC112" s="156"/>
      <c r="AD112" s="156"/>
    </row>
    <row r="113" spans="1:30" hidden="1" x14ac:dyDescent="0.25">
      <c r="A113" s="156"/>
      <c r="B113" s="156"/>
      <c r="C113" s="24"/>
      <c r="D113" s="24"/>
      <c r="E113" s="24"/>
      <c r="F113" s="24"/>
      <c r="G113" s="24"/>
      <c r="H113" s="24"/>
      <c r="I113" s="24"/>
      <c r="J113" s="24"/>
      <c r="K113" s="157"/>
      <c r="L113" s="24"/>
      <c r="M113" s="24"/>
      <c r="N113" s="24"/>
      <c r="O113" s="24"/>
      <c r="P113" s="24"/>
      <c r="Q113" s="24"/>
      <c r="R113" s="24"/>
      <c r="S113" s="24"/>
      <c r="T113" s="24"/>
      <c r="U113" s="24"/>
      <c r="V113" s="24"/>
      <c r="W113" s="24"/>
      <c r="X113" s="24"/>
      <c r="Y113" s="24"/>
      <c r="Z113" s="24"/>
      <c r="AA113" s="24"/>
      <c r="AB113" s="24"/>
      <c r="AC113" s="24"/>
      <c r="AD113" s="24"/>
    </row>
    <row r="114" spans="1:30" hidden="1" x14ac:dyDescent="0.25">
      <c r="A114" s="156"/>
      <c r="B114" s="156"/>
      <c r="C114" s="24"/>
      <c r="D114" s="24"/>
      <c r="E114" s="24"/>
      <c r="F114" s="24"/>
      <c r="G114" s="24"/>
      <c r="H114" s="24"/>
      <c r="I114" s="24"/>
      <c r="J114" s="24"/>
      <c r="K114" s="157"/>
      <c r="L114" s="24"/>
      <c r="M114" s="24"/>
      <c r="N114" s="24"/>
      <c r="O114" s="24"/>
      <c r="P114" s="24"/>
      <c r="Q114" s="24"/>
      <c r="R114" s="24"/>
      <c r="S114" s="24"/>
      <c r="T114" s="24"/>
      <c r="U114" s="24"/>
      <c r="V114" s="24"/>
      <c r="W114" s="24"/>
      <c r="X114" s="24"/>
      <c r="Y114" s="24"/>
      <c r="Z114" s="24"/>
      <c r="AA114" s="24"/>
      <c r="AB114" s="24"/>
      <c r="AC114" s="24"/>
      <c r="AD114" s="24"/>
    </row>
    <row r="115" spans="1:30" hidden="1" x14ac:dyDescent="0.25">
      <c r="A115" s="156"/>
      <c r="B115" s="156"/>
      <c r="C115" s="24"/>
      <c r="D115" s="24"/>
      <c r="E115" s="24"/>
      <c r="F115" s="24"/>
      <c r="G115" s="24"/>
      <c r="H115" s="24"/>
      <c r="I115" s="24"/>
      <c r="J115" s="24"/>
      <c r="K115" s="157"/>
      <c r="L115" s="24"/>
      <c r="M115" s="24"/>
      <c r="N115" s="24"/>
      <c r="O115" s="24"/>
      <c r="P115" s="24"/>
      <c r="Q115" s="24"/>
      <c r="R115" s="24"/>
      <c r="S115" s="24"/>
      <c r="T115" s="24"/>
      <c r="U115" s="24"/>
      <c r="V115" s="24"/>
      <c r="W115" s="24"/>
      <c r="X115" s="24"/>
      <c r="Y115" s="24"/>
      <c r="Z115" s="24"/>
      <c r="AA115" s="24"/>
      <c r="AB115" s="24"/>
      <c r="AC115" s="24"/>
      <c r="AD115" s="24"/>
    </row>
    <row r="116" spans="1:30" hidden="1" x14ac:dyDescent="0.25">
      <c r="A116" s="156"/>
      <c r="B116" s="156"/>
      <c r="C116" s="24"/>
      <c r="D116" s="24"/>
      <c r="E116" s="24"/>
      <c r="F116" s="24"/>
      <c r="G116" s="24"/>
      <c r="H116" s="24"/>
      <c r="I116" s="24"/>
      <c r="J116" s="24"/>
      <c r="K116" s="157"/>
      <c r="L116" s="24"/>
      <c r="M116" s="24"/>
      <c r="N116" s="24"/>
      <c r="O116" s="24"/>
      <c r="P116" s="24"/>
      <c r="Q116" s="24"/>
      <c r="R116" s="24"/>
      <c r="S116" s="24"/>
      <c r="T116" s="24"/>
      <c r="U116" s="24"/>
      <c r="V116" s="24"/>
      <c r="W116" s="24"/>
      <c r="X116" s="24"/>
      <c r="Y116" s="24"/>
      <c r="Z116" s="24"/>
      <c r="AA116" s="24"/>
      <c r="AB116" s="24"/>
      <c r="AC116" s="24"/>
      <c r="AD116" s="24"/>
    </row>
    <row r="117" spans="1:30" hidden="1" x14ac:dyDescent="0.25">
      <c r="A117" s="156"/>
      <c r="B117" s="156"/>
      <c r="C117" s="24"/>
      <c r="D117" s="24"/>
      <c r="E117" s="24"/>
      <c r="F117" s="24"/>
      <c r="G117" s="24"/>
      <c r="H117" s="24"/>
      <c r="I117" s="24"/>
      <c r="J117" s="24"/>
      <c r="K117" s="157"/>
      <c r="L117" s="24"/>
      <c r="M117" s="24"/>
      <c r="N117" s="24"/>
      <c r="O117" s="24"/>
      <c r="P117" s="24"/>
      <c r="Q117" s="24"/>
      <c r="R117" s="24"/>
      <c r="S117" s="24"/>
      <c r="T117" s="24"/>
      <c r="U117" s="24"/>
      <c r="V117" s="24"/>
      <c r="W117" s="24"/>
      <c r="X117" s="24"/>
      <c r="Y117" s="24"/>
      <c r="Z117" s="24"/>
      <c r="AA117" s="24"/>
      <c r="AB117" s="24"/>
      <c r="AC117" s="24"/>
      <c r="AD117" s="24"/>
    </row>
    <row r="118" spans="1:30" hidden="1" x14ac:dyDescent="0.25">
      <c r="A118" s="156"/>
      <c r="B118" s="156"/>
      <c r="C118" s="24"/>
      <c r="D118" s="24"/>
      <c r="E118" s="24"/>
      <c r="F118" s="24"/>
      <c r="G118" s="24"/>
      <c r="H118" s="24"/>
      <c r="I118" s="24"/>
      <c r="J118" s="24"/>
      <c r="K118" s="157"/>
      <c r="L118" s="24"/>
      <c r="M118" s="24"/>
      <c r="N118" s="24"/>
      <c r="O118" s="24"/>
      <c r="P118" s="24"/>
      <c r="Q118" s="24"/>
      <c r="R118" s="24"/>
      <c r="S118" s="24"/>
      <c r="T118" s="24"/>
      <c r="U118" s="24"/>
      <c r="V118" s="24"/>
      <c r="W118" s="24"/>
      <c r="X118" s="24"/>
      <c r="Y118" s="24"/>
      <c r="Z118" s="24"/>
      <c r="AA118" s="24"/>
      <c r="AB118" s="24"/>
      <c r="AC118" s="24"/>
      <c r="AD118" s="24"/>
    </row>
    <row r="119" spans="1:30" hidden="1" x14ac:dyDescent="0.25">
      <c r="A119" s="156"/>
      <c r="B119" s="156"/>
      <c r="C119" s="24"/>
      <c r="D119" s="24"/>
      <c r="E119" s="24"/>
      <c r="F119" s="24"/>
      <c r="G119" s="24"/>
      <c r="H119" s="24"/>
      <c r="I119" s="24"/>
      <c r="J119" s="24"/>
      <c r="K119" s="157"/>
      <c r="L119" s="24"/>
      <c r="M119" s="24"/>
      <c r="N119" s="24"/>
      <c r="O119" s="24"/>
      <c r="P119" s="24"/>
      <c r="Q119" s="24"/>
      <c r="R119" s="24"/>
      <c r="S119" s="24"/>
      <c r="T119" s="24"/>
      <c r="U119" s="24"/>
      <c r="V119" s="24"/>
      <c r="W119" s="24"/>
      <c r="X119" s="24"/>
      <c r="Y119" s="24"/>
      <c r="Z119" s="24"/>
      <c r="AA119" s="24"/>
      <c r="AB119" s="24"/>
      <c r="AC119" s="24"/>
      <c r="AD119" s="24"/>
    </row>
    <row r="120" spans="1:30" hidden="1" x14ac:dyDescent="0.25">
      <c r="A120" s="156"/>
      <c r="B120" s="156"/>
      <c r="C120" s="24"/>
      <c r="D120" s="24"/>
      <c r="E120" s="24"/>
      <c r="F120" s="24"/>
      <c r="G120" s="24"/>
      <c r="H120" s="24"/>
      <c r="I120" s="24"/>
      <c r="J120" s="24"/>
      <c r="K120" s="157"/>
      <c r="L120" s="24"/>
      <c r="M120" s="24"/>
      <c r="N120" s="24"/>
      <c r="O120" s="24"/>
      <c r="P120" s="24"/>
      <c r="Q120" s="24"/>
      <c r="R120" s="24"/>
      <c r="S120" s="24"/>
      <c r="T120" s="24"/>
      <c r="U120" s="24"/>
      <c r="V120" s="24"/>
      <c r="W120" s="24"/>
      <c r="X120" s="24"/>
      <c r="Y120" s="24"/>
      <c r="Z120" s="24"/>
      <c r="AA120" s="24"/>
      <c r="AB120" s="24"/>
      <c r="AC120" s="24"/>
      <c r="AD120" s="24"/>
    </row>
    <row r="121" spans="1:30" hidden="1" x14ac:dyDescent="0.25">
      <c r="A121" s="156"/>
      <c r="B121" s="156"/>
      <c r="C121" s="24"/>
      <c r="D121" s="24"/>
      <c r="E121" s="24"/>
      <c r="F121" s="24"/>
      <c r="G121" s="24"/>
      <c r="H121" s="24"/>
      <c r="I121" s="24"/>
      <c r="J121" s="24"/>
      <c r="K121" s="157"/>
      <c r="L121" s="24"/>
      <c r="M121" s="24"/>
      <c r="N121" s="24"/>
      <c r="O121" s="24"/>
      <c r="P121" s="24"/>
      <c r="Q121" s="24"/>
      <c r="R121" s="24"/>
      <c r="S121" s="24"/>
      <c r="T121" s="24"/>
      <c r="U121" s="24"/>
      <c r="V121" s="24"/>
      <c r="W121" s="24"/>
      <c r="X121" s="24"/>
      <c r="Y121" s="24"/>
      <c r="Z121" s="24"/>
      <c r="AA121" s="24"/>
      <c r="AB121" s="24"/>
      <c r="AC121" s="24"/>
      <c r="AD121" s="24"/>
    </row>
    <row r="122" spans="1:30" hidden="1" x14ac:dyDescent="0.25">
      <c r="A122" s="156"/>
      <c r="B122" s="156"/>
      <c r="C122" s="24"/>
      <c r="D122" s="24"/>
      <c r="E122" s="24"/>
      <c r="F122" s="24"/>
      <c r="G122" s="24"/>
      <c r="H122" s="24"/>
      <c r="I122" s="24"/>
      <c r="J122" s="24"/>
      <c r="K122" s="157"/>
      <c r="L122" s="24"/>
      <c r="M122" s="24"/>
      <c r="N122" s="24"/>
      <c r="O122" s="24"/>
      <c r="P122" s="24"/>
      <c r="Q122" s="24"/>
      <c r="R122" s="24"/>
      <c r="S122" s="24"/>
      <c r="T122" s="24"/>
      <c r="U122" s="24"/>
      <c r="V122" s="24"/>
      <c r="W122" s="24"/>
      <c r="X122" s="24"/>
      <c r="Y122" s="24"/>
      <c r="Z122" s="24"/>
      <c r="AA122" s="24"/>
      <c r="AB122" s="24"/>
      <c r="AC122" s="24"/>
      <c r="AD122" s="24"/>
    </row>
    <row r="123" spans="1:30" hidden="1" x14ac:dyDescent="0.25">
      <c r="A123" s="156"/>
      <c r="B123" s="156"/>
      <c r="C123" s="24"/>
      <c r="D123" s="24"/>
      <c r="E123" s="24"/>
      <c r="F123" s="24"/>
      <c r="G123" s="24"/>
      <c r="H123" s="24"/>
      <c r="I123" s="24"/>
      <c r="J123" s="24"/>
      <c r="K123" s="157"/>
      <c r="L123" s="24"/>
      <c r="M123" s="24"/>
      <c r="N123" s="24"/>
      <c r="O123" s="24"/>
      <c r="P123" s="24"/>
      <c r="Q123" s="24"/>
      <c r="R123" s="24"/>
      <c r="S123" s="24"/>
      <c r="T123" s="24"/>
      <c r="U123" s="24"/>
      <c r="V123" s="24"/>
      <c r="W123" s="24"/>
      <c r="X123" s="24"/>
      <c r="Y123" s="24"/>
      <c r="Z123" s="24"/>
      <c r="AA123" s="24"/>
      <c r="AB123" s="24"/>
      <c r="AC123" s="24"/>
      <c r="AD123" s="24"/>
    </row>
    <row r="124" spans="1:30" hidden="1" x14ac:dyDescent="0.25">
      <c r="A124" s="156"/>
      <c r="B124" s="156"/>
      <c r="C124" s="24"/>
      <c r="D124" s="24"/>
      <c r="E124" s="24"/>
      <c r="F124" s="24"/>
      <c r="G124" s="24"/>
      <c r="H124" s="24"/>
      <c r="I124" s="24"/>
      <c r="J124" s="24"/>
      <c r="K124" s="157"/>
      <c r="L124" s="24"/>
      <c r="M124" s="24"/>
      <c r="N124" s="24"/>
      <c r="O124" s="24"/>
      <c r="P124" s="24"/>
      <c r="Q124" s="24"/>
      <c r="R124" s="24"/>
      <c r="S124" s="24"/>
      <c r="T124" s="24"/>
      <c r="U124" s="24"/>
      <c r="V124" s="24"/>
      <c r="W124" s="24"/>
      <c r="X124" s="24"/>
      <c r="Y124" s="24"/>
      <c r="Z124" s="24"/>
      <c r="AA124" s="24"/>
      <c r="AB124" s="24"/>
      <c r="AC124" s="24"/>
      <c r="AD124" s="24"/>
    </row>
    <row r="125" spans="1:30" hidden="1" x14ac:dyDescent="0.25">
      <c r="A125" s="156"/>
      <c r="B125" s="156"/>
      <c r="C125" s="24"/>
      <c r="D125" s="24"/>
      <c r="E125" s="24"/>
      <c r="F125" s="24"/>
      <c r="G125" s="24"/>
      <c r="H125" s="24"/>
      <c r="I125" s="24"/>
      <c r="J125" s="24"/>
      <c r="K125" s="157"/>
      <c r="L125" s="24"/>
      <c r="M125" s="24"/>
      <c r="N125" s="24"/>
      <c r="O125" s="24"/>
      <c r="P125" s="24"/>
      <c r="Q125" s="24"/>
      <c r="R125" s="24"/>
      <c r="S125" s="24"/>
      <c r="T125" s="24"/>
      <c r="U125" s="24"/>
      <c r="V125" s="24"/>
      <c r="W125" s="24"/>
      <c r="X125" s="24"/>
      <c r="Y125" s="24"/>
      <c r="Z125" s="24"/>
      <c r="AA125" s="24"/>
      <c r="AB125" s="24"/>
      <c r="AC125" s="24"/>
      <c r="AD125" s="24"/>
    </row>
    <row r="126" spans="1:30" hidden="1" x14ac:dyDescent="0.25">
      <c r="A126" s="156"/>
      <c r="B126" s="156"/>
      <c r="C126" s="24"/>
      <c r="D126" s="24"/>
      <c r="E126" s="24"/>
      <c r="F126" s="24"/>
      <c r="G126" s="24"/>
      <c r="H126" s="24"/>
      <c r="I126" s="24"/>
      <c r="J126" s="24"/>
      <c r="K126" s="157"/>
      <c r="L126" s="24"/>
      <c r="M126" s="24"/>
      <c r="N126" s="24"/>
      <c r="O126" s="24"/>
      <c r="P126" s="24"/>
      <c r="Q126" s="24"/>
      <c r="R126" s="24"/>
      <c r="S126" s="24"/>
      <c r="T126" s="24"/>
      <c r="U126" s="24"/>
      <c r="V126" s="24"/>
      <c r="W126" s="24"/>
      <c r="X126" s="24"/>
      <c r="Y126" s="24"/>
      <c r="Z126" s="24"/>
      <c r="AA126" s="24"/>
      <c r="AB126" s="24"/>
      <c r="AC126" s="24"/>
      <c r="AD126" s="24"/>
    </row>
    <row r="127" spans="1:30" hidden="1" x14ac:dyDescent="0.25">
      <c r="A127" s="156"/>
      <c r="B127" s="156"/>
      <c r="C127" s="24"/>
      <c r="D127" s="24"/>
      <c r="E127" s="24"/>
      <c r="F127" s="24"/>
      <c r="G127" s="24"/>
      <c r="H127" s="24"/>
      <c r="I127" s="24"/>
      <c r="J127" s="24"/>
      <c r="K127" s="157"/>
      <c r="L127" s="24"/>
      <c r="M127" s="24"/>
      <c r="N127" s="24"/>
      <c r="O127" s="24"/>
      <c r="P127" s="24"/>
      <c r="Q127" s="24"/>
      <c r="R127" s="24"/>
      <c r="S127" s="24"/>
      <c r="T127" s="24"/>
      <c r="U127" s="24"/>
      <c r="V127" s="24"/>
      <c r="W127" s="24"/>
      <c r="X127" s="24"/>
      <c r="Y127" s="24"/>
      <c r="Z127" s="24"/>
      <c r="AA127" s="24"/>
      <c r="AB127" s="24"/>
      <c r="AC127" s="24"/>
      <c r="AD127" s="24"/>
    </row>
    <row r="128" spans="1:30" hidden="1" x14ac:dyDescent="0.25">
      <c r="A128" s="156"/>
      <c r="B128" s="156"/>
      <c r="C128" s="24"/>
      <c r="D128" s="24"/>
      <c r="E128" s="24"/>
      <c r="F128" s="24"/>
      <c r="G128" s="24"/>
      <c r="H128" s="24"/>
      <c r="I128" s="24"/>
      <c r="J128" s="24"/>
      <c r="K128" s="157"/>
      <c r="L128" s="24"/>
      <c r="M128" s="24"/>
      <c r="N128" s="24"/>
      <c r="O128" s="24"/>
      <c r="P128" s="24"/>
      <c r="Q128" s="24"/>
      <c r="R128" s="24"/>
      <c r="S128" s="24"/>
      <c r="T128" s="24"/>
      <c r="U128" s="24"/>
      <c r="V128" s="24"/>
      <c r="W128" s="24"/>
      <c r="X128" s="24"/>
      <c r="Y128" s="24"/>
      <c r="Z128" s="24"/>
      <c r="AA128" s="24"/>
      <c r="AB128" s="24"/>
      <c r="AC128" s="24"/>
      <c r="AD128" s="24"/>
    </row>
    <row r="129" spans="1:30" hidden="1" x14ac:dyDescent="0.25">
      <c r="A129" s="156"/>
      <c r="B129" s="156"/>
      <c r="C129" s="24"/>
      <c r="D129" s="24"/>
      <c r="E129" s="24"/>
      <c r="F129" s="24"/>
      <c r="G129" s="24"/>
      <c r="H129" s="24"/>
      <c r="I129" s="24"/>
      <c r="J129" s="24"/>
      <c r="K129" s="157"/>
      <c r="L129" s="24"/>
      <c r="M129" s="24"/>
      <c r="N129" s="24"/>
      <c r="O129" s="24"/>
      <c r="P129" s="24"/>
      <c r="Q129" s="24"/>
      <c r="R129" s="24"/>
      <c r="S129" s="24"/>
      <c r="T129" s="24"/>
      <c r="U129" s="24"/>
      <c r="V129" s="24"/>
      <c r="W129" s="24"/>
      <c r="X129" s="24"/>
      <c r="Y129" s="24"/>
      <c r="Z129" s="24"/>
      <c r="AA129" s="24"/>
      <c r="AB129" s="24"/>
      <c r="AC129" s="24"/>
      <c r="AD129" s="24"/>
    </row>
    <row r="130" spans="1:30" hidden="1" x14ac:dyDescent="0.25">
      <c r="A130" s="156"/>
      <c r="B130" s="156"/>
      <c r="C130" s="24"/>
      <c r="D130" s="24"/>
      <c r="E130" s="24"/>
      <c r="F130" s="24"/>
      <c r="G130" s="24"/>
      <c r="H130" s="24"/>
      <c r="I130" s="24"/>
      <c r="J130" s="24"/>
      <c r="K130" s="157"/>
      <c r="L130" s="24"/>
      <c r="M130" s="24"/>
      <c r="N130" s="24"/>
      <c r="O130" s="24"/>
      <c r="P130" s="24"/>
      <c r="Q130" s="24"/>
      <c r="R130" s="24"/>
      <c r="S130" s="24"/>
      <c r="T130" s="24"/>
      <c r="U130" s="24"/>
      <c r="V130" s="24"/>
      <c r="W130" s="24"/>
      <c r="X130" s="24"/>
      <c r="Y130" s="24"/>
      <c r="Z130" s="24"/>
      <c r="AA130" s="24"/>
      <c r="AB130" s="24"/>
      <c r="AC130" s="24"/>
      <c r="AD130" s="24"/>
    </row>
    <row r="131" spans="1:30" hidden="1" x14ac:dyDescent="0.25">
      <c r="A131" s="156"/>
      <c r="B131" s="156"/>
      <c r="C131" s="24"/>
      <c r="D131" s="24"/>
      <c r="E131" s="24"/>
      <c r="F131" s="24"/>
      <c r="G131" s="24"/>
      <c r="H131" s="24"/>
      <c r="I131" s="24"/>
      <c r="J131" s="24"/>
      <c r="K131" s="157"/>
      <c r="L131" s="24"/>
      <c r="M131" s="24"/>
      <c r="N131" s="24"/>
      <c r="O131" s="24"/>
      <c r="P131" s="24"/>
      <c r="Q131" s="24"/>
      <c r="R131" s="24"/>
      <c r="S131" s="24"/>
      <c r="T131" s="24"/>
      <c r="U131" s="24"/>
      <c r="V131" s="24"/>
      <c r="W131" s="24"/>
      <c r="X131" s="24"/>
      <c r="Y131" s="24"/>
      <c r="Z131" s="24"/>
      <c r="AA131" s="24"/>
      <c r="AB131" s="24"/>
      <c r="AC131" s="24"/>
      <c r="AD131" s="24"/>
    </row>
    <row r="132" spans="1:30" hidden="1" x14ac:dyDescent="0.25">
      <c r="A132" s="156"/>
      <c r="B132" s="156"/>
      <c r="C132" s="24"/>
      <c r="D132" s="24"/>
      <c r="E132" s="24"/>
      <c r="F132" s="24"/>
      <c r="G132" s="24"/>
      <c r="H132" s="24"/>
      <c r="I132" s="24"/>
      <c r="J132" s="24"/>
      <c r="K132" s="157"/>
      <c r="L132" s="24"/>
      <c r="M132" s="24"/>
      <c r="N132" s="24"/>
      <c r="O132" s="24"/>
      <c r="P132" s="24"/>
      <c r="Q132" s="24"/>
      <c r="R132" s="24"/>
      <c r="S132" s="24"/>
      <c r="T132" s="24"/>
      <c r="U132" s="24"/>
      <c r="V132" s="24"/>
      <c r="W132" s="24"/>
      <c r="X132" s="24"/>
      <c r="Y132" s="24"/>
      <c r="Z132" s="24"/>
      <c r="AA132" s="24"/>
      <c r="AB132" s="24"/>
      <c r="AC132" s="24"/>
      <c r="AD132" s="24"/>
    </row>
    <row r="133" spans="1:30" hidden="1" x14ac:dyDescent="0.25">
      <c r="A133" s="156"/>
      <c r="B133" s="156"/>
      <c r="C133" s="24"/>
      <c r="D133" s="24"/>
      <c r="E133" s="24"/>
      <c r="F133" s="24"/>
      <c r="G133" s="24"/>
      <c r="H133" s="24"/>
      <c r="I133" s="24"/>
      <c r="J133" s="24"/>
      <c r="K133" s="157"/>
      <c r="L133" s="24"/>
      <c r="M133" s="24"/>
      <c r="N133" s="24"/>
      <c r="O133" s="24"/>
      <c r="P133" s="24"/>
      <c r="Q133" s="24"/>
      <c r="R133" s="24"/>
      <c r="S133" s="24"/>
      <c r="T133" s="24"/>
      <c r="U133" s="24"/>
      <c r="V133" s="24"/>
      <c r="W133" s="24"/>
      <c r="X133" s="24"/>
      <c r="Y133" s="24"/>
      <c r="Z133" s="24"/>
      <c r="AA133" s="24"/>
      <c r="AB133" s="24"/>
      <c r="AC133" s="24"/>
      <c r="AD133" s="24"/>
    </row>
    <row r="134" spans="1:30" hidden="1" x14ac:dyDescent="0.25">
      <c r="A134" s="156"/>
      <c r="B134" s="156"/>
      <c r="C134" s="24"/>
      <c r="D134" s="24"/>
      <c r="E134" s="24"/>
      <c r="F134" s="24"/>
      <c r="G134" s="24"/>
      <c r="H134" s="24"/>
      <c r="I134" s="24"/>
      <c r="J134" s="24"/>
      <c r="K134" s="157"/>
      <c r="L134" s="24"/>
      <c r="M134" s="24"/>
      <c r="N134" s="24"/>
      <c r="O134" s="24"/>
      <c r="P134" s="24"/>
      <c r="Q134" s="24"/>
      <c r="R134" s="24"/>
      <c r="S134" s="24"/>
      <c r="T134" s="24"/>
      <c r="U134" s="24"/>
      <c r="V134" s="24"/>
      <c r="W134" s="24"/>
      <c r="X134" s="24"/>
      <c r="Y134" s="24"/>
      <c r="Z134" s="24"/>
      <c r="AA134" s="24"/>
      <c r="AB134" s="24"/>
      <c r="AC134" s="24"/>
      <c r="AD134" s="24"/>
    </row>
    <row r="135" spans="1:30" hidden="1" x14ac:dyDescent="0.25">
      <c r="A135" s="156"/>
      <c r="B135" s="156"/>
      <c r="C135" s="24"/>
      <c r="D135" s="24"/>
      <c r="E135" s="24"/>
      <c r="F135" s="24"/>
      <c r="G135" s="24"/>
      <c r="H135" s="24"/>
      <c r="I135" s="24"/>
      <c r="J135" s="24"/>
      <c r="K135" s="157"/>
      <c r="L135" s="24"/>
      <c r="M135" s="24"/>
      <c r="N135" s="24"/>
      <c r="O135" s="24"/>
      <c r="P135" s="24"/>
      <c r="Q135" s="24"/>
      <c r="R135" s="24"/>
      <c r="S135" s="24"/>
      <c r="T135" s="24"/>
      <c r="U135" s="24"/>
      <c r="V135" s="24"/>
      <c r="W135" s="24"/>
      <c r="X135" s="24"/>
      <c r="Y135" s="24"/>
      <c r="Z135" s="24"/>
      <c r="AA135" s="24"/>
      <c r="AB135" s="24"/>
      <c r="AC135" s="24"/>
      <c r="AD135" s="24"/>
    </row>
    <row r="136" spans="1:30" hidden="1" x14ac:dyDescent="0.25">
      <c r="A136" s="156"/>
      <c r="B136" s="156"/>
      <c r="C136" s="24"/>
      <c r="D136" s="24"/>
      <c r="E136" s="24"/>
      <c r="F136" s="24"/>
      <c r="G136" s="24"/>
      <c r="H136" s="24"/>
      <c r="I136" s="24"/>
      <c r="J136" s="24"/>
      <c r="K136" s="157"/>
      <c r="L136" s="24"/>
      <c r="M136" s="24"/>
      <c r="N136" s="24"/>
      <c r="O136" s="24"/>
      <c r="P136" s="24"/>
      <c r="Q136" s="24"/>
      <c r="R136" s="24"/>
      <c r="S136" s="24"/>
      <c r="T136" s="24"/>
      <c r="U136" s="24"/>
      <c r="V136" s="24"/>
      <c r="W136" s="24"/>
      <c r="X136" s="24"/>
      <c r="Y136" s="24"/>
      <c r="Z136" s="24"/>
      <c r="AA136" s="24"/>
      <c r="AB136" s="24"/>
      <c r="AC136" s="24"/>
      <c r="AD136" s="24"/>
    </row>
    <row r="137" spans="1:30" hidden="1" x14ac:dyDescent="0.25">
      <c r="A137" s="156"/>
      <c r="B137" s="156"/>
      <c r="C137" s="24"/>
      <c r="D137" s="24"/>
      <c r="E137" s="24"/>
      <c r="F137" s="24"/>
      <c r="G137" s="24"/>
      <c r="H137" s="24"/>
      <c r="I137" s="24"/>
      <c r="J137" s="24"/>
      <c r="K137" s="157"/>
      <c r="L137" s="24"/>
      <c r="M137" s="24"/>
      <c r="N137" s="24"/>
      <c r="O137" s="24"/>
      <c r="P137" s="24"/>
      <c r="Q137" s="24"/>
      <c r="R137" s="24"/>
      <c r="S137" s="24"/>
      <c r="T137" s="24"/>
      <c r="U137" s="24"/>
      <c r="V137" s="24"/>
      <c r="W137" s="24"/>
      <c r="X137" s="24"/>
      <c r="Y137" s="24"/>
      <c r="Z137" s="24"/>
      <c r="AA137" s="24"/>
      <c r="AB137" s="24"/>
      <c r="AC137" s="24"/>
      <c r="AD137" s="24"/>
    </row>
    <row r="138" spans="1:30" hidden="1" x14ac:dyDescent="0.25">
      <c r="A138" s="156"/>
      <c r="B138" s="156"/>
      <c r="C138" s="24"/>
      <c r="D138" s="24"/>
      <c r="E138" s="24"/>
      <c r="F138" s="24"/>
      <c r="G138" s="24"/>
      <c r="H138" s="24"/>
      <c r="I138" s="24"/>
      <c r="J138" s="24"/>
      <c r="K138" s="157"/>
      <c r="L138" s="24"/>
      <c r="M138" s="24"/>
      <c r="N138" s="24"/>
      <c r="O138" s="24"/>
      <c r="P138" s="24"/>
      <c r="Q138" s="24"/>
      <c r="R138" s="24"/>
      <c r="S138" s="24"/>
      <c r="T138" s="24"/>
      <c r="U138" s="24"/>
      <c r="V138" s="24"/>
      <c r="W138" s="24"/>
      <c r="X138" s="24"/>
      <c r="Y138" s="24"/>
      <c r="Z138" s="24"/>
      <c r="AA138" s="24"/>
      <c r="AB138" s="24"/>
      <c r="AC138" s="24"/>
      <c r="AD138" s="24"/>
    </row>
    <row r="139" spans="1:30" hidden="1" x14ac:dyDescent="0.25">
      <c r="A139" s="156"/>
      <c r="B139" s="156"/>
      <c r="C139" s="24"/>
      <c r="D139" s="24"/>
      <c r="E139" s="24"/>
      <c r="F139" s="24"/>
      <c r="G139" s="24"/>
      <c r="H139" s="24"/>
      <c r="I139" s="24"/>
      <c r="J139" s="24"/>
      <c r="K139" s="157"/>
      <c r="L139" s="24"/>
      <c r="M139" s="24"/>
      <c r="N139" s="24"/>
      <c r="O139" s="24"/>
      <c r="P139" s="24"/>
      <c r="Q139" s="24"/>
      <c r="R139" s="24"/>
      <c r="S139" s="24"/>
      <c r="T139" s="24"/>
      <c r="U139" s="24"/>
      <c r="V139" s="24"/>
      <c r="W139" s="24"/>
      <c r="X139" s="24"/>
      <c r="Y139" s="24"/>
      <c r="Z139" s="24"/>
      <c r="AA139" s="24"/>
      <c r="AB139" s="24"/>
      <c r="AC139" s="24"/>
      <c r="AD139" s="24"/>
    </row>
    <row r="140" spans="1:30" hidden="1" x14ac:dyDescent="0.25">
      <c r="A140" s="156"/>
      <c r="B140" s="156"/>
      <c r="C140" s="24"/>
      <c r="D140" s="24"/>
      <c r="E140" s="24"/>
      <c r="F140" s="24"/>
      <c r="G140" s="24"/>
      <c r="H140" s="24"/>
      <c r="I140" s="24"/>
      <c r="J140" s="24"/>
      <c r="K140" s="157"/>
      <c r="L140" s="24"/>
      <c r="M140" s="24"/>
      <c r="N140" s="24"/>
      <c r="O140" s="24"/>
      <c r="P140" s="24"/>
      <c r="Q140" s="24"/>
      <c r="R140" s="24"/>
      <c r="S140" s="24"/>
      <c r="T140" s="24"/>
      <c r="U140" s="24"/>
      <c r="V140" s="24"/>
      <c r="W140" s="24"/>
      <c r="X140" s="24"/>
      <c r="Y140" s="24"/>
      <c r="Z140" s="24"/>
      <c r="AA140" s="24"/>
      <c r="AB140" s="24"/>
      <c r="AC140" s="24"/>
      <c r="AD140" s="24"/>
    </row>
    <row r="141" spans="1:30" hidden="1" x14ac:dyDescent="0.25">
      <c r="A141" s="156"/>
      <c r="B141" s="156"/>
      <c r="C141" s="24"/>
      <c r="D141" s="24"/>
      <c r="E141" s="24"/>
      <c r="F141" s="24"/>
      <c r="G141" s="24"/>
      <c r="H141" s="24"/>
      <c r="I141" s="24"/>
      <c r="J141" s="24"/>
      <c r="K141" s="157"/>
      <c r="L141" s="24"/>
      <c r="M141" s="24"/>
      <c r="N141" s="24"/>
      <c r="O141" s="24"/>
      <c r="P141" s="24"/>
      <c r="Q141" s="24"/>
      <c r="R141" s="24"/>
      <c r="S141" s="24"/>
      <c r="T141" s="24"/>
      <c r="U141" s="24"/>
      <c r="V141" s="24"/>
      <c r="W141" s="24"/>
      <c r="X141" s="24"/>
      <c r="Y141" s="24"/>
      <c r="Z141" s="24"/>
      <c r="AA141" s="24"/>
      <c r="AB141" s="24"/>
      <c r="AC141" s="24"/>
      <c r="AD141" s="24"/>
    </row>
    <row r="142" spans="1:30" hidden="1" x14ac:dyDescent="0.25">
      <c r="A142" s="156"/>
      <c r="B142" s="156"/>
      <c r="C142" s="24"/>
      <c r="D142" s="24"/>
      <c r="E142" s="24"/>
      <c r="F142" s="24"/>
      <c r="G142" s="24"/>
      <c r="H142" s="24"/>
      <c r="I142" s="24"/>
      <c r="J142" s="24"/>
      <c r="K142" s="157"/>
      <c r="L142" s="24"/>
      <c r="M142" s="24"/>
      <c r="N142" s="24"/>
      <c r="O142" s="24"/>
      <c r="P142" s="24"/>
      <c r="Q142" s="24"/>
      <c r="R142" s="24"/>
      <c r="S142" s="24"/>
      <c r="T142" s="24"/>
      <c r="U142" s="24"/>
      <c r="V142" s="24"/>
      <c r="W142" s="24"/>
      <c r="X142" s="24"/>
      <c r="Y142" s="24"/>
      <c r="Z142" s="24"/>
      <c r="AA142" s="24"/>
      <c r="AB142" s="24"/>
      <c r="AC142" s="24"/>
      <c r="AD142" s="24"/>
    </row>
    <row r="143" spans="1:30" hidden="1" x14ac:dyDescent="0.25">
      <c r="A143" s="156"/>
      <c r="B143" s="156"/>
      <c r="C143" s="24"/>
      <c r="D143" s="24"/>
      <c r="E143" s="24"/>
      <c r="F143" s="24"/>
      <c r="G143" s="24"/>
      <c r="H143" s="24"/>
      <c r="I143" s="24"/>
      <c r="J143" s="24"/>
      <c r="K143" s="157"/>
      <c r="L143" s="24"/>
      <c r="M143" s="24"/>
      <c r="N143" s="24"/>
      <c r="O143" s="24"/>
      <c r="P143" s="24"/>
      <c r="Q143" s="24"/>
      <c r="R143" s="24"/>
      <c r="S143" s="24"/>
      <c r="T143" s="24"/>
      <c r="U143" s="24"/>
      <c r="V143" s="24"/>
      <c r="W143" s="24"/>
      <c r="X143" s="24"/>
      <c r="Y143" s="24"/>
      <c r="Z143" s="24"/>
      <c r="AA143" s="24"/>
      <c r="AB143" s="24"/>
      <c r="AC143" s="24"/>
      <c r="AD143" s="24"/>
    </row>
    <row r="144" spans="1:30" hidden="1" x14ac:dyDescent="0.25">
      <c r="A144" s="156"/>
      <c r="B144" s="156"/>
      <c r="C144" s="24"/>
      <c r="D144" s="24"/>
      <c r="E144" s="24"/>
      <c r="F144" s="24"/>
      <c r="G144" s="24"/>
      <c r="H144" s="24"/>
      <c r="I144" s="24"/>
      <c r="J144" s="24"/>
      <c r="K144" s="157"/>
      <c r="L144" s="24"/>
      <c r="M144" s="24"/>
      <c r="N144" s="24"/>
      <c r="O144" s="24"/>
      <c r="P144" s="24"/>
      <c r="Q144" s="24"/>
      <c r="R144" s="24"/>
      <c r="S144" s="24"/>
      <c r="T144" s="24"/>
      <c r="U144" s="24"/>
      <c r="V144" s="24"/>
      <c r="W144" s="24"/>
      <c r="X144" s="24"/>
      <c r="Y144" s="24"/>
      <c r="Z144" s="24"/>
      <c r="AA144" s="24"/>
      <c r="AB144" s="24"/>
      <c r="AC144" s="24"/>
      <c r="AD144" s="24"/>
    </row>
    <row r="145" spans="1:30" hidden="1" x14ac:dyDescent="0.25">
      <c r="A145" s="156"/>
      <c r="B145" s="156"/>
      <c r="C145" s="24"/>
      <c r="D145" s="24"/>
      <c r="E145" s="24"/>
      <c r="F145" s="24"/>
      <c r="G145" s="24"/>
      <c r="H145" s="24"/>
      <c r="I145" s="24"/>
      <c r="J145" s="24"/>
      <c r="K145" s="157"/>
      <c r="L145" s="24"/>
      <c r="M145" s="24"/>
      <c r="N145" s="24"/>
      <c r="O145" s="24"/>
      <c r="P145" s="24"/>
      <c r="Q145" s="24"/>
      <c r="R145" s="24"/>
      <c r="S145" s="24"/>
      <c r="T145" s="24"/>
      <c r="U145" s="24"/>
      <c r="V145" s="24"/>
      <c r="W145" s="24"/>
      <c r="X145" s="24"/>
      <c r="Y145" s="24"/>
      <c r="Z145" s="24"/>
      <c r="AA145" s="24"/>
      <c r="AB145" s="24"/>
      <c r="AC145" s="24"/>
      <c r="AD145" s="24"/>
    </row>
    <row r="146" spans="1:30" hidden="1" x14ac:dyDescent="0.25">
      <c r="A146" s="156"/>
      <c r="B146" s="156"/>
      <c r="C146" s="24"/>
      <c r="D146" s="24"/>
      <c r="E146" s="24"/>
      <c r="F146" s="24"/>
      <c r="G146" s="24"/>
      <c r="H146" s="24"/>
      <c r="I146" s="24"/>
      <c r="J146" s="24"/>
      <c r="K146" s="157"/>
      <c r="L146" s="24"/>
      <c r="M146" s="24"/>
      <c r="N146" s="24"/>
      <c r="O146" s="24"/>
      <c r="P146" s="24"/>
      <c r="Q146" s="24"/>
      <c r="R146" s="24"/>
      <c r="S146" s="24"/>
      <c r="T146" s="24"/>
      <c r="U146" s="24"/>
      <c r="V146" s="24"/>
      <c r="W146" s="24"/>
      <c r="X146" s="24"/>
      <c r="Y146" s="24"/>
      <c r="Z146" s="24"/>
      <c r="AA146" s="24"/>
      <c r="AB146" s="24"/>
      <c r="AC146" s="24"/>
      <c r="AD146" s="24"/>
    </row>
    <row r="147" spans="1:30" hidden="1" x14ac:dyDescent="0.25">
      <c r="A147" s="156"/>
      <c r="B147" s="156"/>
      <c r="C147" s="24"/>
      <c r="D147" s="24"/>
      <c r="E147" s="24"/>
      <c r="F147" s="24"/>
      <c r="G147" s="24"/>
      <c r="H147" s="24"/>
      <c r="I147" s="24"/>
      <c r="J147" s="24"/>
      <c r="K147" s="157"/>
      <c r="L147" s="24"/>
      <c r="M147" s="24"/>
      <c r="N147" s="24"/>
      <c r="O147" s="24"/>
      <c r="P147" s="24"/>
      <c r="Q147" s="24"/>
      <c r="R147" s="24"/>
      <c r="S147" s="24"/>
      <c r="T147" s="24"/>
      <c r="U147" s="24"/>
      <c r="V147" s="24"/>
      <c r="W147" s="24"/>
      <c r="X147" s="24"/>
      <c r="Y147" s="24"/>
      <c r="Z147" s="24"/>
      <c r="AA147" s="24"/>
      <c r="AB147" s="24"/>
      <c r="AC147" s="24"/>
      <c r="AD147" s="24"/>
    </row>
    <row r="148" spans="1:30" hidden="1" x14ac:dyDescent="0.25">
      <c r="A148" s="156"/>
      <c r="B148" s="156"/>
      <c r="C148" s="24"/>
      <c r="D148" s="24"/>
      <c r="E148" s="24"/>
      <c r="F148" s="24"/>
      <c r="G148" s="24"/>
      <c r="H148" s="24"/>
      <c r="I148" s="24"/>
      <c r="J148" s="24"/>
      <c r="K148" s="157"/>
      <c r="L148" s="24"/>
      <c r="M148" s="24"/>
      <c r="N148" s="24"/>
      <c r="O148" s="24"/>
      <c r="P148" s="24"/>
      <c r="Q148" s="24"/>
      <c r="R148" s="24"/>
      <c r="S148" s="24"/>
      <c r="T148" s="24"/>
      <c r="U148" s="24"/>
      <c r="V148" s="24"/>
      <c r="W148" s="24"/>
      <c r="X148" s="24"/>
      <c r="Y148" s="24"/>
      <c r="Z148" s="24"/>
      <c r="AA148" s="24"/>
      <c r="AB148" s="24"/>
      <c r="AC148" s="24"/>
      <c r="AD148" s="24"/>
    </row>
    <row r="149" spans="1:30" hidden="1" x14ac:dyDescent="0.25">
      <c r="A149" s="156"/>
      <c r="B149" s="156"/>
      <c r="C149" s="24"/>
      <c r="D149" s="24"/>
      <c r="E149" s="24"/>
      <c r="F149" s="24"/>
      <c r="G149" s="24"/>
      <c r="H149" s="24"/>
      <c r="I149" s="24"/>
      <c r="J149" s="24"/>
      <c r="K149" s="157"/>
      <c r="L149" s="24"/>
      <c r="M149" s="24"/>
      <c r="N149" s="24"/>
      <c r="O149" s="24"/>
      <c r="P149" s="24"/>
      <c r="Q149" s="24"/>
      <c r="R149" s="24"/>
      <c r="S149" s="24"/>
      <c r="T149" s="24"/>
      <c r="U149" s="24"/>
      <c r="V149" s="24"/>
      <c r="W149" s="24"/>
      <c r="X149" s="24"/>
      <c r="Y149" s="24"/>
      <c r="Z149" s="24"/>
      <c r="AA149" s="24"/>
      <c r="AB149" s="24"/>
      <c r="AC149" s="24"/>
      <c r="AD149" s="24"/>
    </row>
    <row r="150" spans="1:30" hidden="1" x14ac:dyDescent="0.25">
      <c r="A150" s="156"/>
      <c r="B150" s="156"/>
      <c r="C150" s="24"/>
      <c r="D150" s="24"/>
      <c r="E150" s="24"/>
      <c r="F150" s="24"/>
      <c r="G150" s="24"/>
      <c r="H150" s="24"/>
      <c r="I150" s="24"/>
      <c r="J150" s="24"/>
      <c r="K150" s="157"/>
      <c r="L150" s="24"/>
      <c r="M150" s="24"/>
      <c r="N150" s="24"/>
      <c r="O150" s="24"/>
      <c r="P150" s="24"/>
      <c r="Q150" s="24"/>
      <c r="R150" s="24"/>
      <c r="S150" s="24"/>
      <c r="T150" s="24"/>
      <c r="U150" s="24"/>
      <c r="V150" s="24"/>
      <c r="W150" s="24"/>
      <c r="X150" s="24"/>
      <c r="Y150" s="24"/>
      <c r="Z150" s="24"/>
      <c r="AA150" s="24"/>
      <c r="AB150" s="24"/>
      <c r="AC150" s="24"/>
      <c r="AD150" s="24"/>
    </row>
    <row r="151" spans="1:30" hidden="1" x14ac:dyDescent="0.25">
      <c r="A151" s="156"/>
      <c r="B151" s="156"/>
      <c r="C151" s="24"/>
      <c r="D151" s="24"/>
      <c r="E151" s="24"/>
      <c r="F151" s="24"/>
      <c r="G151" s="24"/>
      <c r="H151" s="24"/>
      <c r="I151" s="24"/>
      <c r="J151" s="24"/>
      <c r="K151" s="157"/>
      <c r="L151" s="24"/>
      <c r="M151" s="24"/>
      <c r="N151" s="24"/>
      <c r="O151" s="24"/>
      <c r="P151" s="24"/>
      <c r="Q151" s="24"/>
      <c r="R151" s="24"/>
      <c r="S151" s="24"/>
      <c r="T151" s="24"/>
      <c r="U151" s="24"/>
      <c r="V151" s="24"/>
      <c r="W151" s="24"/>
      <c r="X151" s="24"/>
      <c r="Y151" s="24"/>
      <c r="Z151" s="24"/>
      <c r="AA151" s="24"/>
      <c r="AB151" s="24"/>
      <c r="AC151" s="24"/>
      <c r="AD151" s="24"/>
    </row>
    <row r="152" spans="1:30" hidden="1" x14ac:dyDescent="0.25">
      <c r="A152" s="156"/>
      <c r="B152" s="156"/>
      <c r="C152" s="24"/>
      <c r="D152" s="24"/>
      <c r="E152" s="24"/>
      <c r="F152" s="24"/>
      <c r="G152" s="24"/>
      <c r="H152" s="24"/>
      <c r="I152" s="24"/>
      <c r="J152" s="24"/>
      <c r="K152" s="157"/>
      <c r="L152" s="24"/>
      <c r="M152" s="24"/>
      <c r="N152" s="24"/>
      <c r="O152" s="24"/>
      <c r="P152" s="24"/>
      <c r="Q152" s="24"/>
      <c r="R152" s="24"/>
      <c r="S152" s="24"/>
      <c r="T152" s="24"/>
      <c r="U152" s="24"/>
      <c r="V152" s="24"/>
      <c r="W152" s="24"/>
      <c r="X152" s="24"/>
      <c r="Y152" s="24"/>
      <c r="Z152" s="24"/>
      <c r="AA152" s="24"/>
      <c r="AB152" s="24"/>
      <c r="AC152" s="24"/>
      <c r="AD152" s="24"/>
    </row>
    <row r="153" spans="1:30" hidden="1" x14ac:dyDescent="0.25">
      <c r="A153" s="156"/>
      <c r="B153" s="156"/>
      <c r="C153" s="24"/>
      <c r="D153" s="24"/>
      <c r="E153" s="24"/>
      <c r="F153" s="24"/>
      <c r="G153" s="24"/>
      <c r="H153" s="24"/>
      <c r="I153" s="24"/>
      <c r="J153" s="24"/>
      <c r="K153" s="157"/>
      <c r="L153" s="24"/>
      <c r="M153" s="24"/>
      <c r="N153" s="24"/>
      <c r="O153" s="24"/>
      <c r="P153" s="24"/>
      <c r="Q153" s="24"/>
      <c r="R153" s="24"/>
      <c r="S153" s="24"/>
      <c r="T153" s="24"/>
      <c r="U153" s="24"/>
      <c r="V153" s="24"/>
      <c r="W153" s="24"/>
      <c r="X153" s="24"/>
      <c r="Y153" s="24"/>
      <c r="Z153" s="24"/>
      <c r="AA153" s="24"/>
      <c r="AB153" s="24"/>
      <c r="AC153" s="24"/>
      <c r="AD153" s="24"/>
    </row>
    <row r="154" spans="1:30" hidden="1" x14ac:dyDescent="0.25">
      <c r="A154" s="156"/>
      <c r="B154" s="156"/>
      <c r="C154" s="24"/>
      <c r="D154" s="24"/>
      <c r="E154" s="24"/>
      <c r="F154" s="24"/>
      <c r="G154" s="24"/>
      <c r="H154" s="24"/>
      <c r="I154" s="24"/>
      <c r="J154" s="24"/>
      <c r="K154" s="157"/>
      <c r="L154" s="24"/>
      <c r="M154" s="24"/>
      <c r="N154" s="24"/>
      <c r="O154" s="24"/>
      <c r="P154" s="24"/>
      <c r="Q154" s="24"/>
      <c r="R154" s="24"/>
      <c r="S154" s="24"/>
      <c r="T154" s="24"/>
      <c r="U154" s="24"/>
      <c r="V154" s="24"/>
      <c r="W154" s="24"/>
      <c r="X154" s="24"/>
      <c r="Y154" s="24"/>
      <c r="Z154" s="24"/>
      <c r="AA154" s="24"/>
      <c r="AB154" s="24"/>
      <c r="AC154" s="24"/>
      <c r="AD154" s="24"/>
    </row>
    <row r="155" spans="1:30" hidden="1" x14ac:dyDescent="0.25">
      <c r="A155" s="156"/>
      <c r="B155" s="156"/>
      <c r="C155" s="24"/>
      <c r="D155" s="24"/>
      <c r="E155" s="24"/>
      <c r="F155" s="24"/>
      <c r="G155" s="24"/>
      <c r="H155" s="24"/>
      <c r="I155" s="24"/>
      <c r="J155" s="24"/>
      <c r="K155" s="157"/>
      <c r="L155" s="24"/>
      <c r="M155" s="24"/>
      <c r="N155" s="24"/>
      <c r="O155" s="24"/>
      <c r="P155" s="24"/>
      <c r="Q155" s="24"/>
      <c r="R155" s="24"/>
      <c r="S155" s="24"/>
      <c r="T155" s="24"/>
      <c r="U155" s="24"/>
      <c r="V155" s="24"/>
      <c r="W155" s="24"/>
      <c r="X155" s="24"/>
      <c r="Y155" s="24"/>
      <c r="Z155" s="24"/>
      <c r="AA155" s="24"/>
      <c r="AB155" s="24"/>
      <c r="AC155" s="24"/>
      <c r="AD155" s="24"/>
    </row>
    <row r="156" spans="1:30" hidden="1" x14ac:dyDescent="0.25">
      <c r="A156" s="156"/>
      <c r="B156" s="156"/>
      <c r="C156" s="24"/>
      <c r="D156" s="24"/>
      <c r="E156" s="24"/>
      <c r="F156" s="24"/>
      <c r="G156" s="24"/>
      <c r="H156" s="24"/>
      <c r="I156" s="24"/>
      <c r="J156" s="24"/>
      <c r="K156" s="157"/>
      <c r="L156" s="24"/>
      <c r="M156" s="24"/>
      <c r="N156" s="24"/>
      <c r="O156" s="24"/>
      <c r="P156" s="24"/>
      <c r="Q156" s="24"/>
      <c r="R156" s="24"/>
      <c r="S156" s="24"/>
      <c r="T156" s="24"/>
      <c r="U156" s="24"/>
      <c r="V156" s="24"/>
      <c r="W156" s="24"/>
      <c r="X156" s="24"/>
      <c r="Y156" s="24"/>
      <c r="Z156" s="24"/>
      <c r="AA156" s="24"/>
      <c r="AB156" s="24"/>
      <c r="AC156" s="24"/>
      <c r="AD156" s="24"/>
    </row>
    <row r="157" spans="1:30" hidden="1" x14ac:dyDescent="0.25">
      <c r="A157" s="156"/>
      <c r="B157" s="156"/>
      <c r="C157" s="24"/>
      <c r="D157" s="24"/>
      <c r="E157" s="24"/>
      <c r="F157" s="24"/>
      <c r="G157" s="24"/>
      <c r="H157" s="24"/>
      <c r="I157" s="24"/>
      <c r="J157" s="24"/>
      <c r="K157" s="157"/>
      <c r="L157" s="24"/>
      <c r="M157" s="24"/>
      <c r="N157" s="24"/>
      <c r="O157" s="24"/>
      <c r="P157" s="24"/>
      <c r="Q157" s="24"/>
      <c r="R157" s="24"/>
      <c r="S157" s="24"/>
      <c r="T157" s="24"/>
      <c r="U157" s="24"/>
      <c r="V157" s="24"/>
      <c r="W157" s="24"/>
      <c r="X157" s="24"/>
      <c r="Y157" s="24"/>
      <c r="Z157" s="24"/>
      <c r="AA157" s="24"/>
      <c r="AB157" s="24"/>
      <c r="AC157" s="24"/>
      <c r="AD157" s="24"/>
    </row>
    <row r="158" spans="1:30" hidden="1" x14ac:dyDescent="0.25">
      <c r="A158" s="156"/>
      <c r="B158" s="156"/>
      <c r="C158" s="24"/>
      <c r="D158" s="24"/>
      <c r="E158" s="24"/>
      <c r="F158" s="24"/>
      <c r="G158" s="24"/>
      <c r="H158" s="24"/>
      <c r="I158" s="24"/>
      <c r="J158" s="24"/>
      <c r="K158" s="157"/>
      <c r="L158" s="24"/>
      <c r="M158" s="24"/>
      <c r="N158" s="24"/>
      <c r="O158" s="24"/>
      <c r="P158" s="24"/>
      <c r="Q158" s="24"/>
      <c r="R158" s="24"/>
      <c r="S158" s="24"/>
      <c r="T158" s="24"/>
      <c r="U158" s="24"/>
      <c r="V158" s="24"/>
      <c r="W158" s="24"/>
      <c r="X158" s="24"/>
      <c r="Y158" s="24"/>
      <c r="Z158" s="24"/>
      <c r="AA158" s="24"/>
      <c r="AB158" s="24"/>
      <c r="AC158" s="24"/>
      <c r="AD158" s="24"/>
    </row>
    <row r="159" spans="1:30" hidden="1" x14ac:dyDescent="0.25">
      <c r="A159" s="156"/>
      <c r="B159" s="156"/>
      <c r="C159" s="24"/>
      <c r="D159" s="24"/>
      <c r="E159" s="24"/>
      <c r="F159" s="24"/>
      <c r="G159" s="24"/>
      <c r="H159" s="24"/>
      <c r="I159" s="24"/>
      <c r="J159" s="24"/>
      <c r="K159" s="157"/>
      <c r="L159" s="24"/>
      <c r="M159" s="24"/>
      <c r="N159" s="24"/>
      <c r="O159" s="24"/>
      <c r="P159" s="24"/>
      <c r="Q159" s="24"/>
      <c r="R159" s="24"/>
      <c r="S159" s="24"/>
      <c r="T159" s="24"/>
      <c r="U159" s="24"/>
      <c r="V159" s="24"/>
      <c r="W159" s="24"/>
      <c r="X159" s="24"/>
      <c r="Y159" s="24"/>
      <c r="Z159" s="24"/>
      <c r="AA159" s="24"/>
      <c r="AB159" s="24"/>
      <c r="AC159" s="24"/>
      <c r="AD159" s="24"/>
    </row>
    <row r="160" spans="1:30" hidden="1" x14ac:dyDescent="0.25">
      <c r="A160" s="156"/>
      <c r="B160" s="156"/>
      <c r="C160" s="24"/>
      <c r="D160" s="24"/>
      <c r="E160" s="24"/>
      <c r="F160" s="24"/>
      <c r="G160" s="24"/>
      <c r="H160" s="24"/>
      <c r="I160" s="24"/>
      <c r="J160" s="24"/>
      <c r="K160" s="157"/>
      <c r="L160" s="24"/>
      <c r="M160" s="24"/>
      <c r="N160" s="24"/>
      <c r="O160" s="24"/>
      <c r="P160" s="24"/>
      <c r="Q160" s="24"/>
      <c r="R160" s="24"/>
      <c r="S160" s="24"/>
      <c r="T160" s="24"/>
      <c r="U160" s="24"/>
      <c r="V160" s="24"/>
      <c r="W160" s="24"/>
      <c r="X160" s="24"/>
      <c r="Y160" s="24"/>
      <c r="Z160" s="24"/>
      <c r="AA160" s="24"/>
      <c r="AB160" s="24"/>
      <c r="AC160" s="24"/>
      <c r="AD160" s="24"/>
    </row>
    <row r="161" spans="1:30" hidden="1" x14ac:dyDescent="0.25">
      <c r="A161" s="156"/>
      <c r="B161" s="156"/>
      <c r="C161" s="24"/>
      <c r="D161" s="24"/>
      <c r="E161" s="24"/>
      <c r="F161" s="24"/>
      <c r="G161" s="24"/>
      <c r="H161" s="24"/>
      <c r="I161" s="24"/>
      <c r="J161" s="24"/>
      <c r="K161" s="157"/>
      <c r="L161" s="24"/>
      <c r="M161" s="24"/>
      <c r="N161" s="24"/>
      <c r="O161" s="24"/>
      <c r="P161" s="24"/>
      <c r="Q161" s="24"/>
      <c r="R161" s="24"/>
      <c r="S161" s="24"/>
      <c r="T161" s="24"/>
      <c r="U161" s="24"/>
      <c r="V161" s="24"/>
      <c r="W161" s="24"/>
      <c r="X161" s="24"/>
      <c r="Y161" s="24"/>
      <c r="Z161" s="24"/>
      <c r="AA161" s="24"/>
      <c r="AB161" s="24"/>
      <c r="AC161" s="24"/>
      <c r="AD161" s="24"/>
    </row>
    <row r="162" spans="1:30" hidden="1" x14ac:dyDescent="0.25">
      <c r="A162" s="156"/>
      <c r="B162" s="156"/>
      <c r="C162" s="24"/>
      <c r="D162" s="24"/>
      <c r="E162" s="24"/>
      <c r="F162" s="24"/>
      <c r="G162" s="24"/>
      <c r="H162" s="24"/>
      <c r="I162" s="24"/>
      <c r="J162" s="24"/>
      <c r="K162" s="157"/>
      <c r="L162" s="24"/>
      <c r="M162" s="24"/>
      <c r="N162" s="24"/>
      <c r="O162" s="24"/>
      <c r="P162" s="24"/>
      <c r="Q162" s="24"/>
      <c r="R162" s="24"/>
      <c r="S162" s="24"/>
      <c r="T162" s="24"/>
      <c r="U162" s="24"/>
      <c r="V162" s="24"/>
      <c r="W162" s="24"/>
      <c r="X162" s="24"/>
      <c r="Y162" s="24"/>
      <c r="Z162" s="24"/>
      <c r="AA162" s="24"/>
      <c r="AB162" s="24"/>
      <c r="AC162" s="24"/>
      <c r="AD162" s="24"/>
    </row>
    <row r="163" spans="1:30" hidden="1" x14ac:dyDescent="0.25">
      <c r="A163" s="156"/>
      <c r="B163" s="156"/>
      <c r="C163" s="24"/>
      <c r="D163" s="24"/>
      <c r="E163" s="24"/>
      <c r="F163" s="24"/>
      <c r="G163" s="24"/>
      <c r="H163" s="24"/>
      <c r="I163" s="24"/>
      <c r="J163" s="24"/>
      <c r="K163" s="157"/>
      <c r="L163" s="24"/>
      <c r="M163" s="24"/>
      <c r="N163" s="24"/>
      <c r="O163" s="24"/>
      <c r="P163" s="24"/>
      <c r="Q163" s="24"/>
      <c r="R163" s="24"/>
      <c r="S163" s="24"/>
      <c r="T163" s="24"/>
      <c r="U163" s="24"/>
      <c r="V163" s="24"/>
      <c r="W163" s="24"/>
      <c r="X163" s="24"/>
      <c r="Y163" s="24"/>
      <c r="Z163" s="24"/>
      <c r="AA163" s="24"/>
      <c r="AB163" s="24"/>
      <c r="AC163" s="24"/>
      <c r="AD163" s="24"/>
    </row>
    <row r="164" spans="1:30" hidden="1" x14ac:dyDescent="0.25">
      <c r="A164" s="156"/>
      <c r="B164" s="156"/>
      <c r="C164" s="24"/>
      <c r="D164" s="24"/>
      <c r="E164" s="24"/>
      <c r="F164" s="24"/>
      <c r="G164" s="24"/>
      <c r="H164" s="24"/>
      <c r="I164" s="24"/>
      <c r="J164" s="24"/>
      <c r="K164" s="157"/>
      <c r="L164" s="24"/>
      <c r="M164" s="24"/>
      <c r="N164" s="24"/>
      <c r="O164" s="24"/>
      <c r="P164" s="24"/>
      <c r="Q164" s="24"/>
      <c r="R164" s="24"/>
      <c r="S164" s="24"/>
      <c r="T164" s="24"/>
      <c r="U164" s="24"/>
      <c r="V164" s="24"/>
      <c r="W164" s="24"/>
      <c r="X164" s="24"/>
      <c r="Y164" s="24"/>
      <c r="Z164" s="24"/>
      <c r="AA164" s="24"/>
      <c r="AB164" s="24"/>
      <c r="AC164" s="24"/>
      <c r="AD164" s="24"/>
    </row>
    <row r="165" spans="1:30" hidden="1" x14ac:dyDescent="0.25">
      <c r="A165" s="156"/>
      <c r="B165" s="156"/>
      <c r="C165" s="24"/>
      <c r="D165" s="24"/>
      <c r="E165" s="24"/>
      <c r="F165" s="24"/>
      <c r="G165" s="24"/>
      <c r="H165" s="24"/>
      <c r="I165" s="24"/>
      <c r="J165" s="24"/>
      <c r="K165" s="157"/>
      <c r="L165" s="24"/>
      <c r="M165" s="24"/>
      <c r="N165" s="24"/>
      <c r="O165" s="24"/>
      <c r="P165" s="24"/>
      <c r="Q165" s="24"/>
      <c r="R165" s="24"/>
      <c r="S165" s="24"/>
      <c r="T165" s="24"/>
      <c r="U165" s="24"/>
      <c r="V165" s="24"/>
      <c r="W165" s="24"/>
      <c r="X165" s="24"/>
      <c r="Y165" s="24"/>
      <c r="Z165" s="24"/>
      <c r="AA165" s="24"/>
      <c r="AB165" s="24"/>
      <c r="AC165" s="24"/>
      <c r="AD165" s="24"/>
    </row>
    <row r="166" spans="1:30" hidden="1" x14ac:dyDescent="0.25">
      <c r="A166" s="156"/>
      <c r="B166" s="156"/>
      <c r="C166" s="24"/>
      <c r="D166" s="24"/>
      <c r="E166" s="24"/>
      <c r="F166" s="24"/>
      <c r="G166" s="24"/>
      <c r="H166" s="24"/>
      <c r="I166" s="24"/>
      <c r="J166" s="24"/>
      <c r="K166" s="157"/>
      <c r="L166" s="24"/>
      <c r="M166" s="24"/>
      <c r="N166" s="24"/>
      <c r="O166" s="24"/>
      <c r="P166" s="24"/>
      <c r="Q166" s="24"/>
      <c r="R166" s="24"/>
      <c r="S166" s="24"/>
      <c r="T166" s="24"/>
      <c r="U166" s="24"/>
      <c r="V166" s="24"/>
      <c r="W166" s="24"/>
      <c r="X166" s="24"/>
      <c r="Y166" s="24"/>
      <c r="Z166" s="24"/>
      <c r="AA166" s="24"/>
      <c r="AB166" s="24"/>
      <c r="AC166" s="24"/>
      <c r="AD166" s="24"/>
    </row>
    <row r="167" spans="1:30" hidden="1" x14ac:dyDescent="0.25">
      <c r="A167" s="156"/>
      <c r="B167" s="156"/>
      <c r="C167" s="24"/>
      <c r="D167" s="24"/>
      <c r="E167" s="24"/>
      <c r="F167" s="24"/>
      <c r="G167" s="24"/>
      <c r="H167" s="24"/>
      <c r="I167" s="24"/>
      <c r="J167" s="24"/>
      <c r="K167" s="157"/>
      <c r="L167" s="24"/>
      <c r="M167" s="24"/>
      <c r="N167" s="24"/>
      <c r="O167" s="24"/>
      <c r="P167" s="24"/>
      <c r="Q167" s="24"/>
      <c r="R167" s="24"/>
      <c r="S167" s="24"/>
      <c r="T167" s="24"/>
      <c r="U167" s="24"/>
      <c r="V167" s="24"/>
      <c r="W167" s="24"/>
      <c r="X167" s="24"/>
      <c r="Y167" s="24"/>
      <c r="Z167" s="24"/>
      <c r="AA167" s="24"/>
      <c r="AB167" s="24"/>
      <c r="AC167" s="24"/>
      <c r="AD167" s="24"/>
    </row>
    <row r="168" spans="1:30" hidden="1" x14ac:dyDescent="0.25">
      <c r="A168" s="156"/>
      <c r="B168" s="156"/>
      <c r="C168" s="24"/>
      <c r="D168" s="24"/>
      <c r="E168" s="24"/>
      <c r="F168" s="24"/>
      <c r="G168" s="24"/>
      <c r="H168" s="24"/>
      <c r="I168" s="24"/>
      <c r="J168" s="24"/>
      <c r="K168" s="157"/>
      <c r="L168" s="24"/>
      <c r="M168" s="24"/>
      <c r="N168" s="24"/>
      <c r="O168" s="24"/>
      <c r="P168" s="24"/>
      <c r="Q168" s="24"/>
      <c r="R168" s="24"/>
      <c r="S168" s="24"/>
      <c r="T168" s="24"/>
      <c r="U168" s="24"/>
      <c r="V168" s="24"/>
      <c r="W168" s="24"/>
      <c r="X168" s="24"/>
      <c r="Y168" s="24"/>
      <c r="Z168" s="24"/>
      <c r="AA168" s="24"/>
      <c r="AB168" s="24"/>
      <c r="AC168" s="24"/>
      <c r="AD168" s="24"/>
    </row>
    <row r="169" spans="1:30" hidden="1" x14ac:dyDescent="0.25">
      <c r="A169" s="156"/>
      <c r="B169" s="156"/>
      <c r="C169" s="24"/>
      <c r="D169" s="24"/>
      <c r="E169" s="24"/>
      <c r="F169" s="24"/>
      <c r="G169" s="24"/>
      <c r="H169" s="24"/>
      <c r="I169" s="24"/>
      <c r="J169" s="24"/>
      <c r="K169" s="157"/>
      <c r="L169" s="24"/>
      <c r="M169" s="24"/>
      <c r="N169" s="24"/>
      <c r="O169" s="24"/>
      <c r="P169" s="24"/>
      <c r="Q169" s="24"/>
      <c r="R169" s="24"/>
      <c r="S169" s="24"/>
      <c r="T169" s="24"/>
      <c r="U169" s="24"/>
      <c r="V169" s="24"/>
      <c r="W169" s="24"/>
      <c r="X169" s="24"/>
      <c r="Y169" s="24"/>
      <c r="Z169" s="24"/>
      <c r="AA169" s="24"/>
      <c r="AB169" s="24"/>
      <c r="AC169" s="24"/>
      <c r="AD169" s="24"/>
    </row>
    <row r="170" spans="1:30" hidden="1" x14ac:dyDescent="0.25">
      <c r="A170" s="156"/>
      <c r="B170" s="156"/>
      <c r="C170" s="24"/>
      <c r="D170" s="24"/>
      <c r="E170" s="24"/>
      <c r="F170" s="24"/>
      <c r="G170" s="24"/>
      <c r="H170" s="24"/>
      <c r="I170" s="24"/>
      <c r="J170" s="24"/>
      <c r="K170" s="157"/>
      <c r="L170" s="24"/>
      <c r="M170" s="24"/>
      <c r="N170" s="24"/>
      <c r="O170" s="24"/>
      <c r="P170" s="24"/>
      <c r="Q170" s="24"/>
      <c r="R170" s="24"/>
      <c r="S170" s="24"/>
      <c r="T170" s="24"/>
      <c r="U170" s="24"/>
      <c r="V170" s="24"/>
      <c r="W170" s="24"/>
      <c r="X170" s="24"/>
      <c r="Y170" s="24"/>
      <c r="Z170" s="24"/>
      <c r="AA170" s="24"/>
      <c r="AB170" s="24"/>
      <c r="AC170" s="24"/>
      <c r="AD170" s="24"/>
    </row>
    <row r="171" spans="1:30" hidden="1" x14ac:dyDescent="0.25">
      <c r="A171" s="156"/>
      <c r="B171" s="156"/>
      <c r="C171" s="24"/>
      <c r="D171" s="24"/>
      <c r="E171" s="24"/>
      <c r="F171" s="24"/>
      <c r="G171" s="24"/>
      <c r="H171" s="24"/>
      <c r="I171" s="24"/>
      <c r="J171" s="24"/>
      <c r="K171" s="157"/>
      <c r="L171" s="24"/>
      <c r="M171" s="24"/>
      <c r="N171" s="24"/>
      <c r="O171" s="24"/>
      <c r="P171" s="24"/>
      <c r="Q171" s="24"/>
      <c r="R171" s="24"/>
      <c r="S171" s="24"/>
      <c r="T171" s="24"/>
      <c r="U171" s="24"/>
      <c r="V171" s="24"/>
      <c r="W171" s="24"/>
      <c r="X171" s="24"/>
      <c r="Y171" s="24"/>
      <c r="Z171" s="24"/>
      <c r="AA171" s="24"/>
      <c r="AB171" s="24"/>
      <c r="AC171" s="24"/>
      <c r="AD171" s="24"/>
    </row>
    <row r="172" spans="1:30" hidden="1" x14ac:dyDescent="0.25">
      <c r="A172" s="156"/>
      <c r="B172" s="156"/>
      <c r="C172" s="24"/>
      <c r="D172" s="24"/>
      <c r="E172" s="24"/>
      <c r="F172" s="24"/>
      <c r="G172" s="24"/>
      <c r="H172" s="24"/>
      <c r="I172" s="24"/>
      <c r="J172" s="24"/>
      <c r="K172" s="157"/>
      <c r="L172" s="24"/>
      <c r="M172" s="24"/>
      <c r="N172" s="24"/>
      <c r="O172" s="24"/>
      <c r="P172" s="24"/>
      <c r="Q172" s="24"/>
      <c r="R172" s="24"/>
      <c r="S172" s="24"/>
      <c r="T172" s="24"/>
      <c r="U172" s="24"/>
      <c r="V172" s="24"/>
      <c r="W172" s="24"/>
      <c r="X172" s="24"/>
      <c r="Y172" s="24"/>
      <c r="Z172" s="24"/>
      <c r="AA172" s="24"/>
      <c r="AB172" s="24"/>
      <c r="AC172" s="24"/>
      <c r="AD172" s="24"/>
    </row>
    <row r="173" spans="1:30" hidden="1" x14ac:dyDescent="0.25">
      <c r="A173" s="156"/>
      <c r="B173" s="156"/>
      <c r="C173" s="24"/>
      <c r="D173" s="24"/>
      <c r="E173" s="24"/>
      <c r="F173" s="24"/>
      <c r="G173" s="24"/>
      <c r="H173" s="24"/>
      <c r="I173" s="24"/>
      <c r="J173" s="24"/>
      <c r="K173" s="157"/>
      <c r="L173" s="24"/>
      <c r="M173" s="24"/>
      <c r="N173" s="24"/>
      <c r="O173" s="24"/>
      <c r="P173" s="24"/>
      <c r="Q173" s="24"/>
      <c r="R173" s="24"/>
      <c r="S173" s="24"/>
      <c r="T173" s="24"/>
      <c r="U173" s="24"/>
      <c r="V173" s="24"/>
      <c r="W173" s="24"/>
      <c r="X173" s="24"/>
      <c r="Y173" s="24"/>
      <c r="Z173" s="24"/>
      <c r="AA173" s="24"/>
      <c r="AB173" s="24"/>
      <c r="AC173" s="24"/>
      <c r="AD173" s="24"/>
    </row>
    <row r="174" spans="1:30" hidden="1" x14ac:dyDescent="0.25">
      <c r="A174" s="156"/>
      <c r="B174" s="156"/>
      <c r="C174" s="24"/>
      <c r="D174" s="24"/>
      <c r="E174" s="24"/>
      <c r="F174" s="24"/>
      <c r="G174" s="24"/>
      <c r="H174" s="24"/>
      <c r="I174" s="24"/>
      <c r="J174" s="24"/>
      <c r="K174" s="157"/>
      <c r="L174" s="24"/>
      <c r="M174" s="24"/>
      <c r="N174" s="24"/>
      <c r="O174" s="24"/>
      <c r="P174" s="24"/>
      <c r="Q174" s="24"/>
      <c r="R174" s="24"/>
      <c r="S174" s="24"/>
      <c r="T174" s="24"/>
      <c r="U174" s="24"/>
      <c r="V174" s="24"/>
      <c r="W174" s="24"/>
      <c r="X174" s="24"/>
      <c r="Y174" s="24"/>
      <c r="Z174" s="24"/>
      <c r="AA174" s="24"/>
      <c r="AB174" s="24"/>
      <c r="AC174" s="24"/>
      <c r="AD174" s="24"/>
    </row>
    <row r="175" spans="1:30" hidden="1" x14ac:dyDescent="0.25">
      <c r="A175" s="156"/>
      <c r="B175" s="156"/>
      <c r="C175" s="24"/>
      <c r="D175" s="24"/>
      <c r="E175" s="24"/>
      <c r="F175" s="24"/>
      <c r="G175" s="24"/>
      <c r="H175" s="24"/>
      <c r="I175" s="24"/>
      <c r="J175" s="24"/>
      <c r="K175" s="157"/>
      <c r="L175" s="24"/>
      <c r="M175" s="24"/>
      <c r="N175" s="24"/>
      <c r="O175" s="24"/>
      <c r="P175" s="24"/>
      <c r="Q175" s="24"/>
      <c r="R175" s="24"/>
      <c r="S175" s="24"/>
      <c r="T175" s="24"/>
      <c r="U175" s="24"/>
      <c r="V175" s="24"/>
      <c r="W175" s="24"/>
      <c r="X175" s="24"/>
      <c r="Y175" s="24"/>
      <c r="Z175" s="24"/>
      <c r="AA175" s="24"/>
      <c r="AB175" s="24"/>
      <c r="AC175" s="24"/>
      <c r="AD175" s="24"/>
    </row>
    <row r="176" spans="1:30" hidden="1" x14ac:dyDescent="0.25">
      <c r="A176" s="156"/>
      <c r="B176" s="156"/>
      <c r="C176" s="24"/>
      <c r="D176" s="24"/>
      <c r="E176" s="24"/>
      <c r="F176" s="24"/>
      <c r="G176" s="24"/>
      <c r="H176" s="24"/>
      <c r="I176" s="24"/>
      <c r="J176" s="24"/>
      <c r="K176" s="157"/>
      <c r="L176" s="24"/>
      <c r="M176" s="24"/>
      <c r="N176" s="24"/>
      <c r="O176" s="24"/>
      <c r="P176" s="24"/>
      <c r="Q176" s="24"/>
      <c r="R176" s="24"/>
      <c r="S176" s="24"/>
      <c r="T176" s="24"/>
      <c r="U176" s="24"/>
      <c r="V176" s="24"/>
      <c r="W176" s="24"/>
      <c r="X176" s="24"/>
      <c r="Y176" s="24"/>
      <c r="Z176" s="24"/>
      <c r="AA176" s="24"/>
      <c r="AB176" s="24"/>
      <c r="AC176" s="24"/>
      <c r="AD176" s="24"/>
    </row>
    <row r="177" spans="1:30" hidden="1" x14ac:dyDescent="0.25">
      <c r="A177" s="156"/>
      <c r="B177" s="156"/>
      <c r="C177" s="24"/>
      <c r="D177" s="24"/>
      <c r="E177" s="24"/>
      <c r="F177" s="24"/>
      <c r="G177" s="24"/>
      <c r="H177" s="24"/>
      <c r="I177" s="24"/>
      <c r="J177" s="24"/>
      <c r="K177" s="157"/>
      <c r="L177" s="24"/>
      <c r="M177" s="24"/>
      <c r="N177" s="24"/>
      <c r="O177" s="24"/>
      <c r="P177" s="24"/>
      <c r="Q177" s="24"/>
      <c r="R177" s="24"/>
      <c r="S177" s="24"/>
      <c r="T177" s="24"/>
      <c r="U177" s="24"/>
      <c r="V177" s="24"/>
      <c r="W177" s="24"/>
      <c r="X177" s="24"/>
      <c r="Y177" s="24"/>
      <c r="Z177" s="24"/>
      <c r="AA177" s="24"/>
      <c r="AB177" s="24"/>
      <c r="AC177" s="24"/>
      <c r="AD177" s="24"/>
    </row>
    <row r="178" spans="1:30" hidden="1" x14ac:dyDescent="0.25">
      <c r="A178" s="156"/>
      <c r="B178" s="156"/>
      <c r="C178" s="24"/>
      <c r="D178" s="24"/>
      <c r="E178" s="24"/>
      <c r="F178" s="24"/>
      <c r="G178" s="24"/>
      <c r="H178" s="24"/>
      <c r="I178" s="24"/>
      <c r="J178" s="24"/>
      <c r="K178" s="157"/>
      <c r="L178" s="24"/>
      <c r="M178" s="24"/>
      <c r="N178" s="24"/>
      <c r="O178" s="24"/>
      <c r="P178" s="24"/>
      <c r="Q178" s="24"/>
      <c r="R178" s="24"/>
      <c r="S178" s="24"/>
      <c r="T178" s="24"/>
      <c r="U178" s="24"/>
      <c r="V178" s="24"/>
      <c r="W178" s="24"/>
      <c r="X178" s="24"/>
      <c r="Y178" s="24"/>
      <c r="Z178" s="24"/>
      <c r="AA178" s="24"/>
      <c r="AB178" s="24"/>
      <c r="AC178" s="24"/>
      <c r="AD178" s="24"/>
    </row>
    <row r="179" spans="1:30" hidden="1" x14ac:dyDescent="0.25">
      <c r="A179" s="156"/>
      <c r="B179" s="156"/>
      <c r="C179" s="24"/>
      <c r="D179" s="24"/>
      <c r="E179" s="24"/>
      <c r="F179" s="24"/>
      <c r="G179" s="24"/>
      <c r="H179" s="24"/>
      <c r="I179" s="24"/>
      <c r="J179" s="24"/>
      <c r="K179" s="157"/>
      <c r="L179" s="24"/>
      <c r="M179" s="24"/>
      <c r="N179" s="24"/>
      <c r="O179" s="24"/>
      <c r="P179" s="24"/>
      <c r="Q179" s="24"/>
      <c r="R179" s="24"/>
      <c r="S179" s="24"/>
      <c r="T179" s="24"/>
      <c r="U179" s="24"/>
      <c r="V179" s="24"/>
      <c r="W179" s="24"/>
      <c r="X179" s="24"/>
      <c r="Y179" s="24"/>
      <c r="Z179" s="24"/>
      <c r="AA179" s="24"/>
      <c r="AB179" s="24"/>
      <c r="AC179" s="24"/>
      <c r="AD179" s="24"/>
    </row>
    <row r="180" spans="1:30" hidden="1" x14ac:dyDescent="0.25">
      <c r="A180" s="156"/>
      <c r="B180" s="156"/>
      <c r="C180" s="24"/>
      <c r="D180" s="24"/>
      <c r="E180" s="24"/>
      <c r="F180" s="24"/>
      <c r="G180" s="24"/>
      <c r="H180" s="24"/>
      <c r="I180" s="24"/>
      <c r="J180" s="24"/>
      <c r="K180" s="157"/>
      <c r="L180" s="24"/>
      <c r="M180" s="24"/>
      <c r="N180" s="24"/>
      <c r="O180" s="24"/>
      <c r="P180" s="24"/>
      <c r="Q180" s="24"/>
      <c r="R180" s="24"/>
      <c r="S180" s="24"/>
      <c r="T180" s="24"/>
      <c r="U180" s="24"/>
      <c r="V180" s="24"/>
      <c r="W180" s="24"/>
      <c r="X180" s="24"/>
      <c r="Y180" s="24"/>
      <c r="Z180" s="24"/>
      <c r="AA180" s="24"/>
      <c r="AB180" s="24"/>
      <c r="AC180" s="24"/>
      <c r="AD180" s="24"/>
    </row>
    <row r="181" spans="1:30" hidden="1" x14ac:dyDescent="0.25">
      <c r="A181" s="156"/>
      <c r="B181" s="156"/>
      <c r="C181" s="24"/>
      <c r="D181" s="24"/>
      <c r="E181" s="24"/>
      <c r="F181" s="24"/>
      <c r="G181" s="24"/>
      <c r="H181" s="24"/>
      <c r="I181" s="24"/>
      <c r="J181" s="24"/>
      <c r="K181" s="157"/>
      <c r="L181" s="24"/>
      <c r="M181" s="24"/>
      <c r="N181" s="24"/>
      <c r="O181" s="24"/>
      <c r="P181" s="24"/>
      <c r="Q181" s="24"/>
      <c r="R181" s="24"/>
      <c r="S181" s="24"/>
      <c r="T181" s="24"/>
      <c r="U181" s="24"/>
      <c r="V181" s="24"/>
      <c r="W181" s="24"/>
      <c r="X181" s="24"/>
      <c r="Y181" s="24"/>
      <c r="Z181" s="24"/>
      <c r="AA181" s="24"/>
      <c r="AB181" s="24"/>
      <c r="AC181" s="24"/>
      <c r="AD181" s="24"/>
    </row>
    <row r="182" spans="1:30" hidden="1" x14ac:dyDescent="0.25">
      <c r="A182" s="156"/>
      <c r="B182" s="156"/>
      <c r="C182" s="24"/>
      <c r="D182" s="24"/>
      <c r="E182" s="24"/>
      <c r="F182" s="24"/>
      <c r="G182" s="24"/>
      <c r="H182" s="24"/>
      <c r="I182" s="24"/>
      <c r="J182" s="24"/>
      <c r="K182" s="157"/>
      <c r="L182" s="24"/>
      <c r="M182" s="24"/>
      <c r="N182" s="24"/>
      <c r="O182" s="24"/>
      <c r="P182" s="24"/>
      <c r="Q182" s="24"/>
      <c r="R182" s="24"/>
      <c r="S182" s="24"/>
      <c r="T182" s="24"/>
      <c r="U182" s="24"/>
      <c r="V182" s="24"/>
      <c r="W182" s="24"/>
      <c r="X182" s="24"/>
      <c r="Y182" s="24"/>
      <c r="Z182" s="24"/>
      <c r="AA182" s="24"/>
      <c r="AB182" s="24"/>
      <c r="AC182" s="24"/>
      <c r="AD182" s="24"/>
    </row>
    <row r="183" spans="1:30" hidden="1" x14ac:dyDescent="0.25">
      <c r="A183" s="156"/>
      <c r="B183" s="156"/>
      <c r="C183" s="24"/>
      <c r="D183" s="24"/>
      <c r="E183" s="24"/>
      <c r="F183" s="24"/>
      <c r="G183" s="24"/>
      <c r="H183" s="24"/>
      <c r="I183" s="24"/>
      <c r="J183" s="24"/>
      <c r="K183" s="157"/>
      <c r="L183" s="24"/>
      <c r="M183" s="24"/>
      <c r="N183" s="24"/>
      <c r="O183" s="24"/>
      <c r="P183" s="24"/>
      <c r="Q183" s="24"/>
      <c r="R183" s="24"/>
      <c r="S183" s="24"/>
      <c r="T183" s="24"/>
      <c r="U183" s="24"/>
      <c r="V183" s="24"/>
      <c r="W183" s="24"/>
      <c r="X183" s="24"/>
      <c r="Y183" s="24"/>
      <c r="Z183" s="24"/>
      <c r="AA183" s="24"/>
      <c r="AB183" s="24"/>
      <c r="AC183" s="24"/>
      <c r="AD183" s="24"/>
    </row>
    <row r="184" spans="1:30" hidden="1" x14ac:dyDescent="0.25">
      <c r="A184" s="156"/>
      <c r="B184" s="156"/>
      <c r="C184" s="24"/>
      <c r="D184" s="24"/>
      <c r="E184" s="24"/>
      <c r="F184" s="24"/>
      <c r="G184" s="24"/>
      <c r="H184" s="24"/>
      <c r="I184" s="24"/>
      <c r="J184" s="24"/>
      <c r="K184" s="157"/>
      <c r="L184" s="24"/>
      <c r="M184" s="24"/>
      <c r="N184" s="24"/>
      <c r="O184" s="24"/>
      <c r="P184" s="24"/>
      <c r="Q184" s="24"/>
      <c r="R184" s="24"/>
      <c r="S184" s="24"/>
      <c r="T184" s="24"/>
      <c r="U184" s="24"/>
      <c r="V184" s="24"/>
      <c r="W184" s="24"/>
      <c r="X184" s="24"/>
      <c r="Y184" s="24"/>
      <c r="Z184" s="24"/>
      <c r="AA184" s="24"/>
      <c r="AB184" s="24"/>
      <c r="AC184" s="24"/>
      <c r="AD184" s="24"/>
    </row>
    <row r="185" spans="1:30" hidden="1" x14ac:dyDescent="0.25">
      <c r="A185" s="156"/>
      <c r="B185" s="156"/>
      <c r="C185" s="24"/>
      <c r="D185" s="24"/>
      <c r="E185" s="24"/>
      <c r="F185" s="24"/>
      <c r="G185" s="24"/>
      <c r="H185" s="24"/>
      <c r="I185" s="24"/>
      <c r="J185" s="24"/>
      <c r="K185" s="157"/>
      <c r="L185" s="24"/>
      <c r="M185" s="24"/>
      <c r="N185" s="24"/>
      <c r="O185" s="24"/>
      <c r="P185" s="24"/>
      <c r="Q185" s="24"/>
      <c r="R185" s="24"/>
      <c r="S185" s="24"/>
      <c r="T185" s="24"/>
      <c r="U185" s="24"/>
      <c r="V185" s="24"/>
      <c r="W185" s="24"/>
      <c r="X185" s="24"/>
      <c r="Y185" s="24"/>
      <c r="Z185" s="24"/>
      <c r="AA185" s="24"/>
      <c r="AB185" s="24"/>
      <c r="AC185" s="24"/>
      <c r="AD185" s="24"/>
    </row>
    <row r="186" spans="1:30" hidden="1" x14ac:dyDescent="0.25">
      <c r="A186" s="156"/>
      <c r="B186" s="156"/>
      <c r="C186" s="24"/>
      <c r="D186" s="24"/>
      <c r="E186" s="24"/>
      <c r="F186" s="24"/>
      <c r="G186" s="24"/>
      <c r="H186" s="24"/>
      <c r="I186" s="24"/>
      <c r="J186" s="24"/>
      <c r="K186" s="157"/>
      <c r="L186" s="24"/>
      <c r="M186" s="24"/>
      <c r="N186" s="24"/>
      <c r="O186" s="24"/>
      <c r="P186" s="24"/>
      <c r="Q186" s="24"/>
      <c r="R186" s="24"/>
      <c r="S186" s="24"/>
      <c r="T186" s="24"/>
      <c r="U186" s="24"/>
      <c r="V186" s="24"/>
      <c r="W186" s="24"/>
      <c r="X186" s="24"/>
      <c r="Y186" s="24"/>
      <c r="Z186" s="24"/>
      <c r="AA186" s="24"/>
      <c r="AB186" s="24"/>
      <c r="AC186" s="24"/>
      <c r="AD186" s="24"/>
    </row>
    <row r="187" spans="1:30" hidden="1" x14ac:dyDescent="0.25">
      <c r="A187" s="156"/>
      <c r="B187" s="156"/>
      <c r="C187" s="24"/>
      <c r="D187" s="24"/>
      <c r="E187" s="24"/>
      <c r="F187" s="24"/>
      <c r="G187" s="24"/>
      <c r="H187" s="24"/>
      <c r="I187" s="24"/>
      <c r="J187" s="24"/>
      <c r="K187" s="157"/>
      <c r="L187" s="24"/>
      <c r="M187" s="24"/>
      <c r="N187" s="24"/>
      <c r="O187" s="24"/>
      <c r="P187" s="24"/>
      <c r="Q187" s="24"/>
      <c r="R187" s="24"/>
      <c r="S187" s="24"/>
      <c r="T187" s="24"/>
      <c r="U187" s="24"/>
      <c r="V187" s="24"/>
      <c r="W187" s="24"/>
      <c r="X187" s="24"/>
      <c r="Y187" s="24"/>
      <c r="Z187" s="24"/>
      <c r="AA187" s="24"/>
      <c r="AB187" s="24"/>
      <c r="AC187" s="24"/>
      <c r="AD187" s="24"/>
    </row>
    <row r="188" spans="1:30" hidden="1" x14ac:dyDescent="0.25">
      <c r="A188" s="156"/>
      <c r="B188" s="156"/>
      <c r="C188" s="24"/>
      <c r="D188" s="24"/>
      <c r="E188" s="24"/>
      <c r="F188" s="24"/>
      <c r="G188" s="24"/>
      <c r="H188" s="24"/>
      <c r="I188" s="24"/>
      <c r="J188" s="24"/>
      <c r="K188" s="157"/>
      <c r="L188" s="24"/>
      <c r="M188" s="24"/>
      <c r="N188" s="24"/>
      <c r="O188" s="24"/>
      <c r="P188" s="24"/>
      <c r="Q188" s="24"/>
      <c r="R188" s="24"/>
      <c r="S188" s="24"/>
      <c r="T188" s="24"/>
      <c r="U188" s="24"/>
      <c r="V188" s="24"/>
      <c r="W188" s="24"/>
      <c r="X188" s="24"/>
      <c r="Y188" s="24"/>
      <c r="Z188" s="24"/>
      <c r="AA188" s="24"/>
      <c r="AB188" s="24"/>
      <c r="AC188" s="24"/>
      <c r="AD188" s="24"/>
    </row>
    <row r="189" spans="1:30" hidden="1" x14ac:dyDescent="0.25">
      <c r="A189" s="156"/>
      <c r="B189" s="156"/>
      <c r="C189" s="24"/>
      <c r="D189" s="24"/>
      <c r="E189" s="24"/>
      <c r="F189" s="24"/>
      <c r="G189" s="24"/>
      <c r="H189" s="24"/>
      <c r="I189" s="24"/>
      <c r="J189" s="24"/>
      <c r="K189" s="157"/>
      <c r="L189" s="24"/>
      <c r="M189" s="24"/>
      <c r="N189" s="24"/>
      <c r="O189" s="24"/>
      <c r="P189" s="24"/>
      <c r="Q189" s="24"/>
      <c r="R189" s="24"/>
      <c r="S189" s="24"/>
      <c r="T189" s="24"/>
      <c r="U189" s="24"/>
      <c r="V189" s="24"/>
      <c r="W189" s="24"/>
      <c r="X189" s="24"/>
      <c r="Y189" s="24"/>
      <c r="Z189" s="24"/>
      <c r="AA189" s="24"/>
      <c r="AB189" s="24"/>
      <c r="AC189" s="24"/>
      <c r="AD189" s="24"/>
    </row>
    <row r="190" spans="1:30" hidden="1" x14ac:dyDescent="0.25">
      <c r="A190" s="156"/>
      <c r="B190" s="156"/>
      <c r="C190" s="24"/>
      <c r="D190" s="24"/>
      <c r="E190" s="24"/>
      <c r="F190" s="24"/>
      <c r="G190" s="24"/>
      <c r="H190" s="24"/>
      <c r="I190" s="24"/>
      <c r="J190" s="24"/>
      <c r="K190" s="157"/>
      <c r="L190" s="24"/>
      <c r="M190" s="24"/>
      <c r="N190" s="24"/>
      <c r="O190" s="24"/>
      <c r="P190" s="24"/>
      <c r="Q190" s="24"/>
      <c r="R190" s="24"/>
      <c r="S190" s="24"/>
      <c r="T190" s="24"/>
      <c r="U190" s="24"/>
      <c r="V190" s="24"/>
      <c r="W190" s="24"/>
      <c r="X190" s="24"/>
      <c r="Y190" s="24"/>
      <c r="Z190" s="24"/>
      <c r="AA190" s="24"/>
      <c r="AB190" s="24"/>
      <c r="AC190" s="24"/>
      <c r="AD190" s="24"/>
    </row>
    <row r="191" spans="1:30" hidden="1" x14ac:dyDescent="0.25">
      <c r="A191" s="156"/>
      <c r="B191" s="156"/>
      <c r="C191" s="24"/>
      <c r="D191" s="24"/>
      <c r="E191" s="24"/>
      <c r="F191" s="24"/>
      <c r="G191" s="24"/>
      <c r="H191" s="24"/>
      <c r="I191" s="24"/>
      <c r="J191" s="24"/>
      <c r="K191" s="157"/>
      <c r="L191" s="24"/>
      <c r="M191" s="24"/>
      <c r="N191" s="24"/>
      <c r="O191" s="24"/>
      <c r="P191" s="24"/>
      <c r="Q191" s="24"/>
      <c r="R191" s="24"/>
      <c r="S191" s="24"/>
      <c r="T191" s="24"/>
      <c r="U191" s="24"/>
      <c r="V191" s="24"/>
      <c r="W191" s="24"/>
      <c r="X191" s="24"/>
      <c r="Y191" s="24"/>
      <c r="Z191" s="24"/>
      <c r="AA191" s="24"/>
      <c r="AB191" s="24"/>
      <c r="AC191" s="24"/>
      <c r="AD191" s="24"/>
    </row>
    <row r="192" spans="1:30" hidden="1" x14ac:dyDescent="0.25">
      <c r="A192" s="156"/>
      <c r="B192" s="156"/>
      <c r="C192" s="24"/>
      <c r="D192" s="24"/>
      <c r="E192" s="24"/>
      <c r="F192" s="24"/>
      <c r="G192" s="24"/>
      <c r="H192" s="24"/>
      <c r="I192" s="24"/>
      <c r="J192" s="24"/>
      <c r="K192" s="157"/>
      <c r="L192" s="24"/>
      <c r="M192" s="24"/>
      <c r="N192" s="24"/>
      <c r="O192" s="24"/>
      <c r="P192" s="24"/>
      <c r="Q192" s="24"/>
      <c r="R192" s="24"/>
      <c r="S192" s="24"/>
      <c r="T192" s="24"/>
      <c r="U192" s="24"/>
      <c r="V192" s="24"/>
      <c r="W192" s="24"/>
      <c r="X192" s="24"/>
      <c r="Y192" s="24"/>
      <c r="Z192" s="24"/>
      <c r="AA192" s="24"/>
      <c r="AB192" s="24"/>
      <c r="AC192" s="24"/>
      <c r="AD192" s="24"/>
    </row>
    <row r="193" spans="1:30" hidden="1" x14ac:dyDescent="0.25">
      <c r="A193" s="156"/>
      <c r="B193" s="156"/>
      <c r="C193" s="24"/>
      <c r="D193" s="24"/>
      <c r="E193" s="24"/>
      <c r="F193" s="24"/>
      <c r="G193" s="24"/>
      <c r="H193" s="24"/>
      <c r="I193" s="24"/>
      <c r="J193" s="24"/>
      <c r="K193" s="157"/>
      <c r="L193" s="24"/>
      <c r="M193" s="24"/>
      <c r="N193" s="24"/>
      <c r="O193" s="24"/>
      <c r="P193" s="24"/>
      <c r="Q193" s="24"/>
      <c r="R193" s="24"/>
      <c r="S193" s="24"/>
      <c r="T193" s="24"/>
      <c r="U193" s="24"/>
      <c r="V193" s="24"/>
      <c r="W193" s="24"/>
      <c r="X193" s="24"/>
      <c r="Y193" s="24"/>
      <c r="Z193" s="24"/>
      <c r="AA193" s="24"/>
      <c r="AB193" s="24"/>
      <c r="AC193" s="24"/>
      <c r="AD193" s="24"/>
    </row>
    <row r="194" spans="1:30" hidden="1" x14ac:dyDescent="0.25">
      <c r="A194" s="156"/>
      <c r="B194" s="156"/>
      <c r="C194" s="24"/>
      <c r="D194" s="24"/>
      <c r="E194" s="24"/>
      <c r="F194" s="24"/>
      <c r="G194" s="24"/>
      <c r="H194" s="24"/>
      <c r="I194" s="24"/>
      <c r="J194" s="24"/>
      <c r="K194" s="157"/>
      <c r="L194" s="24"/>
      <c r="M194" s="24"/>
      <c r="N194" s="24"/>
      <c r="O194" s="24"/>
      <c r="P194" s="24"/>
      <c r="Q194" s="24"/>
      <c r="R194" s="24"/>
      <c r="S194" s="24"/>
      <c r="T194" s="24"/>
      <c r="U194" s="24"/>
      <c r="V194" s="24"/>
      <c r="W194" s="24"/>
      <c r="X194" s="24"/>
      <c r="Y194" s="24"/>
      <c r="Z194" s="24"/>
      <c r="AA194" s="24"/>
      <c r="AB194" s="24"/>
      <c r="AC194" s="24"/>
      <c r="AD194" s="24"/>
    </row>
    <row r="195" spans="1:30" hidden="1" x14ac:dyDescent="0.25">
      <c r="A195" s="156"/>
      <c r="B195" s="156"/>
      <c r="C195" s="24"/>
      <c r="D195" s="24"/>
      <c r="E195" s="24"/>
      <c r="F195" s="24"/>
      <c r="G195" s="24"/>
      <c r="H195" s="24"/>
      <c r="I195" s="24"/>
      <c r="J195" s="24"/>
      <c r="K195" s="157"/>
      <c r="L195" s="24"/>
      <c r="M195" s="24"/>
      <c r="N195" s="24"/>
      <c r="O195" s="24"/>
      <c r="P195" s="24"/>
      <c r="Q195" s="24"/>
      <c r="R195" s="24"/>
      <c r="S195" s="24"/>
      <c r="T195" s="24"/>
      <c r="U195" s="24"/>
      <c r="V195" s="24"/>
      <c r="W195" s="24"/>
      <c r="X195" s="24"/>
      <c r="Y195" s="24"/>
      <c r="Z195" s="24"/>
      <c r="AA195" s="24"/>
      <c r="AB195" s="24"/>
      <c r="AC195" s="24"/>
      <c r="AD195" s="24"/>
    </row>
    <row r="196" spans="1:30" hidden="1" x14ac:dyDescent="0.25">
      <c r="A196" s="156"/>
      <c r="B196" s="156"/>
      <c r="C196" s="24"/>
      <c r="D196" s="24"/>
      <c r="E196" s="24"/>
      <c r="F196" s="24"/>
      <c r="G196" s="24"/>
      <c r="H196" s="24"/>
      <c r="I196" s="24"/>
      <c r="J196" s="24"/>
      <c r="K196" s="157"/>
      <c r="L196" s="24"/>
      <c r="M196" s="24"/>
      <c r="N196" s="24"/>
      <c r="O196" s="24"/>
      <c r="P196" s="24"/>
      <c r="Q196" s="24"/>
      <c r="R196" s="24"/>
      <c r="S196" s="24"/>
      <c r="T196" s="24"/>
      <c r="U196" s="24"/>
      <c r="V196" s="24"/>
      <c r="W196" s="24"/>
      <c r="X196" s="24"/>
      <c r="Y196" s="24"/>
      <c r="Z196" s="24"/>
      <c r="AA196" s="24"/>
      <c r="AB196" s="24"/>
      <c r="AC196" s="24"/>
      <c r="AD196" s="24"/>
    </row>
    <row r="197" spans="1:30" hidden="1" x14ac:dyDescent="0.25">
      <c r="A197" s="156"/>
      <c r="B197" s="156"/>
      <c r="C197" s="24"/>
      <c r="D197" s="24"/>
      <c r="E197" s="24"/>
      <c r="F197" s="24"/>
      <c r="G197" s="24"/>
      <c r="H197" s="24"/>
      <c r="I197" s="24"/>
      <c r="J197" s="24"/>
      <c r="K197" s="157"/>
      <c r="L197" s="24"/>
      <c r="M197" s="24"/>
      <c r="N197" s="24"/>
      <c r="O197" s="24"/>
      <c r="P197" s="24"/>
      <c r="Q197" s="24"/>
      <c r="R197" s="24"/>
      <c r="S197" s="24"/>
      <c r="T197" s="24"/>
      <c r="U197" s="24"/>
      <c r="V197" s="24"/>
      <c r="W197" s="24"/>
      <c r="X197" s="24"/>
      <c r="Y197" s="24"/>
      <c r="Z197" s="24"/>
      <c r="AA197" s="24"/>
      <c r="AB197" s="24"/>
      <c r="AC197" s="24"/>
      <c r="AD197" s="24"/>
    </row>
    <row r="198" spans="1:30" hidden="1" x14ac:dyDescent="0.25">
      <c r="A198" s="156"/>
      <c r="B198" s="156"/>
      <c r="C198" s="24"/>
      <c r="D198" s="24"/>
      <c r="E198" s="24"/>
      <c r="F198" s="24"/>
      <c r="G198" s="24"/>
      <c r="H198" s="24"/>
      <c r="I198" s="24"/>
      <c r="J198" s="24"/>
      <c r="K198" s="157"/>
      <c r="L198" s="24"/>
      <c r="M198" s="24"/>
      <c r="N198" s="24"/>
      <c r="O198" s="24"/>
      <c r="P198" s="24"/>
      <c r="Q198" s="24"/>
      <c r="R198" s="24"/>
      <c r="S198" s="24"/>
      <c r="T198" s="24"/>
      <c r="U198" s="24"/>
      <c r="V198" s="24"/>
      <c r="W198" s="24"/>
      <c r="X198" s="24"/>
      <c r="Y198" s="24"/>
      <c r="Z198" s="24"/>
      <c r="AA198" s="24"/>
      <c r="AB198" s="24"/>
      <c r="AC198" s="24"/>
      <c r="AD198" s="24"/>
    </row>
    <row r="199" spans="1:30" hidden="1" x14ac:dyDescent="0.25">
      <c r="A199" s="156"/>
      <c r="B199" s="156"/>
      <c r="C199" s="24"/>
      <c r="D199" s="24"/>
      <c r="E199" s="24"/>
      <c r="F199" s="24"/>
      <c r="G199" s="24"/>
      <c r="H199" s="24"/>
      <c r="I199" s="24"/>
      <c r="J199" s="24"/>
      <c r="K199" s="157"/>
      <c r="L199" s="24"/>
      <c r="M199" s="24"/>
      <c r="N199" s="24"/>
      <c r="O199" s="24"/>
      <c r="P199" s="24"/>
      <c r="Q199" s="24"/>
      <c r="R199" s="24"/>
      <c r="S199" s="24"/>
      <c r="T199" s="24"/>
      <c r="U199" s="24"/>
      <c r="V199" s="24"/>
      <c r="W199" s="24"/>
      <c r="X199" s="24"/>
      <c r="Y199" s="24"/>
      <c r="Z199" s="24"/>
      <c r="AA199" s="24"/>
      <c r="AB199" s="24"/>
      <c r="AC199" s="24"/>
      <c r="AD199" s="24"/>
    </row>
    <row r="200" spans="1:30" hidden="1" x14ac:dyDescent="0.25">
      <c r="A200" s="156"/>
      <c r="B200" s="156"/>
      <c r="C200" s="24"/>
      <c r="D200" s="24"/>
      <c r="E200" s="24"/>
      <c r="F200" s="24"/>
      <c r="G200" s="24"/>
      <c r="H200" s="24"/>
      <c r="I200" s="24"/>
      <c r="J200" s="24"/>
      <c r="K200" s="157"/>
      <c r="L200" s="24"/>
      <c r="M200" s="24"/>
      <c r="N200" s="24"/>
      <c r="O200" s="24"/>
      <c r="P200" s="24"/>
      <c r="Q200" s="24"/>
      <c r="R200" s="24"/>
      <c r="S200" s="24"/>
      <c r="T200" s="24"/>
      <c r="U200" s="24"/>
      <c r="V200" s="24"/>
      <c r="W200" s="24"/>
      <c r="X200" s="24"/>
      <c r="Y200" s="24"/>
      <c r="Z200" s="24"/>
      <c r="AA200" s="24"/>
      <c r="AB200" s="24"/>
      <c r="AC200" s="24"/>
      <c r="AD200" s="24"/>
    </row>
    <row r="201" spans="1:30" hidden="1" x14ac:dyDescent="0.25">
      <c r="A201" s="156"/>
      <c r="B201" s="156"/>
      <c r="C201" s="24"/>
      <c r="D201" s="24"/>
      <c r="E201" s="24"/>
      <c r="F201" s="24"/>
      <c r="G201" s="24"/>
      <c r="H201" s="24"/>
      <c r="I201" s="24"/>
      <c r="J201" s="24"/>
      <c r="K201" s="157"/>
      <c r="L201" s="24"/>
      <c r="M201" s="24"/>
      <c r="N201" s="24"/>
      <c r="O201" s="24"/>
      <c r="P201" s="24"/>
      <c r="Q201" s="24"/>
      <c r="R201" s="24"/>
      <c r="S201" s="24"/>
      <c r="T201" s="24"/>
      <c r="U201" s="24"/>
      <c r="V201" s="24"/>
      <c r="W201" s="24"/>
      <c r="X201" s="24"/>
      <c r="Y201" s="24"/>
      <c r="Z201" s="24"/>
      <c r="AA201" s="24"/>
      <c r="AB201" s="24"/>
      <c r="AC201" s="24"/>
      <c r="AD201" s="24"/>
    </row>
    <row r="202" spans="1:30" hidden="1" x14ac:dyDescent="0.25">
      <c r="A202" s="156"/>
      <c r="B202" s="156"/>
      <c r="C202" s="24"/>
      <c r="D202" s="24"/>
      <c r="E202" s="24"/>
      <c r="F202" s="24"/>
      <c r="G202" s="24"/>
      <c r="H202" s="24"/>
      <c r="I202" s="24"/>
      <c r="J202" s="24"/>
      <c r="K202" s="157"/>
      <c r="L202" s="24"/>
      <c r="M202" s="24"/>
      <c r="N202" s="24"/>
      <c r="O202" s="24"/>
      <c r="P202" s="24"/>
      <c r="Q202" s="24"/>
      <c r="R202" s="24"/>
      <c r="S202" s="24"/>
      <c r="T202" s="24"/>
      <c r="U202" s="24"/>
      <c r="V202" s="24"/>
      <c r="W202" s="24"/>
      <c r="X202" s="24"/>
      <c r="Y202" s="24"/>
      <c r="Z202" s="24"/>
      <c r="AA202" s="24"/>
      <c r="AB202" s="24"/>
      <c r="AC202" s="24"/>
      <c r="AD202" s="24"/>
    </row>
    <row r="203" spans="1:30" hidden="1" x14ac:dyDescent="0.25">
      <c r="A203" s="156"/>
      <c r="B203" s="156"/>
      <c r="C203" s="24"/>
      <c r="D203" s="24"/>
      <c r="E203" s="24"/>
      <c r="F203" s="24"/>
      <c r="G203" s="24"/>
      <c r="H203" s="24"/>
      <c r="I203" s="24"/>
      <c r="J203" s="24"/>
      <c r="K203" s="157"/>
      <c r="L203" s="24"/>
      <c r="M203" s="24"/>
      <c r="N203" s="24"/>
      <c r="O203" s="24"/>
      <c r="P203" s="24"/>
      <c r="Q203" s="24"/>
      <c r="R203" s="24"/>
      <c r="S203" s="24"/>
      <c r="T203" s="24"/>
      <c r="U203" s="24"/>
      <c r="V203" s="24"/>
      <c r="W203" s="24"/>
      <c r="X203" s="24"/>
      <c r="Y203" s="24"/>
      <c r="Z203" s="24"/>
      <c r="AA203" s="24"/>
      <c r="AB203" s="24"/>
      <c r="AC203" s="24"/>
      <c r="AD203" s="24"/>
    </row>
    <row r="204" spans="1:30" hidden="1" x14ac:dyDescent="0.25">
      <c r="A204" s="156"/>
      <c r="B204" s="156"/>
      <c r="C204" s="24"/>
      <c r="D204" s="24"/>
      <c r="E204" s="24"/>
      <c r="F204" s="24"/>
      <c r="G204" s="24"/>
      <c r="H204" s="24"/>
      <c r="I204" s="24"/>
      <c r="J204" s="24"/>
      <c r="K204" s="157"/>
      <c r="L204" s="24"/>
      <c r="M204" s="24"/>
      <c r="N204" s="24"/>
      <c r="O204" s="24"/>
      <c r="P204" s="24"/>
      <c r="Q204" s="24"/>
      <c r="R204" s="24"/>
      <c r="S204" s="24"/>
      <c r="T204" s="24"/>
      <c r="U204" s="24"/>
      <c r="V204" s="24"/>
      <c r="W204" s="24"/>
      <c r="X204" s="24"/>
      <c r="Y204" s="24"/>
      <c r="Z204" s="24"/>
      <c r="AA204" s="24"/>
      <c r="AB204" s="24"/>
      <c r="AC204" s="24"/>
      <c r="AD204" s="24"/>
    </row>
    <row r="205" spans="1:30" hidden="1" x14ac:dyDescent="0.25">
      <c r="A205" s="156"/>
      <c r="B205" s="156"/>
      <c r="C205" s="24"/>
      <c r="D205" s="24"/>
      <c r="E205" s="24"/>
      <c r="F205" s="24"/>
      <c r="G205" s="24"/>
      <c r="H205" s="24"/>
      <c r="I205" s="24"/>
      <c r="J205" s="24"/>
      <c r="K205" s="157"/>
      <c r="L205" s="24"/>
      <c r="M205" s="24"/>
      <c r="N205" s="24"/>
      <c r="O205" s="24"/>
      <c r="P205" s="24"/>
      <c r="Q205" s="24"/>
      <c r="R205" s="24"/>
      <c r="S205" s="24"/>
      <c r="T205" s="24"/>
      <c r="U205" s="24"/>
      <c r="V205" s="24"/>
      <c r="W205" s="24"/>
      <c r="X205" s="24"/>
      <c r="Y205" s="24"/>
      <c r="Z205" s="24"/>
      <c r="AA205" s="24"/>
      <c r="AB205" s="24"/>
      <c r="AC205" s="24"/>
      <c r="AD205" s="24"/>
    </row>
    <row r="206" spans="1:30" hidden="1" x14ac:dyDescent="0.25">
      <c r="A206" s="156"/>
      <c r="B206" s="156"/>
      <c r="C206" s="24"/>
      <c r="D206" s="24"/>
      <c r="E206" s="24"/>
      <c r="F206" s="24"/>
      <c r="G206" s="24"/>
      <c r="H206" s="24"/>
      <c r="I206" s="24"/>
      <c r="J206" s="24"/>
      <c r="K206" s="157"/>
      <c r="L206" s="24"/>
      <c r="M206" s="24"/>
      <c r="N206" s="24"/>
      <c r="O206" s="24"/>
      <c r="P206" s="24"/>
      <c r="Q206" s="24"/>
      <c r="R206" s="24"/>
      <c r="S206" s="24"/>
      <c r="T206" s="24"/>
      <c r="U206" s="24"/>
      <c r="V206" s="24"/>
      <c r="W206" s="24"/>
      <c r="X206" s="24"/>
      <c r="Y206" s="24"/>
      <c r="Z206" s="24"/>
      <c r="AA206" s="24"/>
      <c r="AB206" s="24"/>
      <c r="AC206" s="24"/>
      <c r="AD206" s="24"/>
    </row>
    <row r="207" spans="1:30" hidden="1" x14ac:dyDescent="0.25">
      <c r="A207" s="156"/>
      <c r="B207" s="156"/>
      <c r="C207" s="24"/>
      <c r="D207" s="24"/>
      <c r="E207" s="24"/>
      <c r="F207" s="24"/>
      <c r="G207" s="24"/>
      <c r="H207" s="24"/>
      <c r="I207" s="24"/>
      <c r="J207" s="24"/>
      <c r="K207" s="157"/>
      <c r="L207" s="24"/>
      <c r="M207" s="24"/>
      <c r="N207" s="24"/>
      <c r="O207" s="24"/>
      <c r="P207" s="24"/>
      <c r="Q207" s="24"/>
      <c r="R207" s="24"/>
      <c r="S207" s="24"/>
      <c r="T207" s="24"/>
      <c r="U207" s="24"/>
      <c r="V207" s="24"/>
      <c r="W207" s="24"/>
      <c r="X207" s="24"/>
      <c r="Y207" s="24"/>
      <c r="Z207" s="24"/>
      <c r="AA207" s="24"/>
      <c r="AB207" s="24"/>
      <c r="AC207" s="24"/>
      <c r="AD207" s="24"/>
    </row>
    <row r="208" spans="1:30" hidden="1" x14ac:dyDescent="0.25">
      <c r="A208" s="156"/>
      <c r="B208" s="156"/>
      <c r="C208" s="24"/>
      <c r="D208" s="24"/>
      <c r="E208" s="24"/>
      <c r="F208" s="24"/>
      <c r="G208" s="24"/>
      <c r="H208" s="24"/>
      <c r="I208" s="24"/>
      <c r="J208" s="24"/>
      <c r="K208" s="157"/>
      <c r="L208" s="24"/>
      <c r="M208" s="24"/>
      <c r="N208" s="24"/>
      <c r="O208" s="24"/>
      <c r="P208" s="24"/>
      <c r="Q208" s="24"/>
      <c r="R208" s="24"/>
      <c r="S208" s="24"/>
      <c r="T208" s="24"/>
      <c r="U208" s="24"/>
      <c r="V208" s="24"/>
      <c r="W208" s="24"/>
      <c r="X208" s="24"/>
      <c r="Y208" s="24"/>
      <c r="Z208" s="24"/>
      <c r="AA208" s="24"/>
      <c r="AB208" s="24"/>
      <c r="AC208" s="24"/>
      <c r="AD208" s="24"/>
    </row>
    <row r="209" spans="1:30" hidden="1" x14ac:dyDescent="0.25">
      <c r="A209" s="156"/>
      <c r="B209" s="156"/>
      <c r="C209" s="24"/>
      <c r="D209" s="24"/>
      <c r="E209" s="24"/>
      <c r="F209" s="24"/>
      <c r="G209" s="24"/>
      <c r="H209" s="24"/>
      <c r="I209" s="24"/>
      <c r="J209" s="24"/>
      <c r="K209" s="157"/>
      <c r="L209" s="24"/>
      <c r="M209" s="24"/>
      <c r="N209" s="24"/>
      <c r="O209" s="24"/>
      <c r="P209" s="24"/>
      <c r="Q209" s="24"/>
      <c r="R209" s="24"/>
      <c r="S209" s="24"/>
      <c r="T209" s="24"/>
      <c r="U209" s="24"/>
      <c r="V209" s="24"/>
      <c r="W209" s="24"/>
      <c r="X209" s="24"/>
      <c r="Y209" s="24"/>
      <c r="Z209" s="24"/>
      <c r="AA209" s="24"/>
      <c r="AB209" s="24"/>
      <c r="AC209" s="24"/>
      <c r="AD209" s="24"/>
    </row>
    <row r="210" spans="1:30" hidden="1" x14ac:dyDescent="0.25">
      <c r="A210" s="156"/>
      <c r="B210" s="156"/>
      <c r="C210" s="24"/>
      <c r="D210" s="24"/>
      <c r="E210" s="24"/>
      <c r="F210" s="24"/>
      <c r="G210" s="24"/>
      <c r="H210" s="24"/>
      <c r="I210" s="24"/>
      <c r="J210" s="24"/>
      <c r="K210" s="157"/>
      <c r="L210" s="24"/>
      <c r="M210" s="24"/>
      <c r="N210" s="24"/>
      <c r="O210" s="24"/>
      <c r="P210" s="24"/>
      <c r="Q210" s="24"/>
      <c r="R210" s="24"/>
      <c r="S210" s="24"/>
      <c r="T210" s="24"/>
      <c r="U210" s="24"/>
      <c r="V210" s="24"/>
      <c r="W210" s="24"/>
      <c r="X210" s="24"/>
      <c r="Y210" s="24"/>
      <c r="Z210" s="24"/>
      <c r="AA210" s="24"/>
      <c r="AB210" s="24"/>
      <c r="AC210" s="24"/>
      <c r="AD210" s="24"/>
    </row>
    <row r="211" spans="1:30" hidden="1" x14ac:dyDescent="0.25">
      <c r="A211" s="156"/>
      <c r="B211" s="156"/>
      <c r="C211" s="24"/>
      <c r="D211" s="24"/>
      <c r="E211" s="24"/>
      <c r="F211" s="24"/>
      <c r="G211" s="24"/>
      <c r="H211" s="24"/>
      <c r="I211" s="24"/>
      <c r="J211" s="24"/>
      <c r="K211" s="157"/>
      <c r="L211" s="24"/>
      <c r="M211" s="24"/>
      <c r="N211" s="24"/>
      <c r="O211" s="24"/>
      <c r="P211" s="24"/>
      <c r="Q211" s="24"/>
      <c r="R211" s="24"/>
      <c r="S211" s="24"/>
      <c r="T211" s="24"/>
      <c r="U211" s="24"/>
      <c r="V211" s="24"/>
      <c r="W211" s="24"/>
      <c r="X211" s="24"/>
      <c r="Y211" s="24"/>
      <c r="Z211" s="24"/>
      <c r="AA211" s="24"/>
      <c r="AB211" s="24"/>
      <c r="AC211" s="24"/>
      <c r="AD211" s="24"/>
    </row>
    <row r="212" spans="1:30" hidden="1" x14ac:dyDescent="0.25">
      <c r="A212" s="156"/>
      <c r="B212" s="156"/>
      <c r="C212" s="24"/>
      <c r="D212" s="24"/>
      <c r="E212" s="24"/>
      <c r="F212" s="24"/>
      <c r="G212" s="24"/>
      <c r="H212" s="24"/>
      <c r="I212" s="24"/>
      <c r="J212" s="24"/>
      <c r="K212" s="157"/>
      <c r="L212" s="24"/>
      <c r="M212" s="24"/>
      <c r="N212" s="24"/>
      <c r="O212" s="24"/>
      <c r="P212" s="24"/>
      <c r="Q212" s="24"/>
      <c r="R212" s="24"/>
      <c r="S212" s="24"/>
      <c r="T212" s="24"/>
      <c r="U212" s="24"/>
      <c r="V212" s="24"/>
      <c r="W212" s="24"/>
      <c r="X212" s="24"/>
      <c r="Y212" s="24"/>
      <c r="Z212" s="24"/>
      <c r="AA212" s="24"/>
      <c r="AB212" s="24"/>
      <c r="AC212" s="24"/>
      <c r="AD212" s="24"/>
    </row>
    <row r="213" spans="1:30" hidden="1" x14ac:dyDescent="0.25">
      <c r="A213" s="156"/>
      <c r="B213" s="156"/>
      <c r="C213" s="24"/>
      <c r="D213" s="24"/>
      <c r="E213" s="24"/>
      <c r="F213" s="24"/>
      <c r="G213" s="24"/>
      <c r="H213" s="24"/>
      <c r="I213" s="24"/>
      <c r="J213" s="24"/>
      <c r="K213" s="157"/>
      <c r="L213" s="24"/>
      <c r="M213" s="24"/>
      <c r="N213" s="24"/>
      <c r="O213" s="24"/>
      <c r="P213" s="24"/>
      <c r="Q213" s="24"/>
      <c r="R213" s="24"/>
      <c r="S213" s="24"/>
      <c r="T213" s="24"/>
      <c r="U213" s="24"/>
      <c r="V213" s="24"/>
      <c r="W213" s="24"/>
      <c r="X213" s="24"/>
      <c r="Y213" s="24"/>
      <c r="Z213" s="24"/>
      <c r="AA213" s="24"/>
      <c r="AB213" s="24"/>
      <c r="AC213" s="24"/>
      <c r="AD213" s="24"/>
    </row>
    <row r="214" spans="1:30" hidden="1" x14ac:dyDescent="0.25">
      <c r="A214" s="156"/>
      <c r="B214" s="156"/>
      <c r="C214" s="24"/>
      <c r="D214" s="24"/>
      <c r="E214" s="24"/>
      <c r="F214" s="24"/>
      <c r="G214" s="24"/>
      <c r="H214" s="24"/>
      <c r="I214" s="24"/>
      <c r="J214" s="24"/>
      <c r="K214" s="157"/>
      <c r="L214" s="24"/>
      <c r="M214" s="24"/>
      <c r="N214" s="24"/>
      <c r="O214" s="24"/>
      <c r="P214" s="24"/>
      <c r="Q214" s="24"/>
      <c r="R214" s="24"/>
      <c r="S214" s="24"/>
      <c r="T214" s="24"/>
      <c r="U214" s="24"/>
      <c r="V214" s="24"/>
      <c r="W214" s="24"/>
      <c r="X214" s="24"/>
      <c r="Y214" s="24"/>
      <c r="Z214" s="24"/>
      <c r="AA214" s="24"/>
      <c r="AB214" s="24"/>
      <c r="AC214" s="24"/>
      <c r="AD214" s="24"/>
    </row>
    <row r="215" spans="1:30" hidden="1" x14ac:dyDescent="0.25">
      <c r="A215" s="156"/>
      <c r="B215" s="156"/>
      <c r="C215" s="24"/>
      <c r="D215" s="24"/>
      <c r="E215" s="24"/>
      <c r="F215" s="24"/>
      <c r="G215" s="24"/>
      <c r="H215" s="24"/>
      <c r="I215" s="24"/>
      <c r="J215" s="24"/>
      <c r="K215" s="157"/>
      <c r="L215" s="24"/>
      <c r="M215" s="24"/>
      <c r="N215" s="24"/>
      <c r="O215" s="24"/>
      <c r="P215" s="24"/>
      <c r="Q215" s="24"/>
      <c r="R215" s="24"/>
      <c r="S215" s="24"/>
      <c r="T215" s="24"/>
      <c r="U215" s="24"/>
      <c r="V215" s="24"/>
      <c r="W215" s="24"/>
      <c r="X215" s="24"/>
      <c r="Y215" s="24"/>
      <c r="Z215" s="24"/>
      <c r="AA215" s="24"/>
      <c r="AB215" s="24"/>
      <c r="AC215" s="24"/>
      <c r="AD215" s="24"/>
    </row>
    <row r="216" spans="1:30" hidden="1" x14ac:dyDescent="0.25">
      <c r="A216" s="156"/>
      <c r="B216" s="156"/>
      <c r="C216" s="24"/>
      <c r="D216" s="24"/>
      <c r="E216" s="24"/>
      <c r="F216" s="24"/>
      <c r="G216" s="24"/>
      <c r="H216" s="24"/>
      <c r="I216" s="24"/>
      <c r="J216" s="24"/>
      <c r="K216" s="157"/>
      <c r="L216" s="24"/>
      <c r="M216" s="24"/>
      <c r="N216" s="24"/>
      <c r="O216" s="24"/>
      <c r="P216" s="24"/>
      <c r="Q216" s="24"/>
      <c r="R216" s="24"/>
      <c r="S216" s="24"/>
      <c r="T216" s="24"/>
      <c r="U216" s="24"/>
      <c r="V216" s="24"/>
      <c r="W216" s="24"/>
      <c r="X216" s="24"/>
      <c r="Y216" s="24"/>
      <c r="Z216" s="24"/>
      <c r="AA216" s="24"/>
      <c r="AB216" s="24"/>
      <c r="AC216" s="24"/>
      <c r="AD216" s="24"/>
    </row>
    <row r="217" spans="1:30" hidden="1" x14ac:dyDescent="0.25">
      <c r="A217" s="156"/>
      <c r="B217" s="156"/>
      <c r="C217" s="24"/>
      <c r="D217" s="24"/>
      <c r="E217" s="24"/>
      <c r="F217" s="24"/>
      <c r="G217" s="24"/>
      <c r="H217" s="24"/>
      <c r="I217" s="24"/>
      <c r="J217" s="24"/>
      <c r="K217" s="157"/>
      <c r="L217" s="24"/>
      <c r="M217" s="24"/>
      <c r="N217" s="24"/>
      <c r="O217" s="24"/>
      <c r="P217" s="24"/>
      <c r="Q217" s="24"/>
      <c r="R217" s="24"/>
      <c r="S217" s="24"/>
      <c r="T217" s="24"/>
      <c r="U217" s="24"/>
      <c r="V217" s="24"/>
      <c r="W217" s="24"/>
      <c r="X217" s="24"/>
      <c r="Y217" s="24"/>
      <c r="Z217" s="24"/>
      <c r="AA217" s="24"/>
      <c r="AB217" s="24"/>
      <c r="AC217" s="24"/>
      <c r="AD217" s="24"/>
    </row>
    <row r="218" spans="1:30" hidden="1" x14ac:dyDescent="0.25">
      <c r="A218" s="156"/>
      <c r="B218" s="156"/>
      <c r="C218" s="24"/>
      <c r="D218" s="24"/>
      <c r="E218" s="24"/>
      <c r="F218" s="24"/>
      <c r="G218" s="24"/>
      <c r="H218" s="24"/>
      <c r="I218" s="24"/>
      <c r="J218" s="24"/>
      <c r="K218" s="157"/>
      <c r="L218" s="24"/>
      <c r="M218" s="24"/>
      <c r="N218" s="24"/>
      <c r="O218" s="24"/>
      <c r="P218" s="24"/>
      <c r="Q218" s="24"/>
      <c r="R218" s="24"/>
      <c r="S218" s="24"/>
      <c r="T218" s="24"/>
      <c r="U218" s="24"/>
      <c r="V218" s="24"/>
      <c r="W218" s="24"/>
      <c r="X218" s="24"/>
      <c r="Y218" s="24"/>
      <c r="Z218" s="24"/>
      <c r="AA218" s="24"/>
      <c r="AB218" s="24"/>
      <c r="AC218" s="24"/>
      <c r="AD218" s="24"/>
    </row>
    <row r="219" spans="1:30" hidden="1" x14ac:dyDescent="0.25">
      <c r="A219" s="156"/>
      <c r="B219" s="156"/>
      <c r="C219" s="24"/>
      <c r="D219" s="24"/>
      <c r="E219" s="24"/>
      <c r="F219" s="24"/>
      <c r="G219" s="24"/>
      <c r="H219" s="24"/>
      <c r="I219" s="24"/>
      <c r="J219" s="24"/>
      <c r="K219" s="157"/>
      <c r="L219" s="24"/>
      <c r="M219" s="24"/>
      <c r="N219" s="24"/>
      <c r="O219" s="24"/>
      <c r="P219" s="24"/>
      <c r="Q219" s="24"/>
      <c r="R219" s="24"/>
      <c r="S219" s="24"/>
      <c r="T219" s="24"/>
      <c r="U219" s="24"/>
      <c r="V219" s="24"/>
      <c r="W219" s="24"/>
      <c r="X219" s="24"/>
      <c r="Y219" s="24"/>
      <c r="Z219" s="24"/>
      <c r="AA219" s="24"/>
      <c r="AB219" s="24"/>
      <c r="AC219" s="24"/>
      <c r="AD219" s="24"/>
    </row>
    <row r="220" spans="1:30" hidden="1" x14ac:dyDescent="0.25">
      <c r="A220" s="156"/>
      <c r="B220" s="156"/>
      <c r="C220" s="24"/>
      <c r="D220" s="24"/>
      <c r="E220" s="24"/>
      <c r="F220" s="24"/>
      <c r="G220" s="24"/>
      <c r="H220" s="24"/>
      <c r="I220" s="24"/>
      <c r="J220" s="24"/>
      <c r="K220" s="157"/>
      <c r="L220" s="24"/>
      <c r="M220" s="24"/>
      <c r="N220" s="24"/>
      <c r="O220" s="24"/>
      <c r="P220" s="24"/>
      <c r="Q220" s="24"/>
      <c r="R220" s="24"/>
      <c r="S220" s="24"/>
      <c r="T220" s="24"/>
      <c r="U220" s="24"/>
      <c r="V220" s="24"/>
      <c r="W220" s="24"/>
      <c r="X220" s="24"/>
      <c r="Y220" s="24"/>
      <c r="Z220" s="24"/>
      <c r="AA220" s="24"/>
      <c r="AB220" s="24"/>
      <c r="AC220" s="24"/>
      <c r="AD220" s="24"/>
    </row>
    <row r="221" spans="1:30" hidden="1" x14ac:dyDescent="0.25">
      <c r="A221" s="156"/>
      <c r="B221" s="156"/>
      <c r="C221" s="24"/>
      <c r="D221" s="24"/>
      <c r="E221" s="24"/>
      <c r="F221" s="24"/>
      <c r="G221" s="24"/>
      <c r="H221" s="24"/>
      <c r="I221" s="24"/>
      <c r="J221" s="24"/>
      <c r="K221" s="157"/>
      <c r="L221" s="24"/>
      <c r="M221" s="24"/>
      <c r="N221" s="24"/>
      <c r="O221" s="24"/>
      <c r="P221" s="24"/>
      <c r="Q221" s="24"/>
      <c r="R221" s="24"/>
      <c r="S221" s="24"/>
      <c r="T221" s="24"/>
      <c r="U221" s="24"/>
      <c r="V221" s="24"/>
      <c r="W221" s="24"/>
      <c r="X221" s="24"/>
      <c r="Y221" s="24"/>
      <c r="Z221" s="24"/>
      <c r="AA221" s="24"/>
      <c r="AB221" s="24"/>
      <c r="AC221" s="24"/>
      <c r="AD221" s="24"/>
    </row>
    <row r="222" spans="1:30" hidden="1" x14ac:dyDescent="0.25">
      <c r="A222" s="156"/>
      <c r="B222" s="156"/>
      <c r="C222" s="24"/>
      <c r="D222" s="24"/>
      <c r="E222" s="24"/>
      <c r="F222" s="24"/>
      <c r="G222" s="24"/>
      <c r="H222" s="24"/>
      <c r="I222" s="24"/>
      <c r="J222" s="24"/>
      <c r="K222" s="157"/>
      <c r="L222" s="24"/>
      <c r="M222" s="24"/>
      <c r="N222" s="24"/>
      <c r="O222" s="24"/>
      <c r="P222" s="24"/>
      <c r="Q222" s="24"/>
      <c r="R222" s="24"/>
      <c r="S222" s="24"/>
      <c r="T222" s="24"/>
      <c r="U222" s="24"/>
      <c r="V222" s="24"/>
      <c r="W222" s="24"/>
      <c r="X222" s="24"/>
      <c r="Y222" s="24"/>
      <c r="Z222" s="24"/>
      <c r="AA222" s="24"/>
      <c r="AB222" s="24"/>
      <c r="AC222" s="24"/>
      <c r="AD222" s="24"/>
    </row>
    <row r="223" spans="1:30" hidden="1" x14ac:dyDescent="0.25">
      <c r="A223" s="156"/>
      <c r="B223" s="156"/>
      <c r="C223" s="24"/>
      <c r="D223" s="24"/>
      <c r="E223" s="24"/>
      <c r="F223" s="24"/>
      <c r="G223" s="24"/>
      <c r="H223" s="24"/>
      <c r="I223" s="24"/>
      <c r="J223" s="24"/>
      <c r="K223" s="157"/>
      <c r="L223" s="24"/>
      <c r="M223" s="24"/>
      <c r="N223" s="24"/>
      <c r="O223" s="24"/>
      <c r="P223" s="24"/>
      <c r="Q223" s="24"/>
      <c r="R223" s="24"/>
      <c r="S223" s="24"/>
      <c r="T223" s="24"/>
      <c r="U223" s="24"/>
      <c r="V223" s="24"/>
      <c r="W223" s="24"/>
      <c r="X223" s="24"/>
      <c r="Y223" s="24"/>
      <c r="Z223" s="24"/>
      <c r="AA223" s="24"/>
      <c r="AB223" s="24"/>
      <c r="AC223" s="24"/>
      <c r="AD223" s="24"/>
    </row>
    <row r="224" spans="1:30" hidden="1" x14ac:dyDescent="0.25">
      <c r="A224" s="156"/>
      <c r="B224" s="156"/>
      <c r="C224" s="24"/>
      <c r="D224" s="24"/>
      <c r="E224" s="24"/>
      <c r="F224" s="24"/>
      <c r="G224" s="24"/>
      <c r="H224" s="24"/>
      <c r="I224" s="24"/>
      <c r="J224" s="24"/>
      <c r="K224" s="157"/>
      <c r="L224" s="24"/>
      <c r="M224" s="24"/>
      <c r="N224" s="24"/>
      <c r="O224" s="24"/>
      <c r="P224" s="24"/>
      <c r="Q224" s="24"/>
      <c r="R224" s="24"/>
      <c r="S224" s="24"/>
      <c r="T224" s="24"/>
      <c r="U224" s="24"/>
      <c r="V224" s="24"/>
      <c r="W224" s="24"/>
      <c r="X224" s="24"/>
      <c r="Y224" s="24"/>
      <c r="Z224" s="24"/>
      <c r="AA224" s="24"/>
      <c r="AB224" s="24"/>
      <c r="AC224" s="24"/>
      <c r="AD224" s="24"/>
    </row>
    <row r="225" spans="1:30" hidden="1" x14ac:dyDescent="0.25">
      <c r="A225" s="156"/>
      <c r="B225" s="156"/>
      <c r="C225" s="24"/>
      <c r="D225" s="24"/>
      <c r="E225" s="24"/>
      <c r="F225" s="24"/>
      <c r="G225" s="24"/>
      <c r="H225" s="24"/>
      <c r="I225" s="24"/>
      <c r="J225" s="24"/>
      <c r="K225" s="157"/>
      <c r="L225" s="24"/>
      <c r="M225" s="24"/>
      <c r="N225" s="24"/>
      <c r="O225" s="24"/>
      <c r="P225" s="24"/>
      <c r="Q225" s="24"/>
      <c r="R225" s="24"/>
      <c r="S225" s="24"/>
      <c r="T225" s="24"/>
      <c r="U225" s="24"/>
      <c r="V225" s="24"/>
      <c r="W225" s="24"/>
      <c r="X225" s="24"/>
      <c r="Y225" s="24"/>
      <c r="Z225" s="24"/>
      <c r="AA225" s="24"/>
      <c r="AB225" s="24"/>
      <c r="AC225" s="24"/>
      <c r="AD225" s="24"/>
    </row>
    <row r="226" spans="1:30" hidden="1" x14ac:dyDescent="0.25">
      <c r="A226" s="156"/>
      <c r="B226" s="156"/>
      <c r="C226" s="24"/>
      <c r="D226" s="24"/>
      <c r="E226" s="24"/>
      <c r="F226" s="24"/>
      <c r="G226" s="24"/>
      <c r="H226" s="24"/>
      <c r="I226" s="24"/>
      <c r="J226" s="24"/>
      <c r="K226" s="157"/>
      <c r="L226" s="24"/>
      <c r="M226" s="24"/>
      <c r="N226" s="24"/>
      <c r="O226" s="24"/>
      <c r="P226" s="24"/>
      <c r="Q226" s="24"/>
      <c r="R226" s="24"/>
      <c r="S226" s="24"/>
      <c r="T226" s="24"/>
      <c r="U226" s="24"/>
      <c r="V226" s="24"/>
      <c r="W226" s="24"/>
      <c r="X226" s="24"/>
      <c r="Y226" s="24"/>
      <c r="Z226" s="24"/>
      <c r="AA226" s="24"/>
      <c r="AB226" s="24"/>
      <c r="AC226" s="24"/>
      <c r="AD226" s="24"/>
    </row>
    <row r="227" spans="1:30" hidden="1" x14ac:dyDescent="0.25">
      <c r="A227" s="156"/>
      <c r="B227" s="156"/>
      <c r="C227" s="24"/>
      <c r="D227" s="24"/>
      <c r="E227" s="24"/>
      <c r="F227" s="24"/>
      <c r="G227" s="24"/>
      <c r="H227" s="24"/>
      <c r="I227" s="24"/>
      <c r="J227" s="24"/>
      <c r="K227" s="157"/>
      <c r="L227" s="24"/>
      <c r="M227" s="24"/>
      <c r="N227" s="24"/>
      <c r="O227" s="24"/>
      <c r="P227" s="24"/>
      <c r="Q227" s="24"/>
      <c r="R227" s="24"/>
      <c r="S227" s="24"/>
      <c r="T227" s="24"/>
      <c r="U227" s="24"/>
      <c r="V227" s="24"/>
      <c r="W227" s="24"/>
      <c r="X227" s="24"/>
      <c r="Y227" s="24"/>
      <c r="Z227" s="24"/>
      <c r="AA227" s="24"/>
      <c r="AB227" s="24"/>
      <c r="AC227" s="24"/>
      <c r="AD227" s="24"/>
    </row>
    <row r="228" spans="1:30" hidden="1" x14ac:dyDescent="0.25">
      <c r="A228" s="156"/>
      <c r="B228" s="156"/>
      <c r="C228" s="24"/>
      <c r="D228" s="24"/>
      <c r="E228" s="24"/>
      <c r="F228" s="24"/>
      <c r="G228" s="24"/>
      <c r="H228" s="24"/>
      <c r="I228" s="24"/>
      <c r="J228" s="24"/>
      <c r="K228" s="157"/>
      <c r="L228" s="24"/>
      <c r="M228" s="24"/>
      <c r="N228" s="24"/>
      <c r="O228" s="24"/>
      <c r="P228" s="24"/>
      <c r="Q228" s="24"/>
      <c r="R228" s="24"/>
      <c r="S228" s="24"/>
      <c r="T228" s="24"/>
      <c r="U228" s="24"/>
      <c r="V228" s="24"/>
      <c r="W228" s="24"/>
      <c r="X228" s="24"/>
      <c r="Y228" s="24"/>
      <c r="Z228" s="24"/>
      <c r="AA228" s="24"/>
      <c r="AB228" s="24"/>
      <c r="AC228" s="24"/>
      <c r="AD228" s="24"/>
    </row>
    <row r="229" spans="1:30" hidden="1" x14ac:dyDescent="0.25">
      <c r="A229" s="156"/>
      <c r="B229" s="156"/>
      <c r="C229" s="24"/>
      <c r="D229" s="24"/>
      <c r="E229" s="24"/>
      <c r="F229" s="24"/>
      <c r="G229" s="24"/>
      <c r="H229" s="24"/>
      <c r="I229" s="24"/>
      <c r="J229" s="24"/>
      <c r="K229" s="157"/>
      <c r="L229" s="24"/>
      <c r="M229" s="24"/>
      <c r="N229" s="24"/>
      <c r="O229" s="24"/>
      <c r="P229" s="24"/>
      <c r="Q229" s="24"/>
      <c r="R229" s="24"/>
      <c r="S229" s="24"/>
      <c r="T229" s="24"/>
      <c r="U229" s="24"/>
      <c r="V229" s="24"/>
      <c r="W229" s="24"/>
      <c r="X229" s="24"/>
      <c r="Y229" s="24"/>
      <c r="Z229" s="24"/>
      <c r="AA229" s="24"/>
      <c r="AB229" s="24"/>
      <c r="AC229" s="24"/>
      <c r="AD229" s="24"/>
    </row>
    <row r="230" spans="1:30" hidden="1" x14ac:dyDescent="0.25">
      <c r="A230" s="156"/>
      <c r="B230" s="156"/>
      <c r="C230" s="24"/>
      <c r="D230" s="24"/>
      <c r="E230" s="24"/>
      <c r="F230" s="24"/>
      <c r="G230" s="24"/>
      <c r="H230" s="24"/>
      <c r="I230" s="24"/>
      <c r="J230" s="24"/>
      <c r="K230" s="157"/>
      <c r="L230" s="24"/>
      <c r="M230" s="24"/>
      <c r="N230" s="24"/>
      <c r="O230" s="24"/>
      <c r="P230" s="24"/>
      <c r="Q230" s="24"/>
      <c r="R230" s="24"/>
      <c r="S230" s="24"/>
      <c r="T230" s="24"/>
      <c r="U230" s="24"/>
      <c r="V230" s="24"/>
      <c r="W230" s="24"/>
      <c r="X230" s="24"/>
      <c r="Y230" s="24"/>
      <c r="Z230" s="24"/>
      <c r="AA230" s="24"/>
      <c r="AB230" s="24"/>
      <c r="AC230" s="24"/>
      <c r="AD230" s="24"/>
    </row>
    <row r="231" spans="1:30" hidden="1" x14ac:dyDescent="0.25">
      <c r="A231" s="156"/>
      <c r="B231" s="156"/>
      <c r="C231" s="24"/>
      <c r="D231" s="24"/>
      <c r="E231" s="24"/>
      <c r="F231" s="24"/>
      <c r="G231" s="24"/>
      <c r="H231" s="24"/>
      <c r="I231" s="24"/>
      <c r="J231" s="24"/>
      <c r="K231" s="157"/>
      <c r="L231" s="24"/>
      <c r="M231" s="24"/>
      <c r="N231" s="24"/>
      <c r="O231" s="24"/>
      <c r="P231" s="24"/>
      <c r="Q231" s="24"/>
      <c r="R231" s="24"/>
      <c r="S231" s="24"/>
      <c r="T231" s="24"/>
      <c r="U231" s="24"/>
      <c r="V231" s="24"/>
      <c r="W231" s="24"/>
      <c r="X231" s="24"/>
      <c r="Y231" s="24"/>
      <c r="Z231" s="24"/>
      <c r="AA231" s="24"/>
      <c r="AB231" s="24"/>
      <c r="AC231" s="24"/>
      <c r="AD231" s="24"/>
    </row>
    <row r="232" spans="1:30" hidden="1" x14ac:dyDescent="0.25">
      <c r="A232" s="156"/>
      <c r="B232" s="156"/>
      <c r="C232" s="24"/>
      <c r="D232" s="24"/>
      <c r="E232" s="24"/>
      <c r="F232" s="24"/>
      <c r="G232" s="24"/>
      <c r="H232" s="24"/>
      <c r="I232" s="24"/>
      <c r="J232" s="24"/>
      <c r="K232" s="157"/>
      <c r="L232" s="24"/>
      <c r="M232" s="24"/>
      <c r="N232" s="24"/>
      <c r="O232" s="24"/>
      <c r="P232" s="24"/>
      <c r="Q232" s="24"/>
      <c r="R232" s="24"/>
      <c r="S232" s="24"/>
      <c r="T232" s="24"/>
      <c r="U232" s="24"/>
      <c r="V232" s="24"/>
      <c r="W232" s="24"/>
      <c r="X232" s="24"/>
      <c r="Y232" s="24"/>
      <c r="Z232" s="24"/>
      <c r="AA232" s="24"/>
      <c r="AB232" s="24"/>
      <c r="AC232" s="24"/>
      <c r="AD232" s="24"/>
    </row>
    <row r="233" spans="1:30" hidden="1" x14ac:dyDescent="0.25">
      <c r="A233" s="156"/>
      <c r="B233" s="156"/>
      <c r="C233" s="24"/>
      <c r="D233" s="24"/>
      <c r="E233" s="24"/>
      <c r="F233" s="24"/>
      <c r="G233" s="24"/>
      <c r="H233" s="24"/>
      <c r="I233" s="24"/>
      <c r="J233" s="24"/>
      <c r="K233" s="157"/>
      <c r="L233" s="24"/>
      <c r="M233" s="24"/>
      <c r="N233" s="24"/>
      <c r="O233" s="24"/>
      <c r="P233" s="24"/>
      <c r="Q233" s="24"/>
      <c r="R233" s="24"/>
      <c r="S233" s="24"/>
      <c r="T233" s="24"/>
      <c r="U233" s="24"/>
      <c r="V233" s="24"/>
      <c r="W233" s="24"/>
      <c r="X233" s="24"/>
      <c r="Y233" s="24"/>
      <c r="Z233" s="24"/>
      <c r="AA233" s="24"/>
      <c r="AB233" s="24"/>
      <c r="AC233" s="24"/>
      <c r="AD233" s="24"/>
    </row>
    <row r="234" spans="1:30" hidden="1" x14ac:dyDescent="0.25">
      <c r="A234" s="156"/>
      <c r="B234" s="156"/>
      <c r="C234" s="24"/>
      <c r="D234" s="24"/>
      <c r="E234" s="24"/>
      <c r="F234" s="24"/>
      <c r="G234" s="24"/>
      <c r="H234" s="24"/>
      <c r="I234" s="24"/>
      <c r="J234" s="24"/>
      <c r="K234" s="157"/>
      <c r="L234" s="24"/>
      <c r="M234" s="24"/>
      <c r="N234" s="24"/>
      <c r="O234" s="24"/>
      <c r="P234" s="24"/>
      <c r="Q234" s="24"/>
      <c r="R234" s="24"/>
      <c r="S234" s="24"/>
      <c r="T234" s="24"/>
      <c r="U234" s="24"/>
      <c r="V234" s="24"/>
      <c r="W234" s="24"/>
      <c r="X234" s="24"/>
      <c r="Y234" s="24"/>
      <c r="Z234" s="24"/>
      <c r="AA234" s="24"/>
      <c r="AB234" s="24"/>
      <c r="AC234" s="24"/>
      <c r="AD234" s="24"/>
    </row>
    <row r="235" spans="1:30" hidden="1" x14ac:dyDescent="0.25">
      <c r="A235" s="156"/>
      <c r="B235" s="156"/>
      <c r="C235" s="24"/>
      <c r="D235" s="24"/>
      <c r="E235" s="24"/>
      <c r="F235" s="24"/>
      <c r="G235" s="24"/>
      <c r="H235" s="24"/>
      <c r="I235" s="24"/>
      <c r="J235" s="24"/>
      <c r="K235" s="157"/>
      <c r="L235" s="24"/>
      <c r="M235" s="24"/>
      <c r="N235" s="24"/>
      <c r="O235" s="24"/>
      <c r="P235" s="24"/>
      <c r="Q235" s="24"/>
      <c r="R235" s="24"/>
      <c r="S235" s="24"/>
      <c r="T235" s="24"/>
      <c r="U235" s="24"/>
      <c r="V235" s="24"/>
      <c r="W235" s="24"/>
      <c r="X235" s="24"/>
      <c r="Y235" s="24"/>
      <c r="Z235" s="24"/>
      <c r="AA235" s="24"/>
      <c r="AB235" s="24"/>
      <c r="AC235" s="24"/>
      <c r="AD235" s="24"/>
    </row>
    <row r="236" spans="1:30" hidden="1" x14ac:dyDescent="0.25">
      <c r="A236" s="156"/>
      <c r="B236" s="156"/>
      <c r="C236" s="24"/>
      <c r="D236" s="24"/>
      <c r="E236" s="24"/>
      <c r="F236" s="24"/>
      <c r="G236" s="24"/>
      <c r="H236" s="24"/>
      <c r="I236" s="24"/>
      <c r="J236" s="24"/>
      <c r="K236" s="157"/>
      <c r="L236" s="24"/>
      <c r="M236" s="24"/>
      <c r="N236" s="24"/>
      <c r="O236" s="24"/>
      <c r="P236" s="24"/>
      <c r="Q236" s="24"/>
      <c r="R236" s="24"/>
      <c r="S236" s="24"/>
      <c r="T236" s="24"/>
      <c r="U236" s="24"/>
      <c r="V236" s="24"/>
      <c r="W236" s="24"/>
      <c r="X236" s="24"/>
      <c r="Y236" s="24"/>
      <c r="Z236" s="24"/>
      <c r="AA236" s="24"/>
      <c r="AB236" s="24"/>
      <c r="AC236" s="24"/>
      <c r="AD236" s="24"/>
    </row>
    <row r="237" spans="1:30" hidden="1" x14ac:dyDescent="0.25">
      <c r="A237" s="156"/>
      <c r="B237" s="156"/>
      <c r="C237" s="24"/>
      <c r="D237" s="24"/>
      <c r="E237" s="24"/>
      <c r="F237" s="24"/>
      <c r="G237" s="24"/>
      <c r="H237" s="24"/>
      <c r="I237" s="24"/>
      <c r="J237" s="24"/>
      <c r="K237" s="157"/>
      <c r="L237" s="24"/>
      <c r="M237" s="24"/>
      <c r="N237" s="24"/>
      <c r="O237" s="24"/>
      <c r="P237" s="24"/>
      <c r="Q237" s="24"/>
      <c r="R237" s="24"/>
      <c r="S237" s="24"/>
      <c r="T237" s="24"/>
      <c r="U237" s="24"/>
      <c r="V237" s="24"/>
      <c r="W237" s="24"/>
      <c r="X237" s="24"/>
      <c r="Y237" s="24"/>
      <c r="Z237" s="24"/>
      <c r="AA237" s="24"/>
      <c r="AB237" s="24"/>
      <c r="AC237" s="24"/>
      <c r="AD237" s="24"/>
    </row>
    <row r="238" spans="1:30" hidden="1" x14ac:dyDescent="0.25">
      <c r="A238" s="156"/>
      <c r="B238" s="156"/>
      <c r="C238" s="24"/>
      <c r="D238" s="24"/>
      <c r="E238" s="24"/>
      <c r="F238" s="24"/>
      <c r="G238" s="24"/>
      <c r="H238" s="24"/>
      <c r="I238" s="24"/>
      <c r="J238" s="24"/>
      <c r="K238" s="157"/>
      <c r="L238" s="24"/>
      <c r="M238" s="24"/>
      <c r="N238" s="24"/>
      <c r="O238" s="24"/>
      <c r="P238" s="24"/>
      <c r="Q238" s="24"/>
      <c r="R238" s="24"/>
      <c r="S238" s="24"/>
      <c r="T238" s="24"/>
      <c r="U238" s="24"/>
      <c r="V238" s="24"/>
      <c r="W238" s="24"/>
      <c r="X238" s="24"/>
      <c r="Y238" s="24"/>
      <c r="Z238" s="24"/>
      <c r="AA238" s="24"/>
      <c r="AB238" s="24"/>
      <c r="AC238" s="24"/>
      <c r="AD238" s="24"/>
    </row>
    <row r="239" spans="1:30" hidden="1" x14ac:dyDescent="0.25">
      <c r="A239" s="156"/>
      <c r="B239" s="156"/>
      <c r="C239" s="24"/>
      <c r="D239" s="24"/>
      <c r="E239" s="24"/>
      <c r="F239" s="24"/>
      <c r="G239" s="24"/>
      <c r="H239" s="24"/>
      <c r="I239" s="24"/>
      <c r="J239" s="24"/>
      <c r="K239" s="157"/>
      <c r="L239" s="24"/>
      <c r="M239" s="24"/>
      <c r="N239" s="24"/>
      <c r="O239" s="24"/>
      <c r="P239" s="24"/>
      <c r="Q239" s="24"/>
      <c r="R239" s="24"/>
      <c r="S239" s="24"/>
      <c r="T239" s="24"/>
      <c r="U239" s="24"/>
      <c r="V239" s="24"/>
      <c r="W239" s="24"/>
      <c r="X239" s="24"/>
      <c r="Y239" s="24"/>
      <c r="Z239" s="24"/>
      <c r="AA239" s="24"/>
      <c r="AB239" s="24"/>
      <c r="AC239" s="24"/>
      <c r="AD239" s="24"/>
    </row>
    <row r="240" spans="1:30" hidden="1" x14ac:dyDescent="0.25">
      <c r="A240" s="156"/>
      <c r="B240" s="156"/>
      <c r="C240" s="24"/>
      <c r="D240" s="24"/>
      <c r="E240" s="24"/>
      <c r="F240" s="24"/>
      <c r="G240" s="24"/>
      <c r="H240" s="24"/>
      <c r="I240" s="24"/>
      <c r="J240" s="24"/>
      <c r="K240" s="157"/>
      <c r="L240" s="24"/>
      <c r="M240" s="24"/>
      <c r="N240" s="24"/>
      <c r="O240" s="24"/>
      <c r="P240" s="24"/>
      <c r="Q240" s="24"/>
      <c r="R240" s="24"/>
      <c r="S240" s="24"/>
      <c r="T240" s="24"/>
      <c r="U240" s="24"/>
      <c r="V240" s="24"/>
      <c r="W240" s="24"/>
      <c r="X240" s="24"/>
      <c r="Y240" s="24"/>
      <c r="Z240" s="24"/>
      <c r="AA240" s="24"/>
      <c r="AB240" s="24"/>
      <c r="AC240" s="24"/>
      <c r="AD240" s="24"/>
    </row>
    <row r="241" spans="1:30" hidden="1" x14ac:dyDescent="0.25">
      <c r="A241" s="156"/>
      <c r="B241" s="156"/>
      <c r="C241" s="24"/>
      <c r="D241" s="24"/>
      <c r="E241" s="24"/>
      <c r="F241" s="24"/>
      <c r="G241" s="24"/>
      <c r="H241" s="24"/>
      <c r="I241" s="24"/>
      <c r="J241" s="24"/>
      <c r="K241" s="157"/>
      <c r="L241" s="24"/>
      <c r="M241" s="24"/>
      <c r="N241" s="24"/>
      <c r="O241" s="24"/>
      <c r="P241" s="24"/>
      <c r="Q241" s="24"/>
      <c r="R241" s="24"/>
      <c r="S241" s="24"/>
      <c r="T241" s="24"/>
      <c r="U241" s="24"/>
      <c r="V241" s="24"/>
      <c r="W241" s="24"/>
      <c r="X241" s="24"/>
      <c r="Y241" s="24"/>
      <c r="Z241" s="24"/>
      <c r="AA241" s="24"/>
      <c r="AB241" s="24"/>
      <c r="AC241" s="24"/>
      <c r="AD241" s="24"/>
    </row>
    <row r="242" spans="1:30" hidden="1" x14ac:dyDescent="0.25">
      <c r="A242" s="156"/>
      <c r="B242" s="156"/>
      <c r="C242" s="24"/>
      <c r="D242" s="24"/>
      <c r="E242" s="24"/>
      <c r="F242" s="24"/>
      <c r="G242" s="24"/>
      <c r="H242" s="24"/>
      <c r="I242" s="24"/>
      <c r="J242" s="24"/>
      <c r="K242" s="157"/>
      <c r="L242" s="24"/>
      <c r="M242" s="24"/>
      <c r="N242" s="24"/>
      <c r="O242" s="24"/>
      <c r="P242" s="24"/>
      <c r="Q242" s="24"/>
      <c r="R242" s="24"/>
      <c r="S242" s="24"/>
      <c r="T242" s="24"/>
      <c r="U242" s="24"/>
      <c r="V242" s="24"/>
      <c r="W242" s="24"/>
      <c r="X242" s="24"/>
      <c r="Y242" s="24"/>
      <c r="Z242" s="24"/>
      <c r="AA242" s="24"/>
      <c r="AB242" s="24"/>
      <c r="AC242" s="24"/>
      <c r="AD242" s="24"/>
    </row>
    <row r="243" spans="1:30" hidden="1" x14ac:dyDescent="0.25">
      <c r="A243" s="156"/>
      <c r="B243" s="156"/>
      <c r="C243" s="24"/>
      <c r="D243" s="24"/>
      <c r="E243" s="24"/>
      <c r="F243" s="24"/>
      <c r="G243" s="24"/>
      <c r="H243" s="24"/>
      <c r="I243" s="24"/>
      <c r="J243" s="24"/>
      <c r="K243" s="157"/>
      <c r="L243" s="24"/>
      <c r="M243" s="24"/>
      <c r="N243" s="24"/>
      <c r="O243" s="24"/>
      <c r="P243" s="24"/>
      <c r="Q243" s="24"/>
      <c r="R243" s="24"/>
      <c r="S243" s="24"/>
      <c r="T243" s="24"/>
      <c r="U243" s="24"/>
      <c r="V243" s="24"/>
      <c r="W243" s="24"/>
      <c r="X243" s="24"/>
      <c r="Y243" s="24"/>
      <c r="Z243" s="24"/>
      <c r="AA243" s="24"/>
      <c r="AB243" s="24"/>
      <c r="AC243" s="24"/>
      <c r="AD243" s="24"/>
    </row>
    <row r="244" spans="1:30" hidden="1" x14ac:dyDescent="0.25">
      <c r="A244" s="156"/>
      <c r="B244" s="156"/>
      <c r="C244" s="24"/>
      <c r="D244" s="24"/>
      <c r="E244" s="24"/>
      <c r="F244" s="24"/>
      <c r="G244" s="24"/>
      <c r="H244" s="24"/>
      <c r="I244" s="24"/>
      <c r="J244" s="24"/>
      <c r="K244" s="157"/>
      <c r="L244" s="24"/>
      <c r="M244" s="24"/>
      <c r="N244" s="24"/>
      <c r="O244" s="24"/>
      <c r="P244" s="24"/>
      <c r="Q244" s="24"/>
      <c r="R244" s="24"/>
      <c r="S244" s="24"/>
      <c r="T244" s="24"/>
      <c r="U244" s="24"/>
      <c r="V244" s="24"/>
      <c r="W244" s="24"/>
      <c r="X244" s="24"/>
      <c r="Y244" s="24"/>
      <c r="Z244" s="24"/>
      <c r="AA244" s="24"/>
      <c r="AB244" s="24"/>
      <c r="AC244" s="24"/>
      <c r="AD244" s="24"/>
    </row>
    <row r="245" spans="1:30" hidden="1" x14ac:dyDescent="0.25">
      <c r="A245" s="156"/>
      <c r="B245" s="156"/>
      <c r="C245" s="24"/>
      <c r="D245" s="24"/>
      <c r="E245" s="24"/>
      <c r="F245" s="24"/>
      <c r="G245" s="24"/>
      <c r="H245" s="24"/>
      <c r="I245" s="24"/>
      <c r="J245" s="24"/>
      <c r="K245" s="157"/>
      <c r="L245" s="24"/>
      <c r="M245" s="24"/>
      <c r="N245" s="24"/>
      <c r="O245" s="24"/>
      <c r="P245" s="24"/>
      <c r="Q245" s="24"/>
      <c r="R245" s="24"/>
      <c r="S245" s="24"/>
      <c r="T245" s="24"/>
      <c r="U245" s="24"/>
      <c r="V245" s="24"/>
      <c r="W245" s="24"/>
      <c r="X245" s="24"/>
      <c r="Y245" s="24"/>
      <c r="Z245" s="24"/>
      <c r="AA245" s="24"/>
      <c r="AB245" s="24"/>
      <c r="AC245" s="24"/>
      <c r="AD245" s="24"/>
    </row>
    <row r="246" spans="1:30" hidden="1" x14ac:dyDescent="0.25">
      <c r="A246" s="156"/>
      <c r="B246" s="156"/>
      <c r="C246" s="24"/>
      <c r="D246" s="24"/>
      <c r="E246" s="24"/>
      <c r="F246" s="24"/>
      <c r="G246" s="24"/>
      <c r="H246" s="24"/>
      <c r="I246" s="24"/>
      <c r="J246" s="24"/>
      <c r="K246" s="157"/>
      <c r="L246" s="24"/>
      <c r="M246" s="24"/>
      <c r="N246" s="24"/>
      <c r="O246" s="24"/>
      <c r="P246" s="24"/>
      <c r="Q246" s="24"/>
      <c r="R246" s="24"/>
      <c r="S246" s="24"/>
      <c r="T246" s="24"/>
      <c r="U246" s="24"/>
      <c r="V246" s="24"/>
      <c r="W246" s="24"/>
      <c r="X246" s="24"/>
      <c r="Y246" s="24"/>
      <c r="Z246" s="24"/>
      <c r="AA246" s="24"/>
      <c r="AB246" s="24"/>
      <c r="AC246" s="24"/>
      <c r="AD246" s="24"/>
    </row>
    <row r="247" spans="1:30" hidden="1" x14ac:dyDescent="0.25">
      <c r="A247" s="156"/>
      <c r="B247" s="156"/>
      <c r="C247" s="24"/>
      <c r="D247" s="24"/>
      <c r="E247" s="24"/>
      <c r="F247" s="24"/>
      <c r="G247" s="24"/>
      <c r="H247" s="24"/>
      <c r="I247" s="24"/>
      <c r="J247" s="24"/>
      <c r="K247" s="157"/>
      <c r="L247" s="24"/>
      <c r="M247" s="24"/>
      <c r="N247" s="24"/>
      <c r="O247" s="24"/>
      <c r="P247" s="24"/>
      <c r="Q247" s="24"/>
      <c r="R247" s="24"/>
      <c r="S247" s="24"/>
      <c r="T247" s="24"/>
      <c r="U247" s="24"/>
      <c r="V247" s="24"/>
      <c r="W247" s="24"/>
      <c r="X247" s="24"/>
      <c r="Y247" s="24"/>
      <c r="Z247" s="24"/>
      <c r="AA247" s="24"/>
      <c r="AB247" s="24"/>
      <c r="AC247" s="24"/>
      <c r="AD247" s="24"/>
    </row>
    <row r="248" spans="1:30" hidden="1" x14ac:dyDescent="0.25">
      <c r="A248" s="156"/>
      <c r="B248" s="156"/>
      <c r="C248" s="24"/>
      <c r="D248" s="24"/>
      <c r="E248" s="24"/>
      <c r="F248" s="24"/>
      <c r="G248" s="24"/>
      <c r="H248" s="24"/>
      <c r="I248" s="24"/>
      <c r="J248" s="24"/>
      <c r="K248" s="157"/>
      <c r="L248" s="24"/>
      <c r="M248" s="24"/>
      <c r="N248" s="24"/>
      <c r="O248" s="24"/>
      <c r="P248" s="24"/>
      <c r="Q248" s="24"/>
      <c r="R248" s="24"/>
      <c r="S248" s="24"/>
      <c r="T248" s="24"/>
      <c r="U248" s="24"/>
      <c r="V248" s="24"/>
      <c r="W248" s="24"/>
      <c r="X248" s="24"/>
      <c r="Y248" s="24"/>
      <c r="Z248" s="24"/>
      <c r="AA248" s="24"/>
      <c r="AB248" s="24"/>
      <c r="AC248" s="24"/>
      <c r="AD248" s="24"/>
    </row>
    <row r="249" spans="1:30" hidden="1" x14ac:dyDescent="0.25">
      <c r="A249" s="156"/>
      <c r="B249" s="156"/>
      <c r="C249" s="24"/>
      <c r="D249" s="24"/>
      <c r="E249" s="24"/>
      <c r="F249" s="24"/>
      <c r="G249" s="24"/>
      <c r="H249" s="24"/>
      <c r="I249" s="24"/>
      <c r="J249" s="24"/>
      <c r="K249" s="157"/>
      <c r="L249" s="24"/>
      <c r="M249" s="24"/>
      <c r="N249" s="24"/>
      <c r="O249" s="24"/>
      <c r="P249" s="24"/>
      <c r="Q249" s="24"/>
      <c r="R249" s="24"/>
      <c r="S249" s="24"/>
      <c r="T249" s="24"/>
      <c r="U249" s="24"/>
      <c r="V249" s="24"/>
      <c r="W249" s="24"/>
      <c r="X249" s="24"/>
      <c r="Y249" s="24"/>
      <c r="Z249" s="24"/>
      <c r="AA249" s="24"/>
      <c r="AB249" s="24"/>
      <c r="AC249" s="24"/>
      <c r="AD249" s="24"/>
    </row>
    <row r="250" spans="1:30" hidden="1" x14ac:dyDescent="0.25">
      <c r="A250" s="156"/>
      <c r="B250" s="156"/>
      <c r="C250" s="24"/>
      <c r="D250" s="24"/>
      <c r="E250" s="24"/>
      <c r="F250" s="24"/>
      <c r="G250" s="24"/>
      <c r="H250" s="24"/>
      <c r="I250" s="24"/>
      <c r="J250" s="24"/>
      <c r="K250" s="157"/>
      <c r="L250" s="24"/>
      <c r="M250" s="24"/>
      <c r="N250" s="24"/>
      <c r="O250" s="24"/>
      <c r="P250" s="24"/>
      <c r="Q250" s="24"/>
      <c r="R250" s="24"/>
      <c r="S250" s="24"/>
      <c r="T250" s="24"/>
      <c r="U250" s="24"/>
      <c r="V250" s="24"/>
      <c r="W250" s="24"/>
      <c r="X250" s="24"/>
      <c r="Y250" s="24"/>
      <c r="Z250" s="24"/>
      <c r="AA250" s="24"/>
      <c r="AB250" s="24"/>
      <c r="AC250" s="24"/>
      <c r="AD250" s="24"/>
    </row>
    <row r="251" spans="1:30" hidden="1" x14ac:dyDescent="0.25">
      <c r="A251" s="156"/>
      <c r="B251" s="156"/>
      <c r="C251" s="24"/>
      <c r="D251" s="24"/>
      <c r="E251" s="24"/>
      <c r="F251" s="24"/>
      <c r="G251" s="24"/>
      <c r="H251" s="24"/>
      <c r="I251" s="24"/>
      <c r="J251" s="24"/>
      <c r="K251" s="157"/>
      <c r="L251" s="24"/>
      <c r="M251" s="24"/>
      <c r="N251" s="24"/>
      <c r="O251" s="24"/>
      <c r="P251" s="24"/>
      <c r="Q251" s="24"/>
      <c r="R251" s="24"/>
      <c r="S251" s="24"/>
      <c r="T251" s="24"/>
      <c r="U251" s="24"/>
      <c r="V251" s="24"/>
      <c r="W251" s="24"/>
      <c r="X251" s="24"/>
      <c r="Y251" s="24"/>
      <c r="Z251" s="24"/>
      <c r="AA251" s="24"/>
      <c r="AB251" s="24"/>
      <c r="AC251" s="24"/>
      <c r="AD251" s="24"/>
    </row>
    <row r="252" spans="1:30" hidden="1" x14ac:dyDescent="0.25">
      <c r="A252" s="156"/>
      <c r="B252" s="156"/>
      <c r="C252" s="24"/>
      <c r="D252" s="24"/>
      <c r="E252" s="24"/>
      <c r="F252" s="24"/>
      <c r="G252" s="24"/>
      <c r="H252" s="24"/>
      <c r="I252" s="24"/>
      <c r="J252" s="24"/>
      <c r="K252" s="157"/>
      <c r="L252" s="24"/>
      <c r="M252" s="24"/>
      <c r="N252" s="24"/>
      <c r="O252" s="24"/>
      <c r="P252" s="24"/>
      <c r="Q252" s="24"/>
      <c r="R252" s="24"/>
      <c r="S252" s="24"/>
      <c r="T252" s="24"/>
      <c r="U252" s="24"/>
      <c r="V252" s="24"/>
      <c r="W252" s="24"/>
      <c r="X252" s="24"/>
      <c r="Y252" s="24"/>
      <c r="Z252" s="24"/>
      <c r="AA252" s="24"/>
      <c r="AB252" s="24"/>
      <c r="AC252" s="24"/>
      <c r="AD252" s="24"/>
    </row>
    <row r="253" spans="1:30" hidden="1" x14ac:dyDescent="0.25">
      <c r="A253" s="156"/>
      <c r="B253" s="156"/>
      <c r="C253" s="24"/>
      <c r="D253" s="24"/>
      <c r="E253" s="24"/>
      <c r="F253" s="24"/>
      <c r="G253" s="24"/>
      <c r="H253" s="24"/>
      <c r="I253" s="24"/>
      <c r="J253" s="24"/>
      <c r="K253" s="157"/>
      <c r="L253" s="24"/>
      <c r="M253" s="24"/>
      <c r="N253" s="24"/>
      <c r="O253" s="24"/>
      <c r="P253" s="24"/>
      <c r="Q253" s="24"/>
      <c r="R253" s="24"/>
      <c r="S253" s="24"/>
      <c r="T253" s="24"/>
      <c r="U253" s="24"/>
      <c r="V253" s="24"/>
      <c r="W253" s="24"/>
      <c r="X253" s="24"/>
      <c r="Y253" s="24"/>
      <c r="Z253" s="24"/>
      <c r="AA253" s="24"/>
      <c r="AB253" s="24"/>
      <c r="AC253" s="24"/>
      <c r="AD253" s="24"/>
    </row>
    <row r="254" spans="1:30" hidden="1" x14ac:dyDescent="0.25">
      <c r="A254" s="156"/>
      <c r="B254" s="156"/>
      <c r="C254" s="24"/>
      <c r="D254" s="24"/>
      <c r="E254" s="24"/>
      <c r="F254" s="24"/>
      <c r="G254" s="24"/>
      <c r="H254" s="24"/>
      <c r="I254" s="24"/>
      <c r="J254" s="24"/>
      <c r="K254" s="157"/>
      <c r="L254" s="24"/>
      <c r="M254" s="24"/>
      <c r="N254" s="24"/>
      <c r="O254" s="24"/>
      <c r="P254" s="24"/>
      <c r="Q254" s="24"/>
      <c r="R254" s="24"/>
      <c r="S254" s="24"/>
      <c r="T254" s="24"/>
      <c r="U254" s="24"/>
      <c r="V254" s="24"/>
      <c r="W254" s="24"/>
      <c r="X254" s="24"/>
      <c r="Y254" s="24"/>
      <c r="Z254" s="24"/>
      <c r="AA254" s="24"/>
      <c r="AB254" s="24"/>
      <c r="AC254" s="24"/>
      <c r="AD254" s="24"/>
    </row>
    <row r="255" spans="1:30" hidden="1" x14ac:dyDescent="0.25">
      <c r="A255" s="156"/>
      <c r="B255" s="156"/>
      <c r="C255" s="24"/>
      <c r="D255" s="24"/>
      <c r="E255" s="24"/>
      <c r="F255" s="24"/>
      <c r="G255" s="24"/>
      <c r="H255" s="24"/>
      <c r="I255" s="24"/>
      <c r="J255" s="24"/>
      <c r="K255" s="157"/>
      <c r="L255" s="24"/>
      <c r="M255" s="24"/>
      <c r="N255" s="24"/>
      <c r="O255" s="24"/>
      <c r="P255" s="24"/>
      <c r="Q255" s="24"/>
      <c r="R255" s="24"/>
      <c r="S255" s="24"/>
      <c r="T255" s="24"/>
      <c r="U255" s="24"/>
      <c r="V255" s="24"/>
      <c r="W255" s="24"/>
      <c r="X255" s="24"/>
      <c r="Y255" s="24"/>
      <c r="Z255" s="24"/>
      <c r="AA255" s="24"/>
      <c r="AB255" s="24"/>
      <c r="AC255" s="24"/>
      <c r="AD255" s="24"/>
    </row>
    <row r="256" spans="1:30" hidden="1" x14ac:dyDescent="0.25">
      <c r="A256" s="156"/>
      <c r="B256" s="156"/>
      <c r="C256" s="24"/>
      <c r="D256" s="24"/>
      <c r="E256" s="24"/>
      <c r="F256" s="24"/>
      <c r="G256" s="24"/>
      <c r="H256" s="24"/>
      <c r="I256" s="24"/>
      <c r="J256" s="24"/>
      <c r="K256" s="157"/>
      <c r="L256" s="24"/>
      <c r="M256" s="24"/>
      <c r="N256" s="24"/>
      <c r="O256" s="24"/>
      <c r="P256" s="24"/>
      <c r="Q256" s="24"/>
      <c r="R256" s="24"/>
      <c r="S256" s="24"/>
      <c r="T256" s="24"/>
      <c r="U256" s="24"/>
      <c r="V256" s="24"/>
      <c r="W256" s="24"/>
      <c r="X256" s="24"/>
      <c r="Y256" s="24"/>
      <c r="Z256" s="24"/>
      <c r="AA256" s="24"/>
      <c r="AB256" s="24"/>
      <c r="AC256" s="24"/>
      <c r="AD256" s="24"/>
    </row>
    <row r="257" spans="1:30" hidden="1" x14ac:dyDescent="0.25">
      <c r="A257" s="156"/>
      <c r="B257" s="156"/>
      <c r="C257" s="24"/>
      <c r="D257" s="24"/>
      <c r="E257" s="24"/>
      <c r="F257" s="24"/>
      <c r="G257" s="24"/>
      <c r="H257" s="24"/>
      <c r="I257" s="24"/>
      <c r="J257" s="24"/>
      <c r="K257" s="157"/>
      <c r="L257" s="24"/>
      <c r="M257" s="24"/>
      <c r="N257" s="24"/>
      <c r="O257" s="24"/>
      <c r="P257" s="24"/>
      <c r="Q257" s="24"/>
      <c r="R257" s="24"/>
      <c r="S257" s="24"/>
      <c r="T257" s="24"/>
      <c r="U257" s="24"/>
      <c r="V257" s="24"/>
      <c r="W257" s="24"/>
      <c r="X257" s="24"/>
      <c r="Y257" s="24"/>
      <c r="Z257" s="24"/>
      <c r="AA257" s="24"/>
      <c r="AB257" s="24"/>
      <c r="AC257" s="24"/>
      <c r="AD257" s="24"/>
    </row>
    <row r="258" spans="1:30" hidden="1" x14ac:dyDescent="0.25">
      <c r="A258" s="156"/>
      <c r="B258" s="156"/>
      <c r="C258" s="24"/>
      <c r="D258" s="24"/>
      <c r="E258" s="24"/>
      <c r="F258" s="24"/>
      <c r="G258" s="24"/>
      <c r="H258" s="24"/>
      <c r="I258" s="24"/>
      <c r="J258" s="24"/>
      <c r="K258" s="157"/>
      <c r="L258" s="24"/>
      <c r="M258" s="24"/>
      <c r="N258" s="24"/>
      <c r="O258" s="24"/>
      <c r="P258" s="24"/>
      <c r="Q258" s="24"/>
      <c r="R258" s="24"/>
      <c r="S258" s="24"/>
      <c r="T258" s="24"/>
      <c r="U258" s="24"/>
      <c r="V258" s="24"/>
      <c r="W258" s="24"/>
      <c r="X258" s="24"/>
      <c r="Y258" s="24"/>
      <c r="Z258" s="24"/>
      <c r="AA258" s="24"/>
      <c r="AB258" s="24"/>
      <c r="AC258" s="24"/>
      <c r="AD258" s="24"/>
    </row>
    <row r="259" spans="1:30" hidden="1" x14ac:dyDescent="0.25">
      <c r="A259" s="156"/>
      <c r="B259" s="156"/>
      <c r="C259" s="24"/>
      <c r="D259" s="24"/>
      <c r="E259" s="24"/>
      <c r="F259" s="24"/>
      <c r="G259" s="24"/>
      <c r="H259" s="24"/>
      <c r="I259" s="24"/>
      <c r="J259" s="24"/>
      <c r="K259" s="157"/>
      <c r="L259" s="24"/>
      <c r="M259" s="24"/>
      <c r="N259" s="24"/>
      <c r="O259" s="24"/>
      <c r="P259" s="24"/>
      <c r="Q259" s="24"/>
      <c r="R259" s="24"/>
      <c r="S259" s="24"/>
      <c r="T259" s="24"/>
      <c r="U259" s="24"/>
      <c r="V259" s="24"/>
      <c r="W259" s="24"/>
      <c r="X259" s="24"/>
      <c r="Y259" s="24"/>
      <c r="Z259" s="24"/>
      <c r="AA259" s="24"/>
      <c r="AB259" s="24"/>
      <c r="AC259" s="24"/>
      <c r="AD259" s="24"/>
    </row>
    <row r="260" spans="1:30" hidden="1" x14ac:dyDescent="0.25">
      <c r="A260" s="156"/>
      <c r="B260" s="156"/>
      <c r="C260" s="24"/>
      <c r="D260" s="24"/>
      <c r="E260" s="24"/>
      <c r="F260" s="24"/>
      <c r="G260" s="24"/>
      <c r="H260" s="24"/>
      <c r="I260" s="24"/>
      <c r="J260" s="24"/>
      <c r="K260" s="157"/>
      <c r="L260" s="24"/>
      <c r="M260" s="24"/>
      <c r="N260" s="24"/>
      <c r="O260" s="24"/>
      <c r="P260" s="24"/>
      <c r="Q260" s="24"/>
      <c r="R260" s="24"/>
      <c r="S260" s="24"/>
      <c r="T260" s="24"/>
      <c r="U260" s="24"/>
      <c r="V260" s="24"/>
      <c r="W260" s="24"/>
      <c r="X260" s="24"/>
      <c r="Y260" s="24"/>
      <c r="Z260" s="24"/>
      <c r="AA260" s="24"/>
      <c r="AB260" s="24"/>
      <c r="AC260" s="24"/>
      <c r="AD260" s="24"/>
    </row>
    <row r="261" spans="1:30" hidden="1" x14ac:dyDescent="0.25">
      <c r="A261" s="156"/>
      <c r="B261" s="156"/>
      <c r="C261" s="24"/>
      <c r="D261" s="24"/>
      <c r="E261" s="24"/>
      <c r="F261" s="24"/>
      <c r="G261" s="24"/>
      <c r="H261" s="24"/>
      <c r="I261" s="24"/>
      <c r="J261" s="24"/>
      <c r="K261" s="157"/>
      <c r="L261" s="24"/>
      <c r="M261" s="24"/>
      <c r="N261" s="24"/>
      <c r="O261" s="24"/>
      <c r="P261" s="24"/>
      <c r="Q261" s="24"/>
      <c r="R261" s="24"/>
      <c r="S261" s="24"/>
      <c r="T261" s="24"/>
      <c r="U261" s="24"/>
      <c r="V261" s="24"/>
      <c r="W261" s="24"/>
      <c r="X261" s="24"/>
      <c r="Y261" s="24"/>
      <c r="Z261" s="24"/>
      <c r="AA261" s="24"/>
      <c r="AB261" s="24"/>
      <c r="AC261" s="24"/>
      <c r="AD261" s="24"/>
    </row>
    <row r="262" spans="1:30" hidden="1" x14ac:dyDescent="0.25">
      <c r="A262" s="156"/>
      <c r="B262" s="156"/>
      <c r="C262" s="24"/>
      <c r="D262" s="24"/>
      <c r="E262" s="24"/>
      <c r="F262" s="24"/>
      <c r="G262" s="24"/>
      <c r="H262" s="24"/>
      <c r="I262" s="24"/>
      <c r="J262" s="24"/>
      <c r="K262" s="157"/>
      <c r="L262" s="24"/>
      <c r="M262" s="24"/>
      <c r="N262" s="24"/>
      <c r="O262" s="24"/>
      <c r="P262" s="24"/>
      <c r="Q262" s="24"/>
      <c r="R262" s="24"/>
      <c r="S262" s="24"/>
      <c r="T262" s="24"/>
      <c r="U262" s="24"/>
      <c r="V262" s="24"/>
      <c r="W262" s="24"/>
      <c r="X262" s="24"/>
      <c r="Y262" s="24"/>
      <c r="Z262" s="24"/>
      <c r="AA262" s="24"/>
      <c r="AB262" s="24"/>
      <c r="AC262" s="24"/>
      <c r="AD262" s="24"/>
    </row>
    <row r="263" spans="1:30" hidden="1" x14ac:dyDescent="0.25">
      <c r="A263" s="156"/>
      <c r="B263" s="156"/>
      <c r="C263" s="24"/>
      <c r="D263" s="24"/>
      <c r="E263" s="24"/>
      <c r="F263" s="24"/>
      <c r="G263" s="24"/>
      <c r="H263" s="24"/>
      <c r="I263" s="24"/>
      <c r="J263" s="24"/>
      <c r="K263" s="157"/>
      <c r="L263" s="24"/>
      <c r="M263" s="24"/>
      <c r="N263" s="24"/>
      <c r="O263" s="24"/>
      <c r="P263" s="24"/>
      <c r="Q263" s="24"/>
      <c r="R263" s="24"/>
      <c r="S263" s="24"/>
      <c r="T263" s="24"/>
      <c r="U263" s="24"/>
      <c r="V263" s="24"/>
      <c r="W263" s="24"/>
      <c r="X263" s="24"/>
      <c r="Y263" s="24"/>
      <c r="Z263" s="24"/>
      <c r="AA263" s="24"/>
      <c r="AB263" s="24"/>
      <c r="AC263" s="24"/>
      <c r="AD263" s="24"/>
    </row>
    <row r="264" spans="1:30" hidden="1" x14ac:dyDescent="0.25">
      <c r="A264" s="156"/>
      <c r="B264" s="156"/>
      <c r="C264" s="24"/>
      <c r="D264" s="24"/>
      <c r="E264" s="24"/>
      <c r="F264" s="24"/>
      <c r="G264" s="24"/>
      <c r="H264" s="24"/>
      <c r="I264" s="24"/>
      <c r="J264" s="24"/>
      <c r="K264" s="157"/>
      <c r="L264" s="24"/>
      <c r="M264" s="24"/>
      <c r="N264" s="24"/>
      <c r="O264" s="24"/>
      <c r="P264" s="24"/>
      <c r="Q264" s="24"/>
      <c r="R264" s="24"/>
      <c r="S264" s="24"/>
      <c r="T264" s="24"/>
      <c r="U264" s="24"/>
      <c r="V264" s="24"/>
      <c r="W264" s="24"/>
      <c r="X264" s="24"/>
      <c r="Y264" s="24"/>
      <c r="Z264" s="24"/>
      <c r="AA264" s="24"/>
      <c r="AB264" s="24"/>
      <c r="AC264" s="24"/>
      <c r="AD264" s="24"/>
    </row>
    <row r="265" spans="1:30" hidden="1" x14ac:dyDescent="0.25">
      <c r="A265" s="156"/>
      <c r="B265" s="156"/>
      <c r="C265" s="24"/>
      <c r="D265" s="24"/>
      <c r="E265" s="24"/>
      <c r="F265" s="24"/>
      <c r="G265" s="24"/>
      <c r="H265" s="24"/>
      <c r="I265" s="24"/>
      <c r="J265" s="24"/>
      <c r="K265" s="157"/>
      <c r="L265" s="24"/>
      <c r="M265" s="24"/>
      <c r="N265" s="24"/>
      <c r="O265" s="24"/>
      <c r="P265" s="24"/>
      <c r="Q265" s="24"/>
      <c r="R265" s="24"/>
      <c r="S265" s="24"/>
      <c r="T265" s="24"/>
      <c r="U265" s="24"/>
      <c r="V265" s="24"/>
      <c r="W265" s="24"/>
      <c r="X265" s="24"/>
      <c r="Y265" s="24"/>
      <c r="Z265" s="24"/>
      <c r="AA265" s="24"/>
      <c r="AB265" s="24"/>
      <c r="AC265" s="24"/>
      <c r="AD265" s="24"/>
    </row>
    <row r="266" spans="1:30" hidden="1" x14ac:dyDescent="0.25">
      <c r="A266" s="156"/>
      <c r="B266" s="156"/>
      <c r="C266" s="24"/>
      <c r="D266" s="24"/>
      <c r="E266" s="24"/>
      <c r="F266" s="24"/>
      <c r="G266" s="24"/>
      <c r="H266" s="24"/>
      <c r="I266" s="24"/>
      <c r="J266" s="24"/>
      <c r="K266" s="157"/>
      <c r="L266" s="24"/>
      <c r="M266" s="24"/>
      <c r="N266" s="24"/>
      <c r="O266" s="24"/>
      <c r="P266" s="24"/>
      <c r="Q266" s="24"/>
      <c r="R266" s="24"/>
      <c r="S266" s="24"/>
      <c r="T266" s="24"/>
      <c r="U266" s="24"/>
      <c r="V266" s="24"/>
      <c r="W266" s="24"/>
      <c r="X266" s="24"/>
      <c r="Y266" s="24"/>
      <c r="Z266" s="24"/>
      <c r="AA266" s="24"/>
      <c r="AB266" s="24"/>
      <c r="AC266" s="24"/>
      <c r="AD266" s="24"/>
    </row>
    <row r="267" spans="1:30" hidden="1" x14ac:dyDescent="0.25">
      <c r="A267" s="156"/>
      <c r="B267" s="156"/>
      <c r="C267" s="24"/>
      <c r="D267" s="24"/>
      <c r="E267" s="24"/>
      <c r="F267" s="24"/>
      <c r="G267" s="24"/>
      <c r="H267" s="24"/>
      <c r="I267" s="24"/>
      <c r="J267" s="24"/>
      <c r="K267" s="157"/>
      <c r="L267" s="24"/>
      <c r="M267" s="24"/>
      <c r="N267" s="24"/>
      <c r="O267" s="24"/>
      <c r="P267" s="24"/>
      <c r="Q267" s="24"/>
      <c r="R267" s="24"/>
      <c r="S267" s="24"/>
      <c r="T267" s="24"/>
      <c r="U267" s="24"/>
      <c r="V267" s="24"/>
      <c r="W267" s="24"/>
      <c r="X267" s="24"/>
      <c r="Y267" s="24"/>
      <c r="Z267" s="24"/>
      <c r="AA267" s="24"/>
      <c r="AB267" s="24"/>
      <c r="AC267" s="24"/>
      <c r="AD267" s="24"/>
    </row>
    <row r="268" spans="1:30" hidden="1" x14ac:dyDescent="0.25">
      <c r="A268" s="156"/>
      <c r="B268" s="156"/>
      <c r="C268" s="24"/>
      <c r="D268" s="24"/>
      <c r="E268" s="24"/>
      <c r="F268" s="24"/>
      <c r="G268" s="24"/>
      <c r="H268" s="24"/>
      <c r="I268" s="24"/>
      <c r="J268" s="24"/>
      <c r="K268" s="157"/>
      <c r="L268" s="24"/>
      <c r="M268" s="24"/>
      <c r="N268" s="24"/>
      <c r="O268" s="24"/>
      <c r="P268" s="24"/>
      <c r="Q268" s="24"/>
      <c r="R268" s="24"/>
      <c r="S268" s="24"/>
      <c r="T268" s="24"/>
      <c r="U268" s="24"/>
      <c r="V268" s="24"/>
      <c r="W268" s="24"/>
      <c r="X268" s="24"/>
      <c r="Y268" s="24"/>
      <c r="Z268" s="24"/>
      <c r="AA268" s="24"/>
      <c r="AB268" s="24"/>
      <c r="AC268" s="24"/>
      <c r="AD268" s="24"/>
    </row>
    <row r="269" spans="1:30" hidden="1" x14ac:dyDescent="0.25">
      <c r="A269" s="156"/>
      <c r="B269" s="156"/>
      <c r="C269" s="24"/>
      <c r="D269" s="24"/>
      <c r="E269" s="24"/>
      <c r="F269" s="24"/>
      <c r="G269" s="24"/>
      <c r="H269" s="24"/>
      <c r="I269" s="24"/>
      <c r="J269" s="24"/>
      <c r="K269" s="157"/>
      <c r="L269" s="24"/>
      <c r="M269" s="24"/>
      <c r="N269" s="24"/>
      <c r="O269" s="24"/>
      <c r="P269" s="24"/>
      <c r="Q269" s="24"/>
      <c r="R269" s="24"/>
      <c r="S269" s="24"/>
      <c r="T269" s="24"/>
      <c r="U269" s="24"/>
      <c r="V269" s="24"/>
      <c r="W269" s="24"/>
      <c r="X269" s="24"/>
      <c r="Y269" s="24"/>
      <c r="Z269" s="24"/>
      <c r="AA269" s="24"/>
      <c r="AB269" s="24"/>
      <c r="AC269" s="24"/>
      <c r="AD269" s="24"/>
    </row>
    <row r="270" spans="1:30" hidden="1" x14ac:dyDescent="0.25">
      <c r="A270" s="156"/>
      <c r="B270" s="156"/>
      <c r="C270" s="24"/>
      <c r="D270" s="24"/>
      <c r="E270" s="24"/>
      <c r="F270" s="24"/>
      <c r="G270" s="24"/>
      <c r="H270" s="24"/>
      <c r="I270" s="24"/>
      <c r="J270" s="24"/>
      <c r="K270" s="157"/>
      <c r="L270" s="24"/>
      <c r="M270" s="24"/>
      <c r="N270" s="24"/>
      <c r="O270" s="24"/>
      <c r="P270" s="24"/>
      <c r="Q270" s="24"/>
      <c r="R270" s="24"/>
      <c r="S270" s="24"/>
      <c r="T270" s="24"/>
      <c r="U270" s="24"/>
      <c r="V270" s="24"/>
      <c r="W270" s="24"/>
      <c r="X270" s="24"/>
      <c r="Y270" s="24"/>
      <c r="Z270" s="24"/>
      <c r="AA270" s="24"/>
      <c r="AB270" s="24"/>
      <c r="AC270" s="24"/>
      <c r="AD270" s="24"/>
    </row>
    <row r="271" spans="1:30" hidden="1" x14ac:dyDescent="0.25">
      <c r="A271" s="156"/>
      <c r="B271" s="156"/>
      <c r="C271" s="24"/>
      <c r="D271" s="24"/>
      <c r="E271" s="24"/>
      <c r="F271" s="24"/>
      <c r="G271" s="24"/>
      <c r="H271" s="24"/>
      <c r="I271" s="24"/>
      <c r="J271" s="24"/>
      <c r="K271" s="157"/>
      <c r="L271" s="24"/>
      <c r="M271" s="24"/>
      <c r="N271" s="24"/>
      <c r="O271" s="24"/>
      <c r="P271" s="24"/>
      <c r="Q271" s="24"/>
      <c r="R271" s="24"/>
      <c r="S271" s="24"/>
      <c r="T271" s="24"/>
      <c r="U271" s="24"/>
      <c r="V271" s="24"/>
      <c r="W271" s="24"/>
      <c r="X271" s="24"/>
      <c r="Y271" s="24"/>
      <c r="Z271" s="24"/>
      <c r="AA271" s="24"/>
      <c r="AB271" s="24"/>
      <c r="AC271" s="24"/>
      <c r="AD271" s="24"/>
    </row>
    <row r="272" spans="1:30" hidden="1" x14ac:dyDescent="0.25">
      <c r="A272" s="156"/>
      <c r="B272" s="156"/>
      <c r="C272" s="24"/>
      <c r="D272" s="24"/>
      <c r="E272" s="24"/>
      <c r="F272" s="24"/>
      <c r="G272" s="24"/>
      <c r="H272" s="24"/>
      <c r="I272" s="24"/>
      <c r="J272" s="24"/>
      <c r="K272" s="157"/>
      <c r="L272" s="24"/>
      <c r="M272" s="24"/>
      <c r="N272" s="24"/>
      <c r="O272" s="24"/>
      <c r="P272" s="24"/>
      <c r="Q272" s="24"/>
      <c r="R272" s="24"/>
      <c r="S272" s="24"/>
      <c r="T272" s="24"/>
      <c r="U272" s="24"/>
      <c r="V272" s="24"/>
      <c r="W272" s="24"/>
      <c r="X272" s="24"/>
      <c r="Y272" s="24"/>
      <c r="Z272" s="24"/>
      <c r="AA272" s="24"/>
      <c r="AB272" s="24"/>
      <c r="AC272" s="24"/>
      <c r="AD272" s="24"/>
    </row>
    <row r="273" spans="1:30" hidden="1" x14ac:dyDescent="0.25">
      <c r="A273" s="156"/>
      <c r="B273" s="156"/>
      <c r="C273" s="24"/>
      <c r="D273" s="24"/>
      <c r="E273" s="24"/>
      <c r="F273" s="24"/>
      <c r="G273" s="24"/>
      <c r="H273" s="24"/>
      <c r="I273" s="24"/>
      <c r="J273" s="24"/>
      <c r="K273" s="157"/>
      <c r="L273" s="24"/>
      <c r="M273" s="24"/>
      <c r="N273" s="24"/>
      <c r="O273" s="24"/>
      <c r="P273" s="24"/>
      <c r="Q273" s="24"/>
      <c r="R273" s="24"/>
      <c r="S273" s="24"/>
      <c r="T273" s="24"/>
      <c r="U273" s="24"/>
      <c r="V273" s="24"/>
      <c r="W273" s="24"/>
      <c r="X273" s="24"/>
      <c r="Y273" s="24"/>
      <c r="Z273" s="24"/>
      <c r="AA273" s="24"/>
      <c r="AB273" s="24"/>
      <c r="AC273" s="24"/>
      <c r="AD273" s="24"/>
    </row>
    <row r="274" spans="1:30" hidden="1" x14ac:dyDescent="0.25">
      <c r="A274" s="156"/>
      <c r="B274" s="156"/>
      <c r="C274" s="24"/>
      <c r="D274" s="24"/>
      <c r="E274" s="24"/>
      <c r="F274" s="24"/>
      <c r="G274" s="24"/>
      <c r="H274" s="24"/>
      <c r="I274" s="24"/>
      <c r="J274" s="24"/>
      <c r="K274" s="157"/>
      <c r="L274" s="24"/>
      <c r="M274" s="24"/>
      <c r="N274" s="24"/>
      <c r="O274" s="24"/>
      <c r="P274" s="24"/>
      <c r="Q274" s="24"/>
      <c r="R274" s="24"/>
      <c r="S274" s="24"/>
      <c r="T274" s="24"/>
      <c r="U274" s="24"/>
      <c r="V274" s="24"/>
      <c r="W274" s="24"/>
      <c r="X274" s="24"/>
      <c r="Y274" s="24"/>
      <c r="Z274" s="24"/>
      <c r="AA274" s="24"/>
      <c r="AB274" s="24"/>
      <c r="AC274" s="24"/>
      <c r="AD274" s="24"/>
    </row>
    <row r="275" spans="1:30" hidden="1" x14ac:dyDescent="0.25">
      <c r="A275" s="156"/>
      <c r="B275" s="156"/>
      <c r="C275" s="24"/>
      <c r="D275" s="24"/>
      <c r="E275" s="24"/>
      <c r="F275" s="24"/>
      <c r="G275" s="24"/>
      <c r="H275" s="24"/>
      <c r="I275" s="24"/>
      <c r="J275" s="24"/>
      <c r="K275" s="157"/>
      <c r="L275" s="24"/>
      <c r="M275" s="24"/>
      <c r="N275" s="24"/>
      <c r="O275" s="24"/>
      <c r="P275" s="24"/>
      <c r="Q275" s="24"/>
      <c r="R275" s="24"/>
      <c r="S275" s="24"/>
      <c r="T275" s="24"/>
      <c r="U275" s="24"/>
      <c r="V275" s="24"/>
      <c r="W275" s="24"/>
      <c r="X275" s="24"/>
      <c r="Y275" s="24"/>
      <c r="Z275" s="24"/>
      <c r="AA275" s="24"/>
      <c r="AB275" s="24"/>
      <c r="AC275" s="24"/>
      <c r="AD275" s="24"/>
    </row>
    <row r="276" spans="1:30" hidden="1" x14ac:dyDescent="0.25">
      <c r="A276" s="156"/>
      <c r="B276" s="156"/>
      <c r="C276" s="24"/>
      <c r="D276" s="24"/>
      <c r="E276" s="24"/>
      <c r="F276" s="24"/>
      <c r="G276" s="24"/>
      <c r="H276" s="24"/>
      <c r="I276" s="24"/>
      <c r="J276" s="24"/>
      <c r="K276" s="157"/>
      <c r="L276" s="24"/>
      <c r="M276" s="24"/>
      <c r="N276" s="24"/>
      <c r="O276" s="24"/>
      <c r="P276" s="24"/>
      <c r="Q276" s="24"/>
      <c r="R276" s="24"/>
      <c r="S276" s="24"/>
      <c r="T276" s="24"/>
      <c r="U276" s="24"/>
      <c r="V276" s="24"/>
      <c r="W276" s="24"/>
      <c r="X276" s="24"/>
      <c r="Y276" s="24"/>
      <c r="Z276" s="24"/>
      <c r="AA276" s="24"/>
      <c r="AB276" s="24"/>
      <c r="AC276" s="24"/>
      <c r="AD276" s="24"/>
    </row>
    <row r="277" spans="1:30" hidden="1" x14ac:dyDescent="0.25">
      <c r="A277" s="156"/>
      <c r="B277" s="156"/>
      <c r="C277" s="24"/>
      <c r="D277" s="24"/>
      <c r="E277" s="24"/>
      <c r="F277" s="24"/>
      <c r="G277" s="24"/>
      <c r="H277" s="24"/>
      <c r="I277" s="24"/>
      <c r="J277" s="24"/>
      <c r="K277" s="157"/>
      <c r="L277" s="24"/>
      <c r="M277" s="24"/>
      <c r="N277" s="24"/>
      <c r="O277" s="24"/>
      <c r="P277" s="24"/>
      <c r="Q277" s="24"/>
      <c r="R277" s="24"/>
      <c r="S277" s="24"/>
      <c r="T277" s="24"/>
      <c r="U277" s="24"/>
      <c r="V277" s="24"/>
      <c r="W277" s="24"/>
      <c r="X277" s="24"/>
      <c r="Y277" s="24"/>
      <c r="Z277" s="24"/>
      <c r="AA277" s="24"/>
      <c r="AB277" s="24"/>
      <c r="AC277" s="24"/>
      <c r="AD277" s="24"/>
    </row>
    <row r="278" spans="1:30" hidden="1" x14ac:dyDescent="0.25">
      <c r="A278" s="156"/>
      <c r="B278" s="156"/>
      <c r="C278" s="24"/>
      <c r="D278" s="24"/>
      <c r="E278" s="24"/>
      <c r="F278" s="24"/>
      <c r="G278" s="24"/>
      <c r="H278" s="24"/>
      <c r="I278" s="24"/>
      <c r="J278" s="24"/>
      <c r="K278" s="157"/>
      <c r="L278" s="24"/>
      <c r="M278" s="24"/>
      <c r="N278" s="24"/>
      <c r="O278" s="24"/>
      <c r="P278" s="24"/>
      <c r="Q278" s="24"/>
      <c r="R278" s="24"/>
      <c r="S278" s="24"/>
      <c r="T278" s="24"/>
      <c r="U278" s="24"/>
      <c r="V278" s="24"/>
      <c r="W278" s="24"/>
      <c r="X278" s="24"/>
      <c r="Y278" s="24"/>
      <c r="Z278" s="24"/>
      <c r="AA278" s="24"/>
      <c r="AB278" s="24"/>
      <c r="AC278" s="24"/>
      <c r="AD278" s="24"/>
    </row>
    <row r="279" spans="1:30" hidden="1" x14ac:dyDescent="0.25">
      <c r="A279" s="156"/>
      <c r="B279" s="156"/>
      <c r="C279" s="24"/>
      <c r="D279" s="24"/>
      <c r="E279" s="24"/>
      <c r="F279" s="24"/>
      <c r="G279" s="24"/>
      <c r="H279" s="24"/>
      <c r="I279" s="24"/>
      <c r="J279" s="24"/>
      <c r="K279" s="157"/>
      <c r="L279" s="24"/>
      <c r="M279" s="24"/>
      <c r="N279" s="24"/>
      <c r="O279" s="24"/>
      <c r="P279" s="24"/>
      <c r="Q279" s="24"/>
      <c r="R279" s="24"/>
      <c r="S279" s="24"/>
      <c r="T279" s="24"/>
      <c r="U279" s="24"/>
      <c r="V279" s="24"/>
      <c r="W279" s="24"/>
      <c r="X279" s="24"/>
      <c r="Y279" s="24"/>
      <c r="Z279" s="24"/>
      <c r="AA279" s="24"/>
      <c r="AB279" s="24"/>
      <c r="AC279" s="24"/>
      <c r="AD279" s="24"/>
    </row>
    <row r="280" spans="1:30" hidden="1" x14ac:dyDescent="0.25">
      <c r="A280" s="156"/>
      <c r="B280" s="156"/>
      <c r="C280" s="24"/>
      <c r="D280" s="24"/>
      <c r="E280" s="24"/>
      <c r="F280" s="24"/>
      <c r="G280" s="24"/>
      <c r="H280" s="24"/>
      <c r="I280" s="24"/>
      <c r="J280" s="24"/>
      <c r="K280" s="157"/>
      <c r="L280" s="24"/>
      <c r="M280" s="24"/>
      <c r="N280" s="24"/>
      <c r="O280" s="24"/>
      <c r="P280" s="24"/>
      <c r="Q280" s="24"/>
      <c r="R280" s="24"/>
      <c r="S280" s="24"/>
      <c r="T280" s="24"/>
      <c r="U280" s="24"/>
      <c r="V280" s="24"/>
      <c r="W280" s="24"/>
      <c r="X280" s="24"/>
      <c r="Y280" s="24"/>
      <c r="Z280" s="24"/>
      <c r="AA280" s="24"/>
      <c r="AB280" s="24"/>
      <c r="AC280" s="24"/>
      <c r="AD280" s="24"/>
    </row>
    <row r="281" spans="1:30" hidden="1" x14ac:dyDescent="0.25">
      <c r="A281" s="156"/>
      <c r="B281" s="156"/>
      <c r="C281" s="24"/>
      <c r="D281" s="24"/>
      <c r="E281" s="24"/>
      <c r="F281" s="24"/>
      <c r="G281" s="24"/>
      <c r="H281" s="24"/>
      <c r="I281" s="24"/>
      <c r="J281" s="24"/>
      <c r="K281" s="157"/>
      <c r="L281" s="24"/>
      <c r="M281" s="24"/>
      <c r="N281" s="24"/>
      <c r="O281" s="24"/>
      <c r="P281" s="24"/>
      <c r="Q281" s="24"/>
      <c r="R281" s="24"/>
      <c r="S281" s="24"/>
      <c r="T281" s="24"/>
      <c r="U281" s="24"/>
      <c r="V281" s="24"/>
      <c r="W281" s="24"/>
      <c r="X281" s="24"/>
      <c r="Y281" s="24"/>
      <c r="Z281" s="24"/>
      <c r="AA281" s="24"/>
      <c r="AB281" s="24"/>
      <c r="AC281" s="24"/>
      <c r="AD281" s="24"/>
    </row>
    <row r="282" spans="1:30" hidden="1" x14ac:dyDescent="0.25">
      <c r="A282" s="156"/>
      <c r="B282" s="156"/>
      <c r="C282" s="24"/>
      <c r="D282" s="24"/>
      <c r="E282" s="24"/>
      <c r="F282" s="24"/>
      <c r="G282" s="24"/>
      <c r="H282" s="24"/>
      <c r="I282" s="24"/>
      <c r="J282" s="24"/>
      <c r="K282" s="157"/>
      <c r="L282" s="24"/>
      <c r="M282" s="24"/>
      <c r="N282" s="24"/>
      <c r="O282" s="24"/>
      <c r="P282" s="24"/>
      <c r="Q282" s="24"/>
      <c r="R282" s="24"/>
      <c r="S282" s="24"/>
      <c r="T282" s="24"/>
      <c r="U282" s="24"/>
      <c r="V282" s="24"/>
      <c r="W282" s="24"/>
      <c r="X282" s="24"/>
      <c r="Y282" s="24"/>
      <c r="Z282" s="24"/>
      <c r="AA282" s="24"/>
      <c r="AB282" s="24"/>
      <c r="AC282" s="24"/>
      <c r="AD282" s="24"/>
    </row>
    <row r="283" spans="1:30" hidden="1" x14ac:dyDescent="0.25">
      <c r="A283" s="156"/>
      <c r="B283" s="156"/>
      <c r="C283" s="24"/>
      <c r="D283" s="24"/>
      <c r="E283" s="24"/>
      <c r="F283" s="24"/>
      <c r="G283" s="24"/>
      <c r="H283" s="24"/>
      <c r="I283" s="24"/>
      <c r="J283" s="24"/>
      <c r="K283" s="157"/>
      <c r="L283" s="24"/>
      <c r="M283" s="24"/>
      <c r="N283" s="24"/>
      <c r="O283" s="24"/>
      <c r="P283" s="24"/>
      <c r="Q283" s="24"/>
      <c r="R283" s="24"/>
      <c r="S283" s="24"/>
      <c r="T283" s="24"/>
      <c r="U283" s="24"/>
      <c r="V283" s="24"/>
      <c r="W283" s="24"/>
      <c r="X283" s="24"/>
      <c r="Y283" s="24"/>
      <c r="Z283" s="24"/>
      <c r="AA283" s="24"/>
      <c r="AB283" s="24"/>
      <c r="AC283" s="24"/>
      <c r="AD283" s="24"/>
    </row>
    <row r="284" spans="1:30" hidden="1" x14ac:dyDescent="0.25">
      <c r="A284" s="156"/>
      <c r="B284" s="156"/>
      <c r="C284" s="24"/>
      <c r="D284" s="24"/>
      <c r="E284" s="24"/>
      <c r="F284" s="24"/>
      <c r="G284" s="24"/>
      <c r="H284" s="24"/>
      <c r="I284" s="24"/>
      <c r="J284" s="24"/>
      <c r="K284" s="157"/>
      <c r="L284" s="24"/>
      <c r="M284" s="24"/>
      <c r="N284" s="24"/>
      <c r="O284" s="24"/>
      <c r="P284" s="24"/>
      <c r="Q284" s="24"/>
      <c r="R284" s="24"/>
      <c r="S284" s="24"/>
      <c r="T284" s="24"/>
      <c r="U284" s="24"/>
      <c r="V284" s="24"/>
      <c r="W284" s="24"/>
      <c r="X284" s="24"/>
      <c r="Y284" s="24"/>
      <c r="Z284" s="24"/>
      <c r="AA284" s="24"/>
      <c r="AB284" s="24"/>
      <c r="AC284" s="24"/>
      <c r="AD284" s="24"/>
    </row>
    <row r="285" spans="1:30" hidden="1" x14ac:dyDescent="0.25">
      <c r="A285" s="156"/>
      <c r="B285" s="156"/>
      <c r="C285" s="24"/>
      <c r="D285" s="24"/>
      <c r="E285" s="24"/>
      <c r="F285" s="24"/>
      <c r="G285" s="24"/>
      <c r="H285" s="24"/>
      <c r="I285" s="24"/>
      <c r="J285" s="24"/>
      <c r="K285" s="157"/>
      <c r="L285" s="24"/>
      <c r="M285" s="24"/>
      <c r="N285" s="24"/>
      <c r="O285" s="24"/>
      <c r="P285" s="24"/>
      <c r="Q285" s="24"/>
      <c r="R285" s="24"/>
      <c r="S285" s="24"/>
      <c r="T285" s="24"/>
      <c r="U285" s="24"/>
      <c r="V285" s="24"/>
      <c r="W285" s="24"/>
      <c r="X285" s="24"/>
      <c r="Y285" s="24"/>
      <c r="Z285" s="24"/>
      <c r="AA285" s="24"/>
      <c r="AB285" s="24"/>
      <c r="AC285" s="24"/>
      <c r="AD285" s="24"/>
    </row>
    <row r="286" spans="1:30" hidden="1" x14ac:dyDescent="0.25">
      <c r="A286" s="156"/>
      <c r="B286" s="156"/>
      <c r="C286" s="24"/>
      <c r="D286" s="24"/>
      <c r="E286" s="24"/>
      <c r="F286" s="24"/>
      <c r="G286" s="24"/>
      <c r="H286" s="24"/>
      <c r="I286" s="24"/>
      <c r="J286" s="24"/>
      <c r="K286" s="157"/>
      <c r="L286" s="24"/>
      <c r="M286" s="24"/>
      <c r="N286" s="24"/>
      <c r="O286" s="24"/>
      <c r="P286" s="24"/>
      <c r="Q286" s="24"/>
      <c r="R286" s="24"/>
      <c r="S286" s="24"/>
      <c r="T286" s="24"/>
      <c r="U286" s="24"/>
      <c r="V286" s="24"/>
      <c r="W286" s="24"/>
      <c r="X286" s="24"/>
      <c r="Y286" s="24"/>
      <c r="Z286" s="24"/>
      <c r="AA286" s="24"/>
      <c r="AB286" s="24"/>
      <c r="AC286" s="24"/>
      <c r="AD286" s="24"/>
    </row>
    <row r="287" spans="1:30" hidden="1" x14ac:dyDescent="0.25">
      <c r="A287" s="156"/>
      <c r="B287" s="156"/>
      <c r="C287" s="24"/>
      <c r="D287" s="24"/>
      <c r="E287" s="24"/>
      <c r="F287" s="24"/>
      <c r="G287" s="24"/>
      <c r="H287" s="24"/>
      <c r="I287" s="24"/>
      <c r="J287" s="24"/>
      <c r="K287" s="157"/>
      <c r="L287" s="24"/>
      <c r="M287" s="24"/>
      <c r="N287" s="24"/>
      <c r="O287" s="24"/>
      <c r="P287" s="24"/>
      <c r="Q287" s="24"/>
      <c r="R287" s="24"/>
      <c r="S287" s="24"/>
      <c r="T287" s="24"/>
      <c r="U287" s="24"/>
      <c r="V287" s="24"/>
      <c r="W287" s="24"/>
      <c r="X287" s="24"/>
      <c r="Y287" s="24"/>
      <c r="Z287" s="24"/>
      <c r="AA287" s="24"/>
      <c r="AB287" s="24"/>
      <c r="AC287" s="24"/>
      <c r="AD287" s="24"/>
    </row>
    <row r="288" spans="1:30" hidden="1" x14ac:dyDescent="0.25">
      <c r="A288" s="156"/>
      <c r="B288" s="156"/>
      <c r="C288" s="24"/>
      <c r="D288" s="24"/>
      <c r="E288" s="24"/>
      <c r="F288" s="24"/>
      <c r="G288" s="24"/>
      <c r="H288" s="24"/>
      <c r="I288" s="24"/>
      <c r="J288" s="24"/>
      <c r="K288" s="157"/>
      <c r="L288" s="24"/>
      <c r="M288" s="24"/>
      <c r="N288" s="24"/>
      <c r="O288" s="24"/>
      <c r="P288" s="24"/>
      <c r="Q288" s="24"/>
      <c r="R288" s="24"/>
      <c r="S288" s="24"/>
      <c r="T288" s="24"/>
      <c r="U288" s="24"/>
      <c r="V288" s="24"/>
      <c r="W288" s="24"/>
      <c r="X288" s="24"/>
      <c r="Y288" s="24"/>
      <c r="Z288" s="24"/>
      <c r="AA288" s="24"/>
      <c r="AB288" s="24"/>
      <c r="AC288" s="24"/>
      <c r="AD288" s="24"/>
    </row>
    <row r="289" spans="1:30" hidden="1" x14ac:dyDescent="0.25">
      <c r="A289" s="156"/>
      <c r="B289" s="156"/>
      <c r="C289" s="24"/>
      <c r="D289" s="24"/>
      <c r="E289" s="24"/>
      <c r="F289" s="24"/>
      <c r="G289" s="24"/>
      <c r="H289" s="24"/>
      <c r="I289" s="24"/>
      <c r="J289" s="24"/>
      <c r="K289" s="157"/>
      <c r="L289" s="24"/>
      <c r="M289" s="24"/>
      <c r="N289" s="24"/>
      <c r="O289" s="24"/>
      <c r="P289" s="24"/>
      <c r="Q289" s="24"/>
      <c r="R289" s="24"/>
      <c r="S289" s="24"/>
      <c r="T289" s="24"/>
      <c r="U289" s="24"/>
      <c r="V289" s="24"/>
      <c r="W289" s="24"/>
      <c r="X289" s="24"/>
      <c r="Y289" s="24"/>
      <c r="Z289" s="24"/>
      <c r="AA289" s="24"/>
      <c r="AB289" s="24"/>
      <c r="AC289" s="24"/>
      <c r="AD289" s="24"/>
    </row>
    <row r="290" spans="1:30" hidden="1" x14ac:dyDescent="0.25">
      <c r="A290" s="156"/>
      <c r="B290" s="156"/>
      <c r="C290" s="24"/>
      <c r="D290" s="24"/>
      <c r="E290" s="24"/>
      <c r="F290" s="24"/>
      <c r="G290" s="24"/>
      <c r="H290" s="24"/>
      <c r="I290" s="24"/>
      <c r="J290" s="24"/>
      <c r="K290" s="157"/>
      <c r="L290" s="24"/>
      <c r="M290" s="24"/>
      <c r="N290" s="24"/>
      <c r="O290" s="24"/>
      <c r="P290" s="24"/>
      <c r="Q290" s="24"/>
      <c r="R290" s="24"/>
      <c r="S290" s="24"/>
      <c r="T290" s="24"/>
      <c r="U290" s="24"/>
      <c r="V290" s="24"/>
      <c r="W290" s="24"/>
      <c r="X290" s="24"/>
      <c r="Y290" s="24"/>
      <c r="Z290" s="24"/>
      <c r="AA290" s="24"/>
      <c r="AB290" s="24"/>
      <c r="AC290" s="24"/>
      <c r="AD290" s="24"/>
    </row>
    <row r="291" spans="1:30" hidden="1" x14ac:dyDescent="0.25">
      <c r="A291" s="156"/>
      <c r="B291" s="156"/>
      <c r="C291" s="24"/>
      <c r="D291" s="24"/>
      <c r="E291" s="24"/>
      <c r="F291" s="24"/>
      <c r="G291" s="24"/>
      <c r="H291" s="24"/>
      <c r="I291" s="24"/>
      <c r="J291" s="24"/>
      <c r="K291" s="157"/>
      <c r="L291" s="24"/>
      <c r="M291" s="24"/>
      <c r="N291" s="24"/>
      <c r="O291" s="24"/>
      <c r="P291" s="24"/>
      <c r="Q291" s="24"/>
      <c r="R291" s="24"/>
      <c r="S291" s="24"/>
      <c r="T291" s="24"/>
      <c r="U291" s="24"/>
      <c r="V291" s="24"/>
      <c r="W291" s="24"/>
      <c r="X291" s="24"/>
      <c r="Y291" s="24"/>
      <c r="Z291" s="24"/>
      <c r="AA291" s="24"/>
      <c r="AB291" s="24"/>
      <c r="AC291" s="24"/>
      <c r="AD291" s="24"/>
    </row>
    <row r="292" spans="1:30" hidden="1" x14ac:dyDescent="0.25">
      <c r="A292" s="156"/>
      <c r="B292" s="156"/>
      <c r="C292" s="24"/>
      <c r="D292" s="24"/>
      <c r="E292" s="24"/>
      <c r="F292" s="24"/>
      <c r="G292" s="24"/>
      <c r="H292" s="24"/>
      <c r="I292" s="24"/>
      <c r="J292" s="24"/>
      <c r="K292" s="157"/>
      <c r="L292" s="24"/>
      <c r="M292" s="24"/>
      <c r="N292" s="24"/>
      <c r="O292" s="24"/>
      <c r="P292" s="24"/>
      <c r="Q292" s="24"/>
      <c r="R292" s="24"/>
      <c r="S292" s="24"/>
      <c r="T292" s="24"/>
      <c r="U292" s="24"/>
      <c r="V292" s="24"/>
      <c r="W292" s="24"/>
      <c r="X292" s="24"/>
      <c r="Y292" s="24"/>
      <c r="Z292" s="24"/>
      <c r="AA292" s="24"/>
      <c r="AB292" s="24"/>
      <c r="AC292" s="24"/>
      <c r="AD292" s="24"/>
    </row>
    <row r="293" spans="1:30" hidden="1" x14ac:dyDescent="0.25">
      <c r="A293" s="156"/>
      <c r="B293" s="156"/>
      <c r="C293" s="24"/>
      <c r="D293" s="24"/>
      <c r="E293" s="24"/>
      <c r="F293" s="24"/>
      <c r="G293" s="24"/>
      <c r="H293" s="24"/>
      <c r="I293" s="24"/>
      <c r="J293" s="24"/>
      <c r="K293" s="157"/>
      <c r="L293" s="24"/>
      <c r="M293" s="24"/>
      <c r="N293" s="24"/>
      <c r="O293" s="24"/>
      <c r="P293" s="24"/>
      <c r="Q293" s="24"/>
      <c r="R293" s="24"/>
      <c r="S293" s="24"/>
      <c r="T293" s="24"/>
      <c r="U293" s="24"/>
      <c r="V293" s="24"/>
      <c r="W293" s="24"/>
      <c r="X293" s="24"/>
      <c r="Y293" s="24"/>
      <c r="Z293" s="24"/>
      <c r="AA293" s="24"/>
      <c r="AB293" s="24"/>
      <c r="AC293" s="24"/>
      <c r="AD293" s="24"/>
    </row>
    <row r="294" spans="1:30" hidden="1" x14ac:dyDescent="0.25">
      <c r="A294" s="156"/>
      <c r="B294" s="156"/>
      <c r="C294" s="24"/>
      <c r="D294" s="24"/>
      <c r="E294" s="24"/>
      <c r="F294" s="24"/>
      <c r="G294" s="24"/>
      <c r="H294" s="24"/>
      <c r="I294" s="24"/>
      <c r="J294" s="24"/>
      <c r="K294" s="157"/>
      <c r="L294" s="24"/>
      <c r="M294" s="24"/>
      <c r="N294" s="24"/>
      <c r="O294" s="24"/>
      <c r="P294" s="24"/>
      <c r="Q294" s="24"/>
      <c r="R294" s="24"/>
      <c r="S294" s="24"/>
      <c r="T294" s="24"/>
      <c r="U294" s="24"/>
      <c r="V294" s="24"/>
      <c r="W294" s="24"/>
      <c r="X294" s="24"/>
      <c r="Y294" s="24"/>
      <c r="Z294" s="24"/>
      <c r="AA294" s="24"/>
      <c r="AB294" s="24"/>
      <c r="AC294" s="24"/>
      <c r="AD294" s="24"/>
    </row>
    <row r="295" spans="1:30" hidden="1" x14ac:dyDescent="0.25">
      <c r="A295" s="156"/>
      <c r="B295" s="156"/>
      <c r="C295" s="24"/>
      <c r="D295" s="24"/>
      <c r="E295" s="24"/>
      <c r="F295" s="24"/>
      <c r="G295" s="24"/>
      <c r="H295" s="24"/>
      <c r="I295" s="24"/>
      <c r="J295" s="24"/>
      <c r="K295" s="157"/>
      <c r="L295" s="24"/>
      <c r="M295" s="24"/>
      <c r="N295" s="24"/>
      <c r="O295" s="24"/>
      <c r="P295" s="24"/>
      <c r="Q295" s="24"/>
      <c r="R295" s="24"/>
      <c r="S295" s="24"/>
      <c r="T295" s="24"/>
      <c r="U295" s="24"/>
      <c r="V295" s="24"/>
      <c r="W295" s="24"/>
      <c r="X295" s="24"/>
      <c r="Y295" s="24"/>
      <c r="Z295" s="24"/>
      <c r="AA295" s="24"/>
      <c r="AB295" s="24"/>
      <c r="AC295" s="24"/>
      <c r="AD295" s="24"/>
    </row>
    <row r="296" spans="1:30" hidden="1" x14ac:dyDescent="0.25">
      <c r="A296" s="156"/>
      <c r="B296" s="156"/>
      <c r="C296" s="24"/>
      <c r="D296" s="24"/>
      <c r="E296" s="24"/>
      <c r="F296" s="24"/>
      <c r="G296" s="24"/>
      <c r="H296" s="24"/>
      <c r="I296" s="24"/>
      <c r="J296" s="24"/>
      <c r="K296" s="157"/>
      <c r="L296" s="24"/>
      <c r="M296" s="24"/>
      <c r="N296" s="24"/>
      <c r="O296" s="24"/>
      <c r="P296" s="24"/>
      <c r="Q296" s="24"/>
      <c r="R296" s="24"/>
      <c r="S296" s="24"/>
      <c r="T296" s="24"/>
      <c r="U296" s="24"/>
      <c r="V296" s="24"/>
      <c r="W296" s="24"/>
      <c r="X296" s="24"/>
      <c r="Y296" s="24"/>
      <c r="Z296" s="24"/>
      <c r="AA296" s="24"/>
      <c r="AB296" s="24"/>
      <c r="AC296" s="24"/>
      <c r="AD296" s="24"/>
    </row>
    <row r="297" spans="1:30" hidden="1" x14ac:dyDescent="0.25">
      <c r="A297" s="156"/>
      <c r="B297" s="156"/>
      <c r="C297" s="24"/>
      <c r="D297" s="24"/>
      <c r="E297" s="24"/>
      <c r="F297" s="24"/>
      <c r="G297" s="24"/>
      <c r="H297" s="24"/>
      <c r="I297" s="24"/>
      <c r="J297" s="24"/>
      <c r="K297" s="157"/>
      <c r="L297" s="24"/>
      <c r="M297" s="24"/>
      <c r="N297" s="24"/>
      <c r="O297" s="24"/>
      <c r="P297" s="24"/>
      <c r="Q297" s="24"/>
      <c r="R297" s="24"/>
      <c r="S297" s="24"/>
      <c r="T297" s="24"/>
      <c r="U297" s="24"/>
      <c r="V297" s="24"/>
      <c r="W297" s="24"/>
      <c r="X297" s="24"/>
      <c r="Y297" s="24"/>
      <c r="Z297" s="24"/>
      <c r="AA297" s="24"/>
      <c r="AB297" s="24"/>
      <c r="AC297" s="24"/>
      <c r="AD297" s="24"/>
    </row>
    <row r="298" spans="1:30" hidden="1" x14ac:dyDescent="0.25">
      <c r="A298" s="156"/>
      <c r="B298" s="156"/>
      <c r="C298" s="24"/>
      <c r="D298" s="24"/>
      <c r="E298" s="24"/>
      <c r="F298" s="24"/>
      <c r="G298" s="24"/>
      <c r="H298" s="24"/>
      <c r="I298" s="24"/>
      <c r="J298" s="24"/>
      <c r="K298" s="157"/>
      <c r="L298" s="24"/>
      <c r="M298" s="24"/>
      <c r="N298" s="24"/>
      <c r="O298" s="24"/>
      <c r="P298" s="24"/>
      <c r="Q298" s="24"/>
      <c r="R298" s="24"/>
      <c r="S298" s="24"/>
      <c r="T298" s="24"/>
      <c r="U298" s="24"/>
      <c r="V298" s="24"/>
      <c r="W298" s="24"/>
      <c r="X298" s="24"/>
      <c r="Y298" s="24"/>
      <c r="Z298" s="24"/>
      <c r="AA298" s="24"/>
      <c r="AB298" s="24"/>
      <c r="AC298" s="24"/>
      <c r="AD298" s="24"/>
    </row>
    <row r="299" spans="1:30" hidden="1" x14ac:dyDescent="0.25">
      <c r="A299" s="156"/>
      <c r="B299" s="156"/>
      <c r="C299" s="24"/>
      <c r="D299" s="24"/>
      <c r="E299" s="24"/>
      <c r="F299" s="24"/>
      <c r="G299" s="24"/>
      <c r="H299" s="24"/>
      <c r="I299" s="24"/>
      <c r="J299" s="24"/>
      <c r="K299" s="157"/>
      <c r="L299" s="24"/>
      <c r="M299" s="24"/>
      <c r="N299" s="24"/>
      <c r="O299" s="24"/>
      <c r="P299" s="24"/>
      <c r="Q299" s="24"/>
      <c r="R299" s="24"/>
      <c r="S299" s="24"/>
      <c r="T299" s="24"/>
      <c r="U299" s="24"/>
      <c r="V299" s="24"/>
      <c r="W299" s="24"/>
      <c r="X299" s="24"/>
      <c r="Y299" s="24"/>
      <c r="Z299" s="24"/>
      <c r="AA299" s="24"/>
      <c r="AB299" s="24"/>
      <c r="AC299" s="24"/>
      <c r="AD299" s="24"/>
    </row>
    <row r="300" spans="1:30" hidden="1" x14ac:dyDescent="0.25">
      <c r="A300" s="156"/>
      <c r="B300" s="156"/>
      <c r="C300" s="24"/>
      <c r="D300" s="24"/>
      <c r="E300" s="24"/>
      <c r="F300" s="24"/>
      <c r="G300" s="24"/>
      <c r="H300" s="24"/>
      <c r="I300" s="24"/>
      <c r="J300" s="24"/>
      <c r="K300" s="157"/>
      <c r="L300" s="24"/>
      <c r="M300" s="24"/>
      <c r="N300" s="24"/>
      <c r="O300" s="24"/>
      <c r="P300" s="24"/>
      <c r="Q300" s="24"/>
      <c r="R300" s="24"/>
      <c r="S300" s="24"/>
      <c r="T300" s="24"/>
      <c r="U300" s="24"/>
      <c r="V300" s="24"/>
      <c r="W300" s="24"/>
      <c r="X300" s="24"/>
      <c r="Y300" s="24"/>
      <c r="Z300" s="24"/>
      <c r="AA300" s="24"/>
      <c r="AB300" s="24"/>
      <c r="AC300" s="24"/>
      <c r="AD300" s="24"/>
    </row>
    <row r="301" spans="1:30" hidden="1" x14ac:dyDescent="0.25">
      <c r="A301" s="156"/>
      <c r="B301" s="156"/>
      <c r="C301" s="24"/>
      <c r="D301" s="24"/>
      <c r="E301" s="24"/>
      <c r="F301" s="24"/>
      <c r="G301" s="24"/>
      <c r="H301" s="24"/>
      <c r="I301" s="24"/>
      <c r="J301" s="24"/>
      <c r="K301" s="157"/>
      <c r="L301" s="24"/>
      <c r="M301" s="24"/>
      <c r="N301" s="24"/>
      <c r="O301" s="24"/>
      <c r="P301" s="24"/>
      <c r="Q301" s="24"/>
      <c r="R301" s="24"/>
      <c r="S301" s="24"/>
      <c r="T301" s="24"/>
      <c r="U301" s="24"/>
      <c r="V301" s="24"/>
      <c r="W301" s="24"/>
      <c r="X301" s="24"/>
      <c r="Y301" s="24"/>
      <c r="Z301" s="24"/>
      <c r="AA301" s="24"/>
      <c r="AB301" s="24"/>
      <c r="AC301" s="24"/>
      <c r="AD301" s="24"/>
    </row>
    <row r="302" spans="1:30" hidden="1" x14ac:dyDescent="0.25">
      <c r="A302" s="156"/>
      <c r="B302" s="156"/>
      <c r="C302" s="24"/>
      <c r="D302" s="24"/>
      <c r="E302" s="24"/>
      <c r="F302" s="24"/>
      <c r="G302" s="24"/>
      <c r="H302" s="24"/>
      <c r="I302" s="24"/>
      <c r="J302" s="24"/>
      <c r="K302" s="157"/>
      <c r="L302" s="24"/>
      <c r="M302" s="24"/>
      <c r="N302" s="24"/>
      <c r="O302" s="24"/>
      <c r="P302" s="24"/>
      <c r="Q302" s="24"/>
      <c r="R302" s="24"/>
      <c r="S302" s="24"/>
      <c r="T302" s="24"/>
      <c r="U302" s="24"/>
      <c r="V302" s="24"/>
      <c r="W302" s="24"/>
      <c r="X302" s="24"/>
      <c r="Y302" s="24"/>
      <c r="Z302" s="24"/>
      <c r="AA302" s="24"/>
      <c r="AB302" s="24"/>
      <c r="AC302" s="24"/>
      <c r="AD302" s="24"/>
    </row>
    <row r="303" spans="1:30" hidden="1" x14ac:dyDescent="0.25">
      <c r="A303" s="156"/>
      <c r="B303" s="156"/>
      <c r="C303" s="24"/>
      <c r="D303" s="24"/>
      <c r="E303" s="24"/>
      <c r="F303" s="24"/>
      <c r="G303" s="24"/>
      <c r="H303" s="24"/>
      <c r="I303" s="24"/>
      <c r="J303" s="24"/>
      <c r="K303" s="157"/>
      <c r="L303" s="24"/>
      <c r="M303" s="24"/>
      <c r="N303" s="24"/>
      <c r="O303" s="24"/>
      <c r="P303" s="24"/>
      <c r="Q303" s="24"/>
      <c r="R303" s="24"/>
      <c r="S303" s="24"/>
      <c r="T303" s="24"/>
      <c r="U303" s="24"/>
      <c r="V303" s="24"/>
      <c r="W303" s="24"/>
      <c r="X303" s="24"/>
      <c r="Y303" s="24"/>
      <c r="Z303" s="24"/>
      <c r="AA303" s="24"/>
      <c r="AB303" s="24"/>
      <c r="AC303" s="24"/>
      <c r="AD303" s="24"/>
    </row>
    <row r="304" spans="1:30" hidden="1" x14ac:dyDescent="0.25">
      <c r="A304" s="156"/>
      <c r="B304" s="156"/>
      <c r="C304" s="24"/>
      <c r="D304" s="24"/>
      <c r="E304" s="24"/>
      <c r="F304" s="24"/>
      <c r="G304" s="24"/>
      <c r="H304" s="24"/>
      <c r="I304" s="24"/>
      <c r="J304" s="24"/>
      <c r="K304" s="157"/>
      <c r="L304" s="24"/>
      <c r="M304" s="24"/>
      <c r="N304" s="24"/>
      <c r="O304" s="24"/>
      <c r="P304" s="24"/>
      <c r="Q304" s="24"/>
      <c r="R304" s="24"/>
      <c r="S304" s="24"/>
      <c r="T304" s="24"/>
      <c r="U304" s="24"/>
      <c r="V304" s="24"/>
      <c r="W304" s="24"/>
      <c r="X304" s="24"/>
      <c r="Y304" s="24"/>
      <c r="Z304" s="24"/>
      <c r="AA304" s="24"/>
      <c r="AB304" s="24"/>
      <c r="AC304" s="24"/>
      <c r="AD304" s="24"/>
    </row>
    <row r="305" spans="1:30" hidden="1" x14ac:dyDescent="0.25">
      <c r="A305" s="156"/>
      <c r="B305" s="156"/>
      <c r="C305" s="24"/>
      <c r="D305" s="24"/>
      <c r="E305" s="24"/>
      <c r="F305" s="24"/>
      <c r="G305" s="24"/>
      <c r="H305" s="24"/>
      <c r="I305" s="24"/>
      <c r="J305" s="24"/>
      <c r="K305" s="157"/>
      <c r="L305" s="24"/>
      <c r="M305" s="24"/>
      <c r="N305" s="24"/>
      <c r="O305" s="24"/>
      <c r="P305" s="24"/>
      <c r="Q305" s="24"/>
      <c r="R305" s="24"/>
      <c r="S305" s="24"/>
      <c r="T305" s="24"/>
      <c r="U305" s="24"/>
      <c r="V305" s="24"/>
      <c r="W305" s="24"/>
      <c r="X305" s="24"/>
      <c r="Y305" s="24"/>
      <c r="Z305" s="24"/>
      <c r="AA305" s="24"/>
      <c r="AB305" s="24"/>
      <c r="AC305" s="24"/>
      <c r="AD305" s="24"/>
    </row>
    <row r="306" spans="1:30" hidden="1" x14ac:dyDescent="0.25">
      <c r="A306" s="156"/>
      <c r="B306" s="156"/>
      <c r="C306" s="24"/>
      <c r="D306" s="24"/>
      <c r="E306" s="24"/>
      <c r="F306" s="24"/>
      <c r="G306" s="24"/>
      <c r="H306" s="24"/>
      <c r="I306" s="24"/>
      <c r="J306" s="24"/>
      <c r="K306" s="157"/>
      <c r="L306" s="24"/>
      <c r="M306" s="24"/>
      <c r="N306" s="24"/>
      <c r="O306" s="24"/>
      <c r="P306" s="24"/>
      <c r="Q306" s="24"/>
      <c r="R306" s="24"/>
      <c r="S306" s="24"/>
      <c r="T306" s="24"/>
      <c r="U306" s="24"/>
      <c r="V306" s="24"/>
      <c r="W306" s="24"/>
      <c r="X306" s="24"/>
      <c r="Y306" s="24"/>
      <c r="Z306" s="24"/>
      <c r="AA306" s="24"/>
      <c r="AB306" s="24"/>
      <c r="AC306" s="24"/>
      <c r="AD306" s="24"/>
    </row>
    <row r="307" spans="1:30" hidden="1" x14ac:dyDescent="0.25">
      <c r="A307" s="156"/>
      <c r="B307" s="156"/>
      <c r="C307" s="24"/>
      <c r="D307" s="24"/>
      <c r="E307" s="24"/>
      <c r="F307" s="24"/>
      <c r="G307" s="24"/>
      <c r="H307" s="24"/>
      <c r="I307" s="24"/>
      <c r="J307" s="24"/>
      <c r="K307" s="157"/>
      <c r="L307" s="24"/>
      <c r="M307" s="24"/>
      <c r="N307" s="24"/>
      <c r="O307" s="24"/>
      <c r="P307" s="24"/>
      <c r="Q307" s="24"/>
      <c r="R307" s="24"/>
      <c r="S307" s="24"/>
      <c r="T307" s="24"/>
      <c r="U307" s="24"/>
      <c r="V307" s="24"/>
      <c r="W307" s="24"/>
      <c r="X307" s="24"/>
      <c r="Y307" s="24"/>
      <c r="Z307" s="24"/>
      <c r="AA307" s="24"/>
      <c r="AB307" s="24"/>
      <c r="AC307" s="24"/>
      <c r="AD307" s="24"/>
    </row>
    <row r="308" spans="1:30" hidden="1" x14ac:dyDescent="0.25">
      <c r="A308" s="156"/>
      <c r="B308" s="156"/>
      <c r="C308" s="24"/>
      <c r="D308" s="24"/>
      <c r="E308" s="24"/>
      <c r="F308" s="24"/>
      <c r="G308" s="24"/>
      <c r="H308" s="24"/>
      <c r="I308" s="24"/>
      <c r="J308" s="24"/>
      <c r="K308" s="157"/>
      <c r="L308" s="24"/>
      <c r="M308" s="24"/>
      <c r="N308" s="24"/>
      <c r="O308" s="24"/>
      <c r="P308" s="24"/>
      <c r="Q308" s="24"/>
      <c r="R308" s="24"/>
      <c r="S308" s="24"/>
      <c r="T308" s="24"/>
      <c r="U308" s="24"/>
      <c r="V308" s="24"/>
      <c r="W308" s="24"/>
      <c r="X308" s="24"/>
      <c r="Y308" s="24"/>
      <c r="Z308" s="24"/>
      <c r="AA308" s="24"/>
      <c r="AB308" s="24"/>
      <c r="AC308" s="24"/>
      <c r="AD308" s="24"/>
    </row>
    <row r="309" spans="1:30" hidden="1" x14ac:dyDescent="0.25">
      <c r="A309" s="156"/>
      <c r="B309" s="156"/>
      <c r="C309" s="24"/>
      <c r="D309" s="24"/>
      <c r="E309" s="24"/>
      <c r="F309" s="24"/>
      <c r="G309" s="24"/>
      <c r="H309" s="24"/>
      <c r="I309" s="24"/>
      <c r="J309" s="24"/>
      <c r="K309" s="157"/>
      <c r="L309" s="24"/>
      <c r="M309" s="24"/>
      <c r="N309" s="24"/>
      <c r="O309" s="24"/>
      <c r="P309" s="24"/>
      <c r="Q309" s="24"/>
      <c r="R309" s="24"/>
      <c r="S309" s="24"/>
      <c r="T309" s="24"/>
      <c r="U309" s="24"/>
      <c r="V309" s="24"/>
      <c r="W309" s="24"/>
      <c r="X309" s="24"/>
      <c r="Y309" s="24"/>
      <c r="Z309" s="24"/>
      <c r="AA309" s="24"/>
      <c r="AB309" s="24"/>
      <c r="AC309" s="24"/>
      <c r="AD309" s="24"/>
    </row>
    <row r="310" spans="1:30" hidden="1" x14ac:dyDescent="0.25">
      <c r="A310" s="156"/>
      <c r="B310" s="156"/>
      <c r="C310" s="24"/>
      <c r="D310" s="24"/>
      <c r="E310" s="24"/>
      <c r="F310" s="24"/>
      <c r="G310" s="24"/>
      <c r="H310" s="24"/>
      <c r="I310" s="24"/>
      <c r="J310" s="24"/>
      <c r="K310" s="157"/>
      <c r="L310" s="24"/>
      <c r="M310" s="24"/>
      <c r="N310" s="24"/>
      <c r="O310" s="24"/>
      <c r="P310" s="24"/>
      <c r="Q310" s="24"/>
      <c r="R310" s="24"/>
      <c r="S310" s="24"/>
      <c r="T310" s="24"/>
      <c r="U310" s="24"/>
      <c r="V310" s="24"/>
      <c r="W310" s="24"/>
      <c r="X310" s="24"/>
      <c r="Y310" s="24"/>
      <c r="Z310" s="24"/>
      <c r="AA310" s="24"/>
      <c r="AB310" s="24"/>
      <c r="AC310" s="24"/>
      <c r="AD310" s="24"/>
    </row>
    <row r="311" spans="1:30" hidden="1" x14ac:dyDescent="0.25">
      <c r="A311" s="156"/>
      <c r="B311" s="156"/>
      <c r="C311" s="24"/>
      <c r="D311" s="24"/>
      <c r="E311" s="24"/>
      <c r="F311" s="24"/>
      <c r="G311" s="24"/>
      <c r="H311" s="24"/>
      <c r="I311" s="24"/>
      <c r="J311" s="24"/>
      <c r="K311" s="157"/>
      <c r="L311" s="24"/>
      <c r="M311" s="24"/>
      <c r="N311" s="24"/>
      <c r="O311" s="24"/>
      <c r="P311" s="24"/>
      <c r="Q311" s="24"/>
      <c r="R311" s="24"/>
      <c r="S311" s="24"/>
      <c r="T311" s="24"/>
      <c r="U311" s="24"/>
      <c r="V311" s="24"/>
      <c r="W311" s="24"/>
      <c r="X311" s="24"/>
      <c r="Y311" s="24"/>
      <c r="Z311" s="24"/>
      <c r="AA311" s="24"/>
      <c r="AB311" s="24"/>
      <c r="AC311" s="24"/>
      <c r="AD311" s="24"/>
    </row>
    <row r="312" spans="1:30" hidden="1" x14ac:dyDescent="0.25">
      <c r="A312" s="156"/>
      <c r="B312" s="156"/>
      <c r="C312" s="24"/>
      <c r="D312" s="24"/>
      <c r="E312" s="24"/>
      <c r="F312" s="24"/>
      <c r="G312" s="24"/>
      <c r="H312" s="24"/>
      <c r="I312" s="24"/>
      <c r="J312" s="24"/>
      <c r="K312" s="157"/>
      <c r="L312" s="24"/>
      <c r="M312" s="24"/>
      <c r="N312" s="24"/>
      <c r="O312" s="24"/>
      <c r="P312" s="24"/>
      <c r="Q312" s="24"/>
      <c r="R312" s="24"/>
      <c r="S312" s="24"/>
      <c r="T312" s="24"/>
      <c r="U312" s="24"/>
      <c r="V312" s="24"/>
      <c r="W312" s="24"/>
      <c r="X312" s="24"/>
      <c r="Y312" s="24"/>
      <c r="Z312" s="24"/>
      <c r="AA312" s="24"/>
      <c r="AB312" s="24"/>
      <c r="AC312" s="24"/>
      <c r="AD312" s="24"/>
    </row>
    <row r="313" spans="1:30" hidden="1" x14ac:dyDescent="0.25">
      <c r="A313" s="156"/>
      <c r="B313" s="156"/>
      <c r="C313" s="24"/>
      <c r="D313" s="24"/>
      <c r="E313" s="24"/>
      <c r="F313" s="24"/>
      <c r="G313" s="24"/>
      <c r="H313" s="24"/>
      <c r="I313" s="24"/>
      <c r="J313" s="24"/>
      <c r="K313" s="157"/>
      <c r="L313" s="24"/>
      <c r="M313" s="24"/>
      <c r="N313" s="24"/>
      <c r="O313" s="24"/>
      <c r="P313" s="24"/>
      <c r="Q313" s="24"/>
      <c r="R313" s="24"/>
      <c r="S313" s="24"/>
      <c r="T313" s="24"/>
      <c r="U313" s="24"/>
      <c r="V313" s="24"/>
      <c r="W313" s="24"/>
      <c r="X313" s="24"/>
      <c r="Y313" s="24"/>
      <c r="Z313" s="24"/>
      <c r="AA313" s="24"/>
      <c r="AB313" s="24"/>
      <c r="AC313" s="24"/>
      <c r="AD313" s="24"/>
    </row>
    <row r="314" spans="1:30" hidden="1" x14ac:dyDescent="0.25">
      <c r="A314" s="156"/>
      <c r="B314" s="156"/>
      <c r="C314" s="24"/>
      <c r="D314" s="24"/>
      <c r="E314" s="24"/>
      <c r="F314" s="24"/>
      <c r="G314" s="24"/>
      <c r="H314" s="24"/>
      <c r="I314" s="24"/>
      <c r="J314" s="24"/>
      <c r="K314" s="157"/>
      <c r="L314" s="24"/>
      <c r="M314" s="24"/>
      <c r="N314" s="24"/>
      <c r="O314" s="24"/>
      <c r="P314" s="24"/>
      <c r="Q314" s="24"/>
      <c r="R314" s="24"/>
      <c r="S314" s="24"/>
      <c r="T314" s="24"/>
      <c r="U314" s="24"/>
      <c r="V314" s="24"/>
      <c r="W314" s="24"/>
      <c r="X314" s="24"/>
      <c r="Y314" s="24"/>
      <c r="Z314" s="24"/>
      <c r="AA314" s="24"/>
      <c r="AB314" s="24"/>
      <c r="AC314" s="24"/>
      <c r="AD314" s="24"/>
    </row>
    <row r="315" spans="1:30" hidden="1" x14ac:dyDescent="0.25">
      <c r="A315" s="156"/>
      <c r="B315" s="156"/>
      <c r="C315" s="24"/>
      <c r="D315" s="24"/>
      <c r="E315" s="24"/>
      <c r="F315" s="24"/>
      <c r="G315" s="24"/>
      <c r="H315" s="24"/>
      <c r="I315" s="24"/>
      <c r="J315" s="24"/>
      <c r="K315" s="157"/>
      <c r="L315" s="24"/>
      <c r="M315" s="24"/>
      <c r="N315" s="24"/>
      <c r="O315" s="24"/>
      <c r="P315" s="24"/>
      <c r="Q315" s="24"/>
      <c r="R315" s="24"/>
      <c r="S315" s="24"/>
      <c r="T315" s="24"/>
      <c r="U315" s="24"/>
      <c r="V315" s="24"/>
      <c r="W315" s="24"/>
      <c r="X315" s="24"/>
      <c r="Y315" s="24"/>
      <c r="Z315" s="24"/>
      <c r="AA315" s="24"/>
      <c r="AB315" s="24"/>
      <c r="AC315" s="24"/>
      <c r="AD315" s="24"/>
    </row>
    <row r="316" spans="1:30" hidden="1" x14ac:dyDescent="0.25">
      <c r="A316" s="156"/>
      <c r="B316" s="156"/>
      <c r="C316" s="24"/>
      <c r="D316" s="24"/>
      <c r="E316" s="24"/>
      <c r="F316" s="24"/>
      <c r="G316" s="24"/>
      <c r="H316" s="24"/>
      <c r="I316" s="24"/>
      <c r="J316" s="24"/>
      <c r="K316" s="157"/>
      <c r="L316" s="24"/>
      <c r="M316" s="24"/>
      <c r="N316" s="24"/>
      <c r="O316" s="24"/>
      <c r="P316" s="24"/>
      <c r="Q316" s="24"/>
      <c r="R316" s="24"/>
      <c r="S316" s="24"/>
      <c r="T316" s="24"/>
      <c r="U316" s="24"/>
      <c r="V316" s="24"/>
      <c r="W316" s="24"/>
      <c r="X316" s="24"/>
      <c r="Y316" s="24"/>
      <c r="Z316" s="24"/>
      <c r="AA316" s="24"/>
      <c r="AB316" s="24"/>
      <c r="AC316" s="24"/>
      <c r="AD316" s="24"/>
    </row>
    <row r="317" spans="1:30" hidden="1" x14ac:dyDescent="0.25">
      <c r="A317" s="156"/>
      <c r="B317" s="156"/>
      <c r="C317" s="24"/>
      <c r="D317" s="24"/>
      <c r="E317" s="24"/>
      <c r="F317" s="24"/>
      <c r="G317" s="24"/>
      <c r="H317" s="24"/>
      <c r="I317" s="24"/>
      <c r="J317" s="24"/>
      <c r="K317" s="157"/>
      <c r="L317" s="24"/>
      <c r="M317" s="24"/>
      <c r="N317" s="24"/>
      <c r="O317" s="24"/>
      <c r="P317" s="24"/>
      <c r="Q317" s="24"/>
      <c r="R317" s="24"/>
      <c r="S317" s="24"/>
      <c r="T317" s="24"/>
      <c r="U317" s="24"/>
      <c r="V317" s="24"/>
      <c r="W317" s="24"/>
      <c r="X317" s="24"/>
      <c r="Y317" s="24"/>
      <c r="Z317" s="24"/>
      <c r="AA317" s="24"/>
      <c r="AB317" s="24"/>
      <c r="AC317" s="24"/>
      <c r="AD317" s="24"/>
    </row>
    <row r="318" spans="1:30" hidden="1" x14ac:dyDescent="0.25">
      <c r="A318" s="156"/>
      <c r="B318" s="156"/>
      <c r="C318" s="24"/>
      <c r="D318" s="24"/>
      <c r="E318" s="24"/>
      <c r="F318" s="24"/>
      <c r="G318" s="24"/>
      <c r="H318" s="24"/>
      <c r="I318" s="24"/>
      <c r="J318" s="24"/>
      <c r="K318" s="157"/>
      <c r="L318" s="24"/>
      <c r="M318" s="24"/>
      <c r="N318" s="24"/>
      <c r="O318" s="24"/>
      <c r="P318" s="24"/>
      <c r="Q318" s="24"/>
      <c r="R318" s="24"/>
      <c r="S318" s="24"/>
      <c r="T318" s="24"/>
      <c r="U318" s="24"/>
      <c r="V318" s="24"/>
      <c r="W318" s="24"/>
      <c r="X318" s="24"/>
      <c r="Y318" s="24"/>
      <c r="Z318" s="24"/>
      <c r="AA318" s="24"/>
      <c r="AB318" s="24"/>
      <c r="AC318" s="24"/>
      <c r="AD318" s="24"/>
    </row>
    <row r="319" spans="1:30" hidden="1" x14ac:dyDescent="0.25">
      <c r="A319" s="156"/>
      <c r="B319" s="156"/>
      <c r="C319" s="24"/>
      <c r="D319" s="24"/>
      <c r="E319" s="24"/>
      <c r="F319" s="24"/>
      <c r="G319" s="24"/>
      <c r="H319" s="24"/>
      <c r="I319" s="24"/>
      <c r="J319" s="24"/>
      <c r="K319" s="157"/>
      <c r="L319" s="24"/>
      <c r="M319" s="24"/>
      <c r="N319" s="24"/>
      <c r="O319" s="24"/>
      <c r="P319" s="24"/>
      <c r="Q319" s="24"/>
      <c r="R319" s="24"/>
      <c r="S319" s="24"/>
      <c r="T319" s="24"/>
      <c r="U319" s="24"/>
      <c r="V319" s="24"/>
      <c r="W319" s="24"/>
      <c r="X319" s="24"/>
      <c r="Y319" s="24"/>
      <c r="Z319" s="24"/>
      <c r="AA319" s="24"/>
      <c r="AB319" s="24"/>
      <c r="AC319" s="24"/>
      <c r="AD319" s="24"/>
    </row>
    <row r="320" spans="1:30" hidden="1" x14ac:dyDescent="0.25">
      <c r="A320" s="156"/>
      <c r="B320" s="156"/>
      <c r="C320" s="24"/>
      <c r="D320" s="24"/>
      <c r="E320" s="24"/>
      <c r="F320" s="24"/>
      <c r="G320" s="24"/>
      <c r="H320" s="24"/>
      <c r="I320" s="24"/>
      <c r="J320" s="24"/>
      <c r="K320" s="157"/>
      <c r="L320" s="24"/>
      <c r="M320" s="24"/>
      <c r="N320" s="24"/>
      <c r="O320" s="24"/>
      <c r="P320" s="24"/>
      <c r="Q320" s="24"/>
      <c r="R320" s="24"/>
      <c r="S320" s="24"/>
      <c r="T320" s="24"/>
      <c r="U320" s="24"/>
      <c r="V320" s="24"/>
      <c r="W320" s="24"/>
      <c r="X320" s="24"/>
      <c r="Y320" s="24"/>
      <c r="Z320" s="24"/>
      <c r="AA320" s="24"/>
      <c r="AB320" s="24"/>
      <c r="AC320" s="24"/>
      <c r="AD320" s="24"/>
    </row>
    <row r="321" spans="1:30" hidden="1" x14ac:dyDescent="0.25">
      <c r="A321" s="156"/>
      <c r="B321" s="156"/>
      <c r="C321" s="24"/>
      <c r="D321" s="24"/>
      <c r="E321" s="24"/>
      <c r="F321" s="24"/>
      <c r="G321" s="24"/>
      <c r="H321" s="24"/>
      <c r="I321" s="24"/>
      <c r="J321" s="24"/>
      <c r="K321" s="157"/>
      <c r="L321" s="24"/>
      <c r="M321" s="24"/>
      <c r="N321" s="24"/>
      <c r="O321" s="24"/>
      <c r="P321" s="24"/>
      <c r="Q321" s="24"/>
      <c r="R321" s="24"/>
      <c r="S321" s="24"/>
      <c r="T321" s="24"/>
      <c r="U321" s="24"/>
      <c r="V321" s="24"/>
      <c r="W321" s="24"/>
      <c r="X321" s="24"/>
      <c r="Y321" s="24"/>
      <c r="Z321" s="24"/>
      <c r="AA321" s="24"/>
      <c r="AB321" s="24"/>
      <c r="AC321" s="24"/>
      <c r="AD321" s="24"/>
    </row>
    <row r="322" spans="1:30" hidden="1" x14ac:dyDescent="0.25">
      <c r="A322" s="156"/>
      <c r="B322" s="156"/>
      <c r="C322" s="24"/>
      <c r="D322" s="24"/>
      <c r="E322" s="24"/>
      <c r="F322" s="24"/>
      <c r="G322" s="24"/>
      <c r="H322" s="24"/>
      <c r="I322" s="24"/>
      <c r="J322" s="24"/>
      <c r="K322" s="157"/>
      <c r="L322" s="24"/>
      <c r="M322" s="24"/>
      <c r="N322" s="24"/>
      <c r="O322" s="24"/>
      <c r="P322" s="24"/>
      <c r="Q322" s="24"/>
      <c r="R322" s="24"/>
      <c r="S322" s="24"/>
      <c r="T322" s="24"/>
      <c r="U322" s="24"/>
      <c r="V322" s="24"/>
      <c r="W322" s="24"/>
      <c r="X322" s="24"/>
      <c r="Y322" s="24"/>
      <c r="Z322" s="24"/>
      <c r="AA322" s="24"/>
      <c r="AB322" s="24"/>
      <c r="AC322" s="24"/>
      <c r="AD322" s="24"/>
    </row>
    <row r="323" spans="1:30" hidden="1" x14ac:dyDescent="0.25">
      <c r="A323" s="156"/>
      <c r="B323" s="156"/>
      <c r="C323" s="24"/>
      <c r="D323" s="24"/>
      <c r="E323" s="24"/>
      <c r="F323" s="24"/>
      <c r="G323" s="24"/>
      <c r="H323" s="24"/>
      <c r="I323" s="24"/>
      <c r="J323" s="24"/>
      <c r="K323" s="157"/>
      <c r="L323" s="24"/>
      <c r="M323" s="24"/>
      <c r="N323" s="24"/>
      <c r="O323" s="24"/>
      <c r="P323" s="24"/>
      <c r="Q323" s="24"/>
      <c r="R323" s="24"/>
      <c r="S323" s="24"/>
      <c r="T323" s="24"/>
      <c r="U323" s="24"/>
      <c r="V323" s="24"/>
      <c r="W323" s="24"/>
      <c r="X323" s="24"/>
      <c r="Y323" s="24"/>
      <c r="Z323" s="24"/>
      <c r="AA323" s="24"/>
      <c r="AB323" s="24"/>
      <c r="AC323" s="24"/>
      <c r="AD323" s="24"/>
    </row>
    <row r="324" spans="1:30" hidden="1" x14ac:dyDescent="0.25">
      <c r="A324" s="156"/>
      <c r="B324" s="156"/>
      <c r="C324" s="24"/>
      <c r="D324" s="24"/>
      <c r="E324" s="24"/>
      <c r="F324" s="24"/>
      <c r="G324" s="24"/>
      <c r="H324" s="24"/>
      <c r="I324" s="24"/>
      <c r="J324" s="24"/>
      <c r="K324" s="157"/>
      <c r="L324" s="24"/>
      <c r="M324" s="24"/>
      <c r="N324" s="24"/>
      <c r="O324" s="24"/>
      <c r="P324" s="24"/>
      <c r="Q324" s="24"/>
      <c r="R324" s="24"/>
      <c r="S324" s="24"/>
      <c r="T324" s="24"/>
      <c r="U324" s="24"/>
      <c r="V324" s="24"/>
      <c r="W324" s="24"/>
      <c r="X324" s="24"/>
      <c r="Y324" s="24"/>
      <c r="Z324" s="24"/>
      <c r="AA324" s="24"/>
      <c r="AB324" s="24"/>
      <c r="AC324" s="24"/>
      <c r="AD324" s="24"/>
    </row>
    <row r="325" spans="1:30" hidden="1" x14ac:dyDescent="0.25">
      <c r="A325" s="156"/>
      <c r="B325" s="156"/>
      <c r="C325" s="24"/>
      <c r="D325" s="24"/>
      <c r="E325" s="24"/>
      <c r="F325" s="24"/>
      <c r="G325" s="24"/>
      <c r="H325" s="24"/>
      <c r="I325" s="24"/>
      <c r="J325" s="24"/>
      <c r="K325" s="157"/>
      <c r="L325" s="24"/>
      <c r="M325" s="24"/>
      <c r="N325" s="24"/>
      <c r="O325" s="24"/>
      <c r="P325" s="24"/>
      <c r="Q325" s="24"/>
      <c r="R325" s="24"/>
      <c r="S325" s="24"/>
      <c r="T325" s="24"/>
      <c r="U325" s="24"/>
      <c r="V325" s="24"/>
      <c r="W325" s="24"/>
      <c r="X325" s="24"/>
      <c r="Y325" s="24"/>
      <c r="Z325" s="24"/>
      <c r="AA325" s="24"/>
      <c r="AB325" s="24"/>
      <c r="AC325" s="24"/>
      <c r="AD325" s="24"/>
    </row>
    <row r="326" spans="1:30" hidden="1" x14ac:dyDescent="0.25">
      <c r="A326" s="156"/>
      <c r="B326" s="156"/>
      <c r="C326" s="24"/>
      <c r="D326" s="24"/>
      <c r="E326" s="24"/>
      <c r="F326" s="24"/>
      <c r="G326" s="24"/>
      <c r="H326" s="24"/>
      <c r="I326" s="24"/>
      <c r="J326" s="24"/>
      <c r="K326" s="157"/>
      <c r="L326" s="24"/>
      <c r="M326" s="24"/>
      <c r="N326" s="24"/>
      <c r="O326" s="24"/>
      <c r="P326" s="24"/>
      <c r="Q326" s="24"/>
      <c r="R326" s="24"/>
      <c r="S326" s="24"/>
      <c r="T326" s="24"/>
      <c r="U326" s="24"/>
      <c r="V326" s="24"/>
      <c r="W326" s="24"/>
      <c r="X326" s="24"/>
      <c r="Y326" s="24"/>
      <c r="Z326" s="24"/>
      <c r="AA326" s="24"/>
      <c r="AB326" s="24"/>
      <c r="AC326" s="24"/>
      <c r="AD326" s="24"/>
    </row>
    <row r="327" spans="1:30" hidden="1" x14ac:dyDescent="0.25">
      <c r="A327" s="156"/>
      <c r="B327" s="156"/>
      <c r="C327" s="24"/>
      <c r="D327" s="24"/>
      <c r="E327" s="24"/>
      <c r="F327" s="24"/>
      <c r="G327" s="24"/>
      <c r="H327" s="24"/>
      <c r="I327" s="24"/>
      <c r="J327" s="24"/>
      <c r="K327" s="157"/>
      <c r="L327" s="24"/>
      <c r="M327" s="24"/>
      <c r="N327" s="24"/>
      <c r="O327" s="24"/>
      <c r="P327" s="24"/>
      <c r="Q327" s="24"/>
      <c r="R327" s="24"/>
      <c r="S327" s="24"/>
      <c r="T327" s="24"/>
      <c r="U327" s="24"/>
      <c r="V327" s="24"/>
      <c r="W327" s="24"/>
      <c r="X327" s="24"/>
      <c r="Y327" s="24"/>
      <c r="Z327" s="24"/>
      <c r="AA327" s="24"/>
      <c r="AB327" s="24"/>
      <c r="AC327" s="24"/>
      <c r="AD327" s="24"/>
    </row>
    <row r="328" spans="1:30" hidden="1" x14ac:dyDescent="0.25">
      <c r="A328" s="156"/>
      <c r="B328" s="156"/>
      <c r="C328" s="24"/>
      <c r="D328" s="24"/>
      <c r="E328" s="24"/>
      <c r="F328" s="24"/>
      <c r="G328" s="24"/>
      <c r="H328" s="24"/>
      <c r="I328" s="24"/>
      <c r="J328" s="24"/>
      <c r="K328" s="157"/>
      <c r="L328" s="24"/>
      <c r="M328" s="24"/>
      <c r="N328" s="24"/>
      <c r="O328" s="24"/>
      <c r="P328" s="24"/>
      <c r="Q328" s="24"/>
      <c r="R328" s="24"/>
      <c r="S328" s="24"/>
      <c r="T328" s="24"/>
      <c r="U328" s="24"/>
      <c r="V328" s="24"/>
      <c r="W328" s="24"/>
      <c r="X328" s="24"/>
      <c r="Y328" s="24"/>
      <c r="Z328" s="24"/>
      <c r="AA328" s="24"/>
      <c r="AB328" s="24"/>
      <c r="AC328" s="24"/>
      <c r="AD328" s="24"/>
    </row>
    <row r="329" spans="1:30" hidden="1" x14ac:dyDescent="0.25">
      <c r="A329" s="156"/>
      <c r="B329" s="156"/>
      <c r="C329" s="24"/>
      <c r="D329" s="24"/>
      <c r="E329" s="24"/>
      <c r="F329" s="24"/>
      <c r="G329" s="24"/>
      <c r="H329" s="24"/>
      <c r="I329" s="24"/>
      <c r="J329" s="24"/>
      <c r="K329" s="157"/>
      <c r="L329" s="24"/>
      <c r="M329" s="24"/>
      <c r="N329" s="24"/>
      <c r="O329" s="24"/>
      <c r="P329" s="24"/>
      <c r="Q329" s="24"/>
      <c r="R329" s="24"/>
      <c r="S329" s="24"/>
      <c r="T329" s="24"/>
      <c r="U329" s="24"/>
      <c r="V329" s="24"/>
      <c r="W329" s="24"/>
      <c r="X329" s="24"/>
      <c r="Y329" s="24"/>
      <c r="Z329" s="24"/>
      <c r="AA329" s="24"/>
      <c r="AB329" s="24"/>
      <c r="AC329" s="24"/>
      <c r="AD329" s="24"/>
    </row>
    <row r="330" spans="1:30" hidden="1" x14ac:dyDescent="0.25">
      <c r="A330" s="156"/>
      <c r="B330" s="156"/>
      <c r="C330" s="24"/>
      <c r="D330" s="24"/>
      <c r="E330" s="24"/>
      <c r="F330" s="24"/>
      <c r="G330" s="24"/>
      <c r="H330" s="24"/>
      <c r="I330" s="24"/>
      <c r="J330" s="24"/>
      <c r="K330" s="157"/>
      <c r="L330" s="24"/>
      <c r="M330" s="24"/>
      <c r="N330" s="24"/>
      <c r="O330" s="24"/>
      <c r="P330" s="24"/>
      <c r="Q330" s="24"/>
      <c r="R330" s="24"/>
      <c r="S330" s="24"/>
      <c r="T330" s="24"/>
      <c r="U330" s="24"/>
      <c r="V330" s="24"/>
      <c r="W330" s="24"/>
      <c r="X330" s="24"/>
      <c r="Y330" s="24"/>
      <c r="Z330" s="24"/>
      <c r="AA330" s="24"/>
      <c r="AB330" s="24"/>
      <c r="AC330" s="24"/>
      <c r="AD330" s="24"/>
    </row>
    <row r="331" spans="1:30" hidden="1" x14ac:dyDescent="0.25">
      <c r="A331" s="156"/>
      <c r="B331" s="156"/>
      <c r="C331" s="24"/>
      <c r="D331" s="24"/>
      <c r="E331" s="24"/>
      <c r="F331" s="24"/>
      <c r="G331" s="24"/>
      <c r="H331" s="24"/>
      <c r="I331" s="24"/>
      <c r="J331" s="24"/>
      <c r="K331" s="157"/>
      <c r="L331" s="24"/>
      <c r="M331" s="24"/>
      <c r="N331" s="24"/>
      <c r="O331" s="24"/>
      <c r="P331" s="24"/>
      <c r="Q331" s="24"/>
      <c r="R331" s="24"/>
      <c r="S331" s="24"/>
      <c r="T331" s="24"/>
      <c r="U331" s="24"/>
      <c r="V331" s="24"/>
      <c r="W331" s="24"/>
      <c r="X331" s="24"/>
      <c r="Y331" s="24"/>
      <c r="Z331" s="24"/>
      <c r="AA331" s="24"/>
      <c r="AB331" s="24"/>
      <c r="AC331" s="24"/>
      <c r="AD331" s="24"/>
    </row>
    <row r="332" spans="1:30" hidden="1" x14ac:dyDescent="0.25">
      <c r="A332" s="156"/>
      <c r="B332" s="156"/>
      <c r="C332" s="24"/>
      <c r="D332" s="24"/>
      <c r="E332" s="24"/>
      <c r="F332" s="24"/>
      <c r="G332" s="24"/>
      <c r="H332" s="24"/>
      <c r="I332" s="24"/>
      <c r="J332" s="24"/>
      <c r="K332" s="157"/>
      <c r="L332" s="24"/>
      <c r="M332" s="24"/>
      <c r="N332" s="24"/>
      <c r="O332" s="24"/>
      <c r="P332" s="24"/>
      <c r="Q332" s="24"/>
      <c r="R332" s="24"/>
      <c r="S332" s="24"/>
      <c r="T332" s="24"/>
      <c r="U332" s="24"/>
      <c r="V332" s="24"/>
      <c r="W332" s="24"/>
      <c r="X332" s="24"/>
      <c r="Y332" s="24"/>
      <c r="Z332" s="24"/>
      <c r="AA332" s="24"/>
      <c r="AB332" s="24"/>
      <c r="AC332" s="24"/>
      <c r="AD332" s="24"/>
    </row>
    <row r="333" spans="1:30" hidden="1" x14ac:dyDescent="0.25">
      <c r="A333" s="156"/>
      <c r="B333" s="156"/>
      <c r="C333" s="24"/>
      <c r="D333" s="24"/>
      <c r="E333" s="24"/>
      <c r="F333" s="24"/>
      <c r="G333" s="24"/>
      <c r="H333" s="24"/>
      <c r="I333" s="24"/>
      <c r="J333" s="24"/>
      <c r="K333" s="157"/>
      <c r="L333" s="24"/>
      <c r="M333" s="24"/>
      <c r="N333" s="24"/>
      <c r="O333" s="24"/>
      <c r="P333" s="24"/>
      <c r="Q333" s="24"/>
      <c r="R333" s="24"/>
      <c r="S333" s="24"/>
      <c r="T333" s="24"/>
      <c r="U333" s="24"/>
      <c r="V333" s="24"/>
      <c r="W333" s="24"/>
      <c r="X333" s="24"/>
      <c r="Y333" s="24"/>
      <c r="Z333" s="24"/>
      <c r="AA333" s="24"/>
      <c r="AB333" s="24"/>
      <c r="AC333" s="24"/>
      <c r="AD333" s="24"/>
    </row>
    <row r="334" spans="1:30" hidden="1" x14ac:dyDescent="0.25">
      <c r="A334" s="156"/>
      <c r="B334" s="156"/>
      <c r="C334" s="24"/>
      <c r="D334" s="24"/>
      <c r="E334" s="24"/>
      <c r="F334" s="24"/>
      <c r="G334" s="24"/>
      <c r="H334" s="24"/>
      <c r="I334" s="24"/>
      <c r="J334" s="24"/>
      <c r="K334" s="157"/>
      <c r="L334" s="24"/>
      <c r="M334" s="24"/>
      <c r="N334" s="24"/>
      <c r="O334" s="24"/>
      <c r="P334" s="24"/>
      <c r="Q334" s="24"/>
      <c r="R334" s="24"/>
      <c r="S334" s="24"/>
      <c r="T334" s="24"/>
      <c r="U334" s="24"/>
      <c r="V334" s="24"/>
      <c r="W334" s="24"/>
      <c r="X334" s="24"/>
      <c r="Y334" s="24"/>
      <c r="Z334" s="24"/>
      <c r="AA334" s="24"/>
      <c r="AB334" s="24"/>
      <c r="AC334" s="24"/>
      <c r="AD334" s="24"/>
    </row>
    <row r="335" spans="1:30" hidden="1" x14ac:dyDescent="0.25">
      <c r="A335" s="156"/>
      <c r="B335" s="156"/>
      <c r="C335" s="24"/>
      <c r="D335" s="24"/>
      <c r="E335" s="24"/>
      <c r="F335" s="24"/>
      <c r="G335" s="24"/>
      <c r="H335" s="24"/>
      <c r="I335" s="24"/>
      <c r="J335" s="24"/>
      <c r="K335" s="157"/>
      <c r="L335" s="24"/>
      <c r="M335" s="24"/>
      <c r="N335" s="24"/>
      <c r="O335" s="24"/>
      <c r="P335" s="24"/>
      <c r="Q335" s="24"/>
      <c r="R335" s="24"/>
      <c r="S335" s="24"/>
      <c r="T335" s="24"/>
      <c r="U335" s="24"/>
      <c r="V335" s="24"/>
      <c r="W335" s="24"/>
      <c r="X335" s="24"/>
      <c r="Y335" s="24"/>
      <c r="Z335" s="24"/>
      <c r="AA335" s="24"/>
      <c r="AB335" s="24"/>
      <c r="AC335" s="24"/>
      <c r="AD335" s="24"/>
    </row>
    <row r="336" spans="1:30" hidden="1" x14ac:dyDescent="0.25">
      <c r="A336" s="156"/>
      <c r="B336" s="156"/>
      <c r="C336" s="24"/>
      <c r="D336" s="24"/>
      <c r="E336" s="24"/>
      <c r="F336" s="24"/>
      <c r="G336" s="24"/>
      <c r="H336" s="24"/>
      <c r="I336" s="24"/>
      <c r="J336" s="24"/>
      <c r="K336" s="157"/>
      <c r="L336" s="24"/>
      <c r="M336" s="24"/>
      <c r="N336" s="24"/>
      <c r="O336" s="24"/>
      <c r="P336" s="24"/>
      <c r="Q336" s="24"/>
      <c r="R336" s="24"/>
      <c r="S336" s="24"/>
      <c r="T336" s="24"/>
      <c r="U336" s="24"/>
      <c r="V336" s="24"/>
      <c r="W336" s="24"/>
      <c r="X336" s="24"/>
      <c r="Y336" s="24"/>
      <c r="Z336" s="24"/>
      <c r="AA336" s="24"/>
      <c r="AB336" s="24"/>
      <c r="AC336" s="24"/>
      <c r="AD336" s="24"/>
    </row>
    <row r="337" spans="1:30" hidden="1" x14ac:dyDescent="0.25">
      <c r="A337" s="156"/>
      <c r="B337" s="156"/>
      <c r="C337" s="24"/>
      <c r="D337" s="24"/>
      <c r="E337" s="24"/>
      <c r="F337" s="24"/>
      <c r="G337" s="24"/>
      <c r="H337" s="24"/>
      <c r="I337" s="24"/>
      <c r="J337" s="24"/>
      <c r="K337" s="157"/>
      <c r="L337" s="24"/>
      <c r="M337" s="24"/>
      <c r="N337" s="24"/>
      <c r="O337" s="24"/>
      <c r="P337" s="24"/>
      <c r="Q337" s="24"/>
      <c r="R337" s="24"/>
      <c r="S337" s="24"/>
      <c r="T337" s="24"/>
      <c r="U337" s="24"/>
      <c r="V337" s="24"/>
      <c r="W337" s="24"/>
      <c r="X337" s="24"/>
      <c r="Y337" s="24"/>
      <c r="Z337" s="24"/>
      <c r="AA337" s="24"/>
      <c r="AB337" s="24"/>
      <c r="AC337" s="24"/>
      <c r="AD337" s="24"/>
    </row>
    <row r="338" spans="1:30" hidden="1" x14ac:dyDescent="0.25">
      <c r="A338" s="156"/>
      <c r="B338" s="156"/>
      <c r="C338" s="24"/>
      <c r="D338" s="24"/>
      <c r="E338" s="24"/>
      <c r="F338" s="24"/>
      <c r="G338" s="24"/>
      <c r="H338" s="24"/>
      <c r="I338" s="24"/>
      <c r="J338" s="24"/>
      <c r="K338" s="157"/>
      <c r="L338" s="24"/>
      <c r="M338" s="24"/>
      <c r="N338" s="24"/>
      <c r="O338" s="24"/>
      <c r="P338" s="24"/>
      <c r="Q338" s="24"/>
      <c r="R338" s="24"/>
      <c r="S338" s="24"/>
      <c r="T338" s="24"/>
      <c r="U338" s="24"/>
      <c r="V338" s="24"/>
      <c r="W338" s="24"/>
      <c r="X338" s="24"/>
      <c r="Y338" s="24"/>
      <c r="Z338" s="24"/>
      <c r="AA338" s="24"/>
      <c r="AB338" s="24"/>
      <c r="AC338" s="24"/>
      <c r="AD338" s="24"/>
    </row>
    <row r="339" spans="1:30" hidden="1" x14ac:dyDescent="0.25">
      <c r="A339" s="156"/>
      <c r="B339" s="156"/>
      <c r="C339" s="24"/>
      <c r="D339" s="24"/>
      <c r="E339" s="24"/>
      <c r="F339" s="24"/>
      <c r="G339" s="24"/>
      <c r="H339" s="24"/>
      <c r="I339" s="24"/>
      <c r="J339" s="24"/>
      <c r="K339" s="157"/>
      <c r="L339" s="24"/>
      <c r="M339" s="24"/>
      <c r="N339" s="24"/>
      <c r="O339" s="24"/>
      <c r="P339" s="24"/>
      <c r="Q339" s="24"/>
      <c r="R339" s="24"/>
      <c r="S339" s="24"/>
      <c r="T339" s="24"/>
      <c r="U339" s="24"/>
      <c r="V339" s="24"/>
      <c r="W339" s="24"/>
      <c r="X339" s="24"/>
      <c r="Y339" s="24"/>
      <c r="Z339" s="24"/>
      <c r="AA339" s="24"/>
      <c r="AB339" s="24"/>
      <c r="AC339" s="24"/>
      <c r="AD339" s="24"/>
    </row>
    <row r="340" spans="1:30" hidden="1" x14ac:dyDescent="0.25">
      <c r="A340" s="156"/>
      <c r="B340" s="156"/>
      <c r="C340" s="24"/>
      <c r="D340" s="24"/>
      <c r="E340" s="24"/>
      <c r="F340" s="24"/>
      <c r="G340" s="24"/>
      <c r="H340" s="24"/>
      <c r="I340" s="24"/>
      <c r="J340" s="24"/>
      <c r="K340" s="157"/>
      <c r="L340" s="24"/>
      <c r="M340" s="24"/>
      <c r="N340" s="24"/>
      <c r="O340" s="24"/>
      <c r="P340" s="24"/>
      <c r="Q340" s="24"/>
      <c r="R340" s="24"/>
      <c r="S340" s="24"/>
      <c r="T340" s="24"/>
      <c r="U340" s="24"/>
      <c r="V340" s="24"/>
      <c r="W340" s="24"/>
      <c r="X340" s="24"/>
      <c r="Y340" s="24"/>
      <c r="Z340" s="24"/>
      <c r="AA340" s="24"/>
      <c r="AB340" s="24"/>
      <c r="AC340" s="24"/>
      <c r="AD340" s="24"/>
    </row>
    <row r="341" spans="1:30" hidden="1" x14ac:dyDescent="0.25">
      <c r="A341" s="156"/>
      <c r="B341" s="156"/>
      <c r="C341" s="24"/>
      <c r="D341" s="24"/>
      <c r="E341" s="24"/>
      <c r="F341" s="24"/>
      <c r="G341" s="24"/>
      <c r="H341" s="24"/>
      <c r="I341" s="24"/>
      <c r="J341" s="24"/>
      <c r="K341" s="157"/>
      <c r="L341" s="24"/>
      <c r="M341" s="24"/>
      <c r="N341" s="24"/>
      <c r="O341" s="24"/>
      <c r="P341" s="24"/>
      <c r="Q341" s="24"/>
      <c r="R341" s="24"/>
      <c r="S341" s="24"/>
      <c r="T341" s="24"/>
      <c r="U341" s="24"/>
      <c r="V341" s="24"/>
      <c r="W341" s="24"/>
      <c r="X341" s="24"/>
      <c r="Y341" s="24"/>
      <c r="Z341" s="24"/>
      <c r="AA341" s="24"/>
      <c r="AB341" s="24"/>
      <c r="AC341" s="24"/>
      <c r="AD341" s="24"/>
    </row>
    <row r="342" spans="1:30" hidden="1" x14ac:dyDescent="0.25">
      <c r="A342" s="156"/>
      <c r="B342" s="156"/>
      <c r="C342" s="24"/>
      <c r="D342" s="24"/>
      <c r="E342" s="24"/>
      <c r="F342" s="24"/>
      <c r="G342" s="24"/>
      <c r="H342" s="24"/>
      <c r="I342" s="24"/>
      <c r="J342" s="24"/>
      <c r="K342" s="157"/>
      <c r="L342" s="24"/>
      <c r="M342" s="24"/>
      <c r="N342" s="24"/>
      <c r="O342" s="24"/>
      <c r="P342" s="24"/>
      <c r="Q342" s="24"/>
      <c r="R342" s="24"/>
      <c r="S342" s="24"/>
      <c r="T342" s="24"/>
      <c r="U342" s="24"/>
      <c r="V342" s="24"/>
      <c r="W342" s="24"/>
      <c r="X342" s="24"/>
      <c r="Y342" s="24"/>
      <c r="Z342" s="24"/>
      <c r="AA342" s="24"/>
      <c r="AB342" s="24"/>
      <c r="AC342" s="24"/>
      <c r="AD342" s="24"/>
    </row>
    <row r="343" spans="1:30" hidden="1" x14ac:dyDescent="0.25">
      <c r="A343" s="156"/>
      <c r="B343" s="156"/>
      <c r="C343" s="24"/>
      <c r="D343" s="24"/>
      <c r="E343" s="24"/>
      <c r="F343" s="24"/>
      <c r="G343" s="24"/>
      <c r="H343" s="24"/>
      <c r="I343" s="24"/>
      <c r="J343" s="24"/>
      <c r="K343" s="157"/>
      <c r="L343" s="24"/>
      <c r="M343" s="24"/>
      <c r="N343" s="24"/>
      <c r="O343" s="24"/>
      <c r="P343" s="24"/>
      <c r="Q343" s="24"/>
      <c r="R343" s="24"/>
      <c r="S343" s="24"/>
      <c r="T343" s="24"/>
      <c r="U343" s="24"/>
      <c r="V343" s="24"/>
      <c r="W343" s="24"/>
      <c r="X343" s="24"/>
      <c r="Y343" s="24"/>
      <c r="Z343" s="24"/>
      <c r="AA343" s="24"/>
      <c r="AB343" s="24"/>
      <c r="AC343" s="24"/>
      <c r="AD343" s="24"/>
    </row>
    <row r="344" spans="1:30" hidden="1" x14ac:dyDescent="0.25">
      <c r="A344" s="156"/>
      <c r="B344" s="156"/>
      <c r="C344" s="24"/>
      <c r="D344" s="24"/>
      <c r="E344" s="24"/>
      <c r="F344" s="24"/>
      <c r="G344" s="24"/>
      <c r="H344" s="24"/>
      <c r="I344" s="24"/>
      <c r="J344" s="24"/>
      <c r="K344" s="157"/>
      <c r="L344" s="24"/>
      <c r="M344" s="24"/>
      <c r="N344" s="24"/>
      <c r="O344" s="24"/>
      <c r="P344" s="24"/>
      <c r="Q344" s="24"/>
      <c r="R344" s="24"/>
      <c r="S344" s="24"/>
      <c r="T344" s="24"/>
      <c r="U344" s="24"/>
      <c r="V344" s="24"/>
      <c r="W344" s="24"/>
      <c r="X344" s="24"/>
      <c r="Y344" s="24"/>
      <c r="Z344" s="24"/>
      <c r="AA344" s="24"/>
      <c r="AB344" s="24"/>
      <c r="AC344" s="24"/>
      <c r="AD344" s="24"/>
    </row>
    <row r="345" spans="1:30" hidden="1" x14ac:dyDescent="0.25">
      <c r="A345" s="156"/>
      <c r="B345" s="156"/>
      <c r="C345" s="24"/>
      <c r="D345" s="24"/>
      <c r="E345" s="24"/>
      <c r="F345" s="24"/>
      <c r="G345" s="24"/>
      <c r="H345" s="24"/>
      <c r="I345" s="24"/>
      <c r="J345" s="24"/>
      <c r="K345" s="157"/>
      <c r="L345" s="24"/>
      <c r="M345" s="24"/>
      <c r="N345" s="24"/>
      <c r="O345" s="24"/>
      <c r="P345" s="24"/>
      <c r="Q345" s="24"/>
      <c r="R345" s="24"/>
      <c r="S345" s="24"/>
      <c r="T345" s="24"/>
      <c r="U345" s="24"/>
      <c r="V345" s="24"/>
      <c r="W345" s="24"/>
      <c r="X345" s="24"/>
      <c r="Y345" s="24"/>
      <c r="Z345" s="24"/>
      <c r="AA345" s="24"/>
      <c r="AB345" s="24"/>
      <c r="AC345" s="24"/>
      <c r="AD345" s="24"/>
    </row>
    <row r="346" spans="1:30" hidden="1" x14ac:dyDescent="0.25">
      <c r="A346" s="156"/>
      <c r="B346" s="156"/>
      <c r="C346" s="24"/>
      <c r="D346" s="24"/>
      <c r="E346" s="24"/>
      <c r="F346" s="24"/>
      <c r="G346" s="24"/>
      <c r="H346" s="24"/>
      <c r="I346" s="24"/>
      <c r="J346" s="24"/>
      <c r="K346" s="157"/>
      <c r="L346" s="24"/>
      <c r="M346" s="24"/>
      <c r="N346" s="24"/>
      <c r="O346" s="24"/>
      <c r="P346" s="24"/>
      <c r="Q346" s="24"/>
      <c r="R346" s="24"/>
      <c r="S346" s="24"/>
      <c r="T346" s="24"/>
      <c r="U346" s="24"/>
      <c r="V346" s="24"/>
      <c r="W346" s="24"/>
      <c r="X346" s="24"/>
      <c r="Y346" s="24"/>
      <c r="Z346" s="24"/>
      <c r="AA346" s="24"/>
      <c r="AB346" s="24"/>
      <c r="AC346" s="24"/>
      <c r="AD346" s="24"/>
    </row>
    <row r="347" spans="1:30" hidden="1" x14ac:dyDescent="0.25">
      <c r="A347" s="156"/>
      <c r="B347" s="156"/>
      <c r="C347" s="24"/>
      <c r="D347" s="24"/>
      <c r="E347" s="24"/>
      <c r="F347" s="24"/>
      <c r="G347" s="24"/>
      <c r="H347" s="24"/>
      <c r="I347" s="24"/>
      <c r="J347" s="24"/>
      <c r="K347" s="157"/>
      <c r="L347" s="24"/>
      <c r="M347" s="24"/>
      <c r="N347" s="24"/>
      <c r="O347" s="24"/>
      <c r="P347" s="24"/>
      <c r="Q347" s="24"/>
      <c r="R347" s="24"/>
      <c r="S347" s="24"/>
      <c r="T347" s="24"/>
      <c r="U347" s="24"/>
      <c r="V347" s="24"/>
      <c r="W347" s="24"/>
      <c r="X347" s="24"/>
      <c r="Y347" s="24"/>
      <c r="Z347" s="24"/>
      <c r="AA347" s="24"/>
      <c r="AB347" s="24"/>
      <c r="AC347" s="24"/>
      <c r="AD347" s="24"/>
    </row>
    <row r="348" spans="1:30" hidden="1" x14ac:dyDescent="0.25">
      <c r="A348" s="156"/>
      <c r="B348" s="156"/>
      <c r="C348" s="24"/>
      <c r="D348" s="24"/>
      <c r="E348" s="24"/>
      <c r="F348" s="24"/>
      <c r="G348" s="24"/>
      <c r="H348" s="24"/>
      <c r="I348" s="24"/>
      <c r="J348" s="24"/>
      <c r="K348" s="157"/>
      <c r="L348" s="24"/>
      <c r="M348" s="24"/>
      <c r="N348" s="24"/>
      <c r="O348" s="24"/>
      <c r="P348" s="24"/>
      <c r="Q348" s="24"/>
      <c r="R348" s="24"/>
      <c r="S348" s="24"/>
      <c r="T348" s="24"/>
      <c r="U348" s="24"/>
      <c r="V348" s="24"/>
      <c r="W348" s="24"/>
      <c r="X348" s="24"/>
      <c r="Y348" s="24"/>
      <c r="Z348" s="24"/>
      <c r="AA348" s="24"/>
      <c r="AB348" s="24"/>
      <c r="AC348" s="24"/>
      <c r="AD348" s="24"/>
    </row>
    <row r="349" spans="1:30" hidden="1" x14ac:dyDescent="0.25">
      <c r="A349" s="156"/>
      <c r="B349" s="156"/>
      <c r="C349" s="24"/>
      <c r="D349" s="24"/>
      <c r="E349" s="24"/>
      <c r="F349" s="24"/>
      <c r="G349" s="24"/>
      <c r="H349" s="24"/>
      <c r="I349" s="24"/>
      <c r="J349" s="24"/>
      <c r="K349" s="157"/>
      <c r="L349" s="24"/>
      <c r="M349" s="24"/>
      <c r="N349" s="24"/>
      <c r="O349" s="24"/>
      <c r="P349" s="24"/>
      <c r="Q349" s="24"/>
      <c r="R349" s="24"/>
      <c r="S349" s="24"/>
      <c r="T349" s="24"/>
      <c r="U349" s="24"/>
      <c r="V349" s="24"/>
      <c r="W349" s="24"/>
      <c r="X349" s="24"/>
      <c r="Y349" s="24"/>
      <c r="Z349" s="24"/>
      <c r="AA349" s="24"/>
      <c r="AB349" s="24"/>
      <c r="AC349" s="24"/>
      <c r="AD349" s="24"/>
    </row>
    <row r="350" spans="1:30" hidden="1" x14ac:dyDescent="0.25">
      <c r="A350" s="156"/>
      <c r="B350" s="156"/>
      <c r="C350" s="24"/>
      <c r="D350" s="24"/>
      <c r="E350" s="24"/>
      <c r="F350" s="24"/>
      <c r="G350" s="24"/>
      <c r="H350" s="24"/>
      <c r="I350" s="24"/>
      <c r="J350" s="24"/>
      <c r="K350" s="157"/>
      <c r="L350" s="24"/>
      <c r="M350" s="24"/>
      <c r="N350" s="24"/>
      <c r="O350" s="24"/>
      <c r="P350" s="24"/>
      <c r="Q350" s="24"/>
      <c r="R350" s="24"/>
      <c r="S350" s="24"/>
      <c r="T350" s="24"/>
      <c r="U350" s="24"/>
      <c r="V350" s="24"/>
      <c r="W350" s="24"/>
      <c r="X350" s="24"/>
      <c r="Y350" s="24"/>
      <c r="Z350" s="24"/>
      <c r="AA350" s="24"/>
      <c r="AB350" s="24"/>
      <c r="AC350" s="24"/>
      <c r="AD350" s="24"/>
    </row>
    <row r="351" spans="1:30" hidden="1" x14ac:dyDescent="0.25">
      <c r="A351" s="156"/>
      <c r="B351" s="156"/>
      <c r="C351" s="24"/>
      <c r="D351" s="24"/>
      <c r="E351" s="24"/>
      <c r="F351" s="24"/>
      <c r="G351" s="24"/>
      <c r="H351" s="24"/>
      <c r="I351" s="24"/>
      <c r="J351" s="24"/>
      <c r="K351" s="157"/>
      <c r="L351" s="24"/>
      <c r="M351" s="24"/>
      <c r="N351" s="24"/>
      <c r="O351" s="24"/>
      <c r="P351" s="24"/>
      <c r="Q351" s="24"/>
      <c r="R351" s="24"/>
      <c r="S351" s="24"/>
      <c r="T351" s="24"/>
      <c r="U351" s="24"/>
      <c r="V351" s="24"/>
      <c r="W351" s="24"/>
      <c r="X351" s="24"/>
      <c r="Y351" s="24"/>
      <c r="Z351" s="24"/>
      <c r="AA351" s="24"/>
      <c r="AB351" s="24"/>
      <c r="AC351" s="24"/>
      <c r="AD351" s="24"/>
    </row>
    <row r="352" spans="1:30" hidden="1" x14ac:dyDescent="0.25">
      <c r="A352" s="156"/>
      <c r="B352" s="156"/>
      <c r="C352" s="24"/>
      <c r="D352" s="24"/>
      <c r="E352" s="24"/>
      <c r="F352" s="24"/>
      <c r="G352" s="24"/>
      <c r="H352" s="24"/>
      <c r="I352" s="24"/>
      <c r="J352" s="24"/>
      <c r="K352" s="157"/>
      <c r="L352" s="24"/>
      <c r="M352" s="24"/>
      <c r="N352" s="24"/>
      <c r="O352" s="24"/>
      <c r="P352" s="24"/>
      <c r="Q352" s="24"/>
      <c r="R352" s="24"/>
      <c r="S352" s="24"/>
      <c r="T352" s="24"/>
      <c r="U352" s="24"/>
      <c r="V352" s="24"/>
      <c r="W352" s="24"/>
      <c r="X352" s="24"/>
      <c r="Y352" s="24"/>
      <c r="Z352" s="24"/>
      <c r="AA352" s="24"/>
      <c r="AB352" s="24"/>
      <c r="AC352" s="24"/>
      <c r="AD352" s="24"/>
    </row>
    <row r="353" spans="1:30" hidden="1" x14ac:dyDescent="0.25">
      <c r="A353" s="156"/>
      <c r="B353" s="156"/>
      <c r="C353" s="24"/>
      <c r="D353" s="24"/>
      <c r="E353" s="24"/>
      <c r="F353" s="24"/>
      <c r="G353" s="24"/>
      <c r="H353" s="24"/>
      <c r="I353" s="24"/>
      <c r="J353" s="24"/>
      <c r="K353" s="157"/>
      <c r="L353" s="24"/>
      <c r="M353" s="24"/>
      <c r="N353" s="24"/>
      <c r="O353" s="24"/>
      <c r="P353" s="24"/>
      <c r="Q353" s="24"/>
      <c r="R353" s="24"/>
      <c r="S353" s="24"/>
      <c r="T353" s="24"/>
      <c r="U353" s="24"/>
      <c r="V353" s="24"/>
      <c r="W353" s="24"/>
      <c r="X353" s="24"/>
      <c r="Y353" s="24"/>
      <c r="Z353" s="24"/>
      <c r="AA353" s="24"/>
      <c r="AB353" s="24"/>
      <c r="AC353" s="24"/>
      <c r="AD353" s="24"/>
    </row>
    <row r="354" spans="1:30" hidden="1" x14ac:dyDescent="0.25">
      <c r="A354" s="156"/>
      <c r="B354" s="156"/>
      <c r="C354" s="24"/>
      <c r="D354" s="24"/>
      <c r="E354" s="24"/>
      <c r="F354" s="24"/>
      <c r="G354" s="24"/>
      <c r="H354" s="24"/>
      <c r="I354" s="24"/>
      <c r="J354" s="24"/>
      <c r="K354" s="157"/>
      <c r="L354" s="24"/>
      <c r="M354" s="24"/>
      <c r="N354" s="24"/>
      <c r="O354" s="24"/>
      <c r="P354" s="24"/>
      <c r="Q354" s="24"/>
      <c r="R354" s="24"/>
      <c r="S354" s="24"/>
      <c r="T354" s="24"/>
      <c r="U354" s="24"/>
      <c r="V354" s="24"/>
      <c r="W354" s="24"/>
      <c r="X354" s="24"/>
      <c r="Y354" s="24"/>
      <c r="Z354" s="24"/>
      <c r="AA354" s="24"/>
      <c r="AB354" s="24"/>
      <c r="AC354" s="24"/>
      <c r="AD354" s="24"/>
    </row>
    <row r="355" spans="1:30" hidden="1" x14ac:dyDescent="0.25">
      <c r="A355" s="156"/>
      <c r="B355" s="156"/>
      <c r="C355" s="24"/>
      <c r="D355" s="24"/>
      <c r="E355" s="24"/>
      <c r="F355" s="24"/>
      <c r="G355" s="24"/>
      <c r="H355" s="24"/>
      <c r="I355" s="24"/>
      <c r="J355" s="24"/>
      <c r="K355" s="157"/>
      <c r="L355" s="24"/>
      <c r="M355" s="24"/>
      <c r="N355" s="24"/>
      <c r="O355" s="24"/>
      <c r="P355" s="24"/>
      <c r="Q355" s="24"/>
      <c r="R355" s="24"/>
      <c r="S355" s="24"/>
      <c r="T355" s="24"/>
      <c r="U355" s="24"/>
      <c r="V355" s="24"/>
      <c r="W355" s="24"/>
      <c r="X355" s="24"/>
      <c r="Y355" s="24"/>
      <c r="Z355" s="24"/>
      <c r="AA355" s="24"/>
      <c r="AB355" s="24"/>
      <c r="AC355" s="24"/>
      <c r="AD355" s="24"/>
    </row>
    <row r="356" spans="1:30" hidden="1" x14ac:dyDescent="0.25">
      <c r="A356" s="156"/>
      <c r="B356" s="156"/>
      <c r="C356" s="24"/>
      <c r="D356" s="24"/>
      <c r="E356" s="24"/>
      <c r="F356" s="24"/>
      <c r="G356" s="24"/>
      <c r="H356" s="24"/>
      <c r="I356" s="24"/>
      <c r="J356" s="24"/>
      <c r="K356" s="157"/>
      <c r="L356" s="24"/>
      <c r="M356" s="24"/>
      <c r="N356" s="24"/>
      <c r="O356" s="24"/>
      <c r="P356" s="24"/>
      <c r="Q356" s="24"/>
      <c r="R356" s="24"/>
      <c r="S356" s="24"/>
      <c r="T356" s="24"/>
      <c r="U356" s="24"/>
      <c r="V356" s="24"/>
      <c r="W356" s="24"/>
      <c r="X356" s="24"/>
      <c r="Y356" s="24"/>
      <c r="Z356" s="24"/>
      <c r="AA356" s="24"/>
      <c r="AB356" s="24"/>
      <c r="AC356" s="24"/>
      <c r="AD356" s="24"/>
    </row>
    <row r="357" spans="1:30" hidden="1" x14ac:dyDescent="0.25">
      <c r="A357" s="156"/>
      <c r="B357" s="156"/>
      <c r="C357" s="24"/>
      <c r="D357" s="24"/>
      <c r="E357" s="24"/>
      <c r="F357" s="24"/>
      <c r="G357" s="24"/>
      <c r="H357" s="24"/>
      <c r="I357" s="24"/>
      <c r="J357" s="24"/>
      <c r="K357" s="157"/>
      <c r="L357" s="24"/>
      <c r="M357" s="24"/>
      <c r="N357" s="24"/>
      <c r="O357" s="24"/>
      <c r="P357" s="24"/>
      <c r="Q357" s="24"/>
      <c r="R357" s="24"/>
      <c r="S357" s="24"/>
      <c r="T357" s="24"/>
      <c r="U357" s="24"/>
      <c r="V357" s="24"/>
      <c r="W357" s="24"/>
      <c r="X357" s="24"/>
      <c r="Y357" s="24"/>
      <c r="Z357" s="24"/>
      <c r="AA357" s="24"/>
      <c r="AB357" s="24"/>
      <c r="AC357" s="24"/>
      <c r="AD357" s="24"/>
    </row>
    <row r="358" spans="1:30" hidden="1" x14ac:dyDescent="0.25">
      <c r="A358" s="156"/>
      <c r="B358" s="156"/>
      <c r="C358" s="24"/>
      <c r="D358" s="24"/>
      <c r="E358" s="24"/>
      <c r="F358" s="24"/>
      <c r="G358" s="24"/>
      <c r="H358" s="24"/>
      <c r="I358" s="24"/>
      <c r="J358" s="24"/>
      <c r="K358" s="157"/>
      <c r="L358" s="24"/>
      <c r="M358" s="24"/>
      <c r="N358" s="24"/>
      <c r="O358" s="24"/>
      <c r="P358" s="24"/>
      <c r="Q358" s="24"/>
      <c r="R358" s="24"/>
      <c r="S358" s="24"/>
      <c r="T358" s="24"/>
      <c r="U358" s="24"/>
      <c r="V358" s="24"/>
      <c r="W358" s="24"/>
      <c r="X358" s="24"/>
      <c r="Y358" s="24"/>
      <c r="Z358" s="24"/>
      <c r="AA358" s="24"/>
      <c r="AB358" s="24"/>
      <c r="AC358" s="24"/>
      <c r="AD358" s="24"/>
    </row>
    <row r="359" spans="1:30" hidden="1" x14ac:dyDescent="0.25">
      <c r="A359" s="156"/>
      <c r="B359" s="156"/>
      <c r="C359" s="24"/>
      <c r="D359" s="24"/>
      <c r="E359" s="24"/>
      <c r="F359" s="24"/>
      <c r="G359" s="24"/>
      <c r="H359" s="24"/>
      <c r="I359" s="24"/>
      <c r="J359" s="24"/>
      <c r="K359" s="157"/>
      <c r="L359" s="24"/>
      <c r="M359" s="24"/>
      <c r="N359" s="24"/>
      <c r="O359" s="24"/>
      <c r="P359" s="24"/>
      <c r="Q359" s="24"/>
      <c r="R359" s="24"/>
      <c r="S359" s="24"/>
      <c r="T359" s="24"/>
      <c r="U359" s="24"/>
      <c r="V359" s="24"/>
      <c r="W359" s="24"/>
      <c r="X359" s="24"/>
      <c r="Y359" s="24"/>
      <c r="Z359" s="24"/>
      <c r="AA359" s="24"/>
      <c r="AB359" s="24"/>
      <c r="AC359" s="24"/>
      <c r="AD359" s="24"/>
    </row>
    <row r="360" spans="1:30" hidden="1" x14ac:dyDescent="0.25">
      <c r="A360" s="156"/>
      <c r="B360" s="156"/>
      <c r="C360" s="24"/>
      <c r="D360" s="24"/>
      <c r="E360" s="24"/>
      <c r="F360" s="24"/>
      <c r="G360" s="24"/>
      <c r="H360" s="24"/>
      <c r="I360" s="24"/>
      <c r="J360" s="24"/>
      <c r="K360" s="157"/>
      <c r="L360" s="24"/>
      <c r="M360" s="24"/>
      <c r="N360" s="24"/>
      <c r="O360" s="24"/>
      <c r="P360" s="24"/>
      <c r="Q360" s="24"/>
      <c r="R360" s="24"/>
      <c r="S360" s="24"/>
      <c r="T360" s="24"/>
      <c r="U360" s="24"/>
      <c r="V360" s="24"/>
      <c r="W360" s="24"/>
      <c r="X360" s="24"/>
      <c r="Y360" s="24"/>
      <c r="Z360" s="24"/>
      <c r="AA360" s="24"/>
      <c r="AB360" s="24"/>
      <c r="AC360" s="24"/>
      <c r="AD360" s="24"/>
    </row>
    <row r="361" spans="1:30" hidden="1" x14ac:dyDescent="0.25">
      <c r="A361" s="156"/>
      <c r="B361" s="156"/>
      <c r="C361" s="24"/>
      <c r="D361" s="24"/>
      <c r="E361" s="24"/>
      <c r="F361" s="24"/>
      <c r="G361" s="24"/>
      <c r="H361" s="24"/>
      <c r="I361" s="24"/>
      <c r="J361" s="24"/>
      <c r="K361" s="157"/>
      <c r="L361" s="24"/>
      <c r="M361" s="24"/>
      <c r="N361" s="24"/>
      <c r="O361" s="24"/>
      <c r="P361" s="24"/>
      <c r="Q361" s="24"/>
      <c r="R361" s="24"/>
      <c r="S361" s="24"/>
      <c r="T361" s="24"/>
      <c r="U361" s="24"/>
      <c r="V361" s="24"/>
      <c r="W361" s="24"/>
      <c r="X361" s="24"/>
      <c r="Y361" s="24"/>
      <c r="Z361" s="24"/>
      <c r="AA361" s="24"/>
      <c r="AB361" s="24"/>
      <c r="AC361" s="24"/>
      <c r="AD361" s="24"/>
    </row>
    <row r="362" spans="1:30" hidden="1" x14ac:dyDescent="0.25">
      <c r="A362" s="156"/>
      <c r="B362" s="156"/>
      <c r="C362" s="24"/>
      <c r="D362" s="24"/>
      <c r="E362" s="24"/>
      <c r="F362" s="24"/>
      <c r="G362" s="24"/>
      <c r="H362" s="24"/>
      <c r="I362" s="24"/>
      <c r="J362" s="24"/>
      <c r="K362" s="157"/>
      <c r="L362" s="24"/>
      <c r="M362" s="24"/>
      <c r="N362" s="24"/>
      <c r="O362" s="24"/>
      <c r="P362" s="24"/>
      <c r="Q362" s="24"/>
      <c r="R362" s="24"/>
      <c r="S362" s="24"/>
      <c r="T362" s="24"/>
      <c r="U362" s="24"/>
      <c r="V362" s="24"/>
      <c r="W362" s="24"/>
      <c r="X362" s="24"/>
      <c r="Y362" s="24"/>
      <c r="Z362" s="24"/>
      <c r="AA362" s="24"/>
      <c r="AB362" s="24"/>
      <c r="AC362" s="24"/>
      <c r="AD362" s="24"/>
    </row>
    <row r="363" spans="1:30" hidden="1" x14ac:dyDescent="0.25">
      <c r="A363" s="156"/>
      <c r="B363" s="156"/>
      <c r="C363" s="24"/>
      <c r="D363" s="24"/>
      <c r="E363" s="24"/>
      <c r="F363" s="24"/>
      <c r="G363" s="24"/>
      <c r="H363" s="24"/>
      <c r="I363" s="24"/>
      <c r="J363" s="24"/>
      <c r="K363" s="157"/>
      <c r="L363" s="24"/>
      <c r="M363" s="24"/>
      <c r="N363" s="24"/>
      <c r="O363" s="24"/>
      <c r="P363" s="24"/>
      <c r="Q363" s="24"/>
      <c r="R363" s="24"/>
      <c r="S363" s="24"/>
      <c r="T363" s="24"/>
      <c r="U363" s="24"/>
      <c r="V363" s="24"/>
      <c r="W363" s="24"/>
      <c r="X363" s="24"/>
      <c r="Y363" s="24"/>
      <c r="Z363" s="24"/>
      <c r="AA363" s="24"/>
      <c r="AB363" s="24"/>
      <c r="AC363" s="24"/>
      <c r="AD363" s="24"/>
    </row>
    <row r="364" spans="1:30" hidden="1" x14ac:dyDescent="0.25">
      <c r="A364" s="156"/>
      <c r="B364" s="156"/>
      <c r="C364" s="24"/>
      <c r="D364" s="24"/>
      <c r="E364" s="24"/>
      <c r="F364" s="24"/>
      <c r="G364" s="24"/>
      <c r="H364" s="24"/>
      <c r="I364" s="24"/>
      <c r="J364" s="24"/>
      <c r="K364" s="157"/>
      <c r="L364" s="24"/>
      <c r="M364" s="24"/>
      <c r="N364" s="24"/>
      <c r="O364" s="24"/>
      <c r="P364" s="24"/>
      <c r="Q364" s="24"/>
      <c r="R364" s="24"/>
      <c r="S364" s="24"/>
      <c r="T364" s="24"/>
      <c r="U364" s="24"/>
      <c r="V364" s="24"/>
      <c r="W364" s="24"/>
      <c r="X364" s="24"/>
      <c r="Y364" s="24"/>
      <c r="Z364" s="24"/>
      <c r="AA364" s="24"/>
      <c r="AB364" s="24"/>
      <c r="AC364" s="24"/>
      <c r="AD364" s="24"/>
    </row>
    <row r="365" spans="1:30" hidden="1" x14ac:dyDescent="0.25">
      <c r="A365" s="156"/>
      <c r="B365" s="156"/>
      <c r="C365" s="24"/>
      <c r="D365" s="24"/>
      <c r="E365" s="24"/>
      <c r="F365" s="24"/>
      <c r="G365" s="24"/>
      <c r="H365" s="24"/>
      <c r="I365" s="24"/>
      <c r="J365" s="24"/>
      <c r="K365" s="157"/>
      <c r="L365" s="24"/>
      <c r="M365" s="24"/>
      <c r="N365" s="24"/>
      <c r="O365" s="24"/>
      <c r="P365" s="24"/>
      <c r="Q365" s="24"/>
      <c r="R365" s="24"/>
      <c r="S365" s="24"/>
      <c r="T365" s="24"/>
      <c r="U365" s="24"/>
      <c r="V365" s="24"/>
      <c r="W365" s="24"/>
      <c r="X365" s="24"/>
      <c r="Y365" s="24"/>
      <c r="Z365" s="24"/>
      <c r="AA365" s="24"/>
      <c r="AB365" s="24"/>
      <c r="AC365" s="24"/>
      <c r="AD365" s="24"/>
    </row>
    <row r="366" spans="1:30" hidden="1" x14ac:dyDescent="0.25">
      <c r="A366" s="156"/>
      <c r="B366" s="156"/>
      <c r="C366" s="24"/>
      <c r="D366" s="24"/>
      <c r="E366" s="24"/>
      <c r="F366" s="24"/>
      <c r="G366" s="24"/>
      <c r="H366" s="24"/>
      <c r="I366" s="24"/>
      <c r="J366" s="24"/>
      <c r="K366" s="157"/>
      <c r="L366" s="24"/>
      <c r="M366" s="24"/>
      <c r="N366" s="24"/>
      <c r="O366" s="24"/>
      <c r="P366" s="24"/>
      <c r="Q366" s="24"/>
      <c r="R366" s="24"/>
      <c r="S366" s="24"/>
      <c r="T366" s="24"/>
      <c r="U366" s="24"/>
      <c r="V366" s="24"/>
      <c r="W366" s="24"/>
      <c r="X366" s="24"/>
      <c r="Y366" s="24"/>
      <c r="Z366" s="24"/>
      <c r="AA366" s="24"/>
      <c r="AB366" s="24"/>
      <c r="AC366" s="24"/>
      <c r="AD366" s="24"/>
    </row>
    <row r="367" spans="1:30" hidden="1" x14ac:dyDescent="0.25">
      <c r="A367" s="156"/>
      <c r="B367" s="156"/>
      <c r="C367" s="24"/>
      <c r="D367" s="24"/>
      <c r="E367" s="24"/>
      <c r="F367" s="24"/>
      <c r="G367" s="24"/>
      <c r="H367" s="24"/>
      <c r="I367" s="24"/>
      <c r="J367" s="24"/>
      <c r="K367" s="157"/>
      <c r="L367" s="24"/>
      <c r="M367" s="24"/>
      <c r="N367" s="24"/>
      <c r="O367" s="24"/>
      <c r="P367" s="24"/>
      <c r="Q367" s="24"/>
      <c r="R367" s="24"/>
      <c r="S367" s="24"/>
      <c r="T367" s="24"/>
      <c r="U367" s="24"/>
      <c r="V367" s="24"/>
      <c r="W367" s="24"/>
      <c r="X367" s="24"/>
      <c r="Y367" s="24"/>
      <c r="Z367" s="24"/>
      <c r="AA367" s="24"/>
      <c r="AB367" s="24"/>
      <c r="AC367" s="24"/>
      <c r="AD367" s="24"/>
    </row>
    <row r="368" spans="1:30" hidden="1" x14ac:dyDescent="0.25">
      <c r="A368" s="156"/>
      <c r="B368" s="156"/>
      <c r="C368" s="24"/>
      <c r="D368" s="24"/>
      <c r="E368" s="24"/>
      <c r="F368" s="24"/>
      <c r="G368" s="24"/>
      <c r="H368" s="24"/>
      <c r="I368" s="24"/>
      <c r="J368" s="24"/>
      <c r="K368" s="157"/>
      <c r="L368" s="24"/>
      <c r="M368" s="24"/>
      <c r="N368" s="24"/>
      <c r="O368" s="24"/>
      <c r="P368" s="24"/>
      <c r="Q368" s="24"/>
      <c r="R368" s="24"/>
      <c r="S368" s="24"/>
      <c r="T368" s="24"/>
      <c r="U368" s="24"/>
      <c r="V368" s="24"/>
      <c r="W368" s="24"/>
      <c r="X368" s="24"/>
      <c r="Y368" s="24"/>
      <c r="Z368" s="24"/>
      <c r="AA368" s="24"/>
      <c r="AB368" s="24"/>
      <c r="AC368" s="24"/>
      <c r="AD368" s="24"/>
    </row>
    <row r="369" spans="1:30" hidden="1" x14ac:dyDescent="0.25">
      <c r="A369" s="156"/>
      <c r="B369" s="156"/>
      <c r="C369" s="24"/>
      <c r="D369" s="24"/>
      <c r="E369" s="24"/>
      <c r="F369" s="24"/>
      <c r="G369" s="24"/>
      <c r="H369" s="24"/>
      <c r="I369" s="24"/>
      <c r="J369" s="24"/>
      <c r="K369" s="157"/>
      <c r="L369" s="24"/>
      <c r="M369" s="24"/>
      <c r="N369" s="24"/>
      <c r="O369" s="24"/>
      <c r="P369" s="24"/>
      <c r="Q369" s="24"/>
      <c r="R369" s="24"/>
      <c r="S369" s="24"/>
      <c r="T369" s="24"/>
      <c r="U369" s="24"/>
      <c r="V369" s="24"/>
      <c r="W369" s="24"/>
      <c r="X369" s="24"/>
      <c r="Y369" s="24"/>
      <c r="Z369" s="24"/>
      <c r="AA369" s="24"/>
      <c r="AB369" s="24"/>
      <c r="AC369" s="24"/>
      <c r="AD369" s="24"/>
    </row>
    <row r="370" spans="1:30" hidden="1" x14ac:dyDescent="0.25">
      <c r="A370" s="156"/>
      <c r="B370" s="156"/>
      <c r="C370" s="24"/>
      <c r="D370" s="24"/>
      <c r="E370" s="24"/>
      <c r="F370" s="24"/>
      <c r="G370" s="24"/>
      <c r="H370" s="24"/>
      <c r="I370" s="24"/>
      <c r="J370" s="24"/>
      <c r="K370" s="157"/>
      <c r="L370" s="24"/>
      <c r="M370" s="24"/>
      <c r="N370" s="24"/>
      <c r="O370" s="24"/>
      <c r="P370" s="24"/>
      <c r="Q370" s="24"/>
      <c r="R370" s="24"/>
      <c r="S370" s="24"/>
      <c r="T370" s="24"/>
      <c r="U370" s="24"/>
      <c r="V370" s="24"/>
      <c r="W370" s="24"/>
      <c r="X370" s="24"/>
      <c r="Y370" s="24"/>
      <c r="Z370" s="24"/>
      <c r="AA370" s="24"/>
      <c r="AB370" s="24"/>
      <c r="AC370" s="24"/>
      <c r="AD370" s="24"/>
    </row>
    <row r="371" spans="1:30" hidden="1" x14ac:dyDescent="0.25">
      <c r="A371" s="156"/>
      <c r="B371" s="156"/>
      <c r="C371" s="24"/>
      <c r="D371" s="24"/>
      <c r="E371" s="24"/>
      <c r="F371" s="24"/>
      <c r="G371" s="24"/>
      <c r="H371" s="24"/>
      <c r="I371" s="24"/>
      <c r="J371" s="24"/>
      <c r="K371" s="157"/>
      <c r="L371" s="24"/>
      <c r="M371" s="24"/>
      <c r="N371" s="24"/>
      <c r="O371" s="24"/>
      <c r="P371" s="24"/>
      <c r="Q371" s="24"/>
      <c r="R371" s="24"/>
      <c r="S371" s="24"/>
      <c r="T371" s="24"/>
      <c r="U371" s="24"/>
      <c r="V371" s="24"/>
      <c r="W371" s="24"/>
      <c r="X371" s="24"/>
      <c r="Y371" s="24"/>
      <c r="Z371" s="24"/>
      <c r="AA371" s="24"/>
      <c r="AB371" s="24"/>
      <c r="AC371" s="24"/>
      <c r="AD371" s="24"/>
    </row>
    <row r="372" spans="1:30" hidden="1" x14ac:dyDescent="0.25">
      <c r="A372" s="156"/>
      <c r="B372" s="156"/>
      <c r="C372" s="24"/>
      <c r="D372" s="24"/>
      <c r="E372" s="24"/>
      <c r="F372" s="24"/>
      <c r="G372" s="24"/>
      <c r="H372" s="24"/>
      <c r="I372" s="24"/>
      <c r="J372" s="24"/>
      <c r="K372" s="157"/>
      <c r="L372" s="24"/>
      <c r="M372" s="24"/>
      <c r="N372" s="24"/>
      <c r="O372" s="24"/>
      <c r="P372" s="24"/>
      <c r="Q372" s="24"/>
      <c r="R372" s="24"/>
      <c r="S372" s="24"/>
      <c r="T372" s="24"/>
      <c r="U372" s="24"/>
      <c r="V372" s="24"/>
      <c r="W372" s="24"/>
      <c r="X372" s="24"/>
      <c r="Y372" s="24"/>
      <c r="Z372" s="24"/>
      <c r="AA372" s="24"/>
      <c r="AB372" s="24"/>
      <c r="AC372" s="24"/>
      <c r="AD372" s="24"/>
    </row>
    <row r="373" spans="1:30" hidden="1" x14ac:dyDescent="0.25">
      <c r="A373" s="156"/>
      <c r="B373" s="156"/>
      <c r="C373" s="24"/>
      <c r="D373" s="24"/>
      <c r="E373" s="24"/>
      <c r="F373" s="24"/>
      <c r="G373" s="24"/>
      <c r="H373" s="24"/>
      <c r="I373" s="24"/>
      <c r="J373" s="24"/>
      <c r="K373" s="157"/>
      <c r="L373" s="24"/>
      <c r="M373" s="24"/>
      <c r="N373" s="24"/>
      <c r="O373" s="24"/>
      <c r="P373" s="24"/>
      <c r="Q373" s="24"/>
      <c r="R373" s="24"/>
      <c r="S373" s="24"/>
      <c r="T373" s="24"/>
      <c r="U373" s="24"/>
      <c r="V373" s="24"/>
      <c r="W373" s="24"/>
      <c r="X373" s="24"/>
      <c r="Y373" s="24"/>
      <c r="Z373" s="24"/>
      <c r="AA373" s="24"/>
      <c r="AB373" s="24"/>
      <c r="AC373" s="24"/>
      <c r="AD373" s="24"/>
    </row>
    <row r="374" spans="1:30" hidden="1" x14ac:dyDescent="0.25">
      <c r="A374" s="156"/>
      <c r="B374" s="156"/>
      <c r="C374" s="24"/>
      <c r="D374" s="24"/>
      <c r="E374" s="24"/>
      <c r="F374" s="24"/>
      <c r="G374" s="24"/>
      <c r="H374" s="24"/>
      <c r="I374" s="24"/>
      <c r="J374" s="24"/>
      <c r="K374" s="157"/>
      <c r="L374" s="24"/>
      <c r="M374" s="24"/>
      <c r="N374" s="24"/>
      <c r="O374" s="24"/>
      <c r="P374" s="24"/>
      <c r="Q374" s="24"/>
      <c r="R374" s="24"/>
      <c r="S374" s="24"/>
      <c r="T374" s="24"/>
      <c r="U374" s="24"/>
      <c r="V374" s="24"/>
      <c r="W374" s="24"/>
      <c r="X374" s="24"/>
      <c r="Y374" s="24"/>
      <c r="Z374" s="24"/>
      <c r="AA374" s="24"/>
      <c r="AB374" s="24"/>
      <c r="AC374" s="24"/>
      <c r="AD374" s="24"/>
    </row>
    <row r="375" spans="1:30" hidden="1" x14ac:dyDescent="0.25">
      <c r="A375" s="156"/>
      <c r="B375" s="156"/>
      <c r="C375" s="24"/>
      <c r="D375" s="24"/>
      <c r="E375" s="24"/>
      <c r="F375" s="24"/>
      <c r="G375" s="24"/>
      <c r="H375" s="24"/>
      <c r="I375" s="24"/>
      <c r="J375" s="24"/>
      <c r="K375" s="157"/>
      <c r="L375" s="24"/>
      <c r="M375" s="24"/>
      <c r="N375" s="24"/>
      <c r="O375" s="24"/>
      <c r="P375" s="24"/>
      <c r="Q375" s="24"/>
      <c r="R375" s="24"/>
      <c r="S375" s="24"/>
      <c r="T375" s="24"/>
      <c r="U375" s="24"/>
      <c r="V375" s="24"/>
      <c r="W375" s="24"/>
      <c r="X375" s="24"/>
      <c r="Y375" s="24"/>
      <c r="Z375" s="24"/>
      <c r="AA375" s="24"/>
      <c r="AB375" s="24"/>
      <c r="AC375" s="24"/>
      <c r="AD375" s="24"/>
    </row>
    <row r="376" spans="1:30" hidden="1" x14ac:dyDescent="0.25">
      <c r="A376" s="156"/>
      <c r="B376" s="156"/>
      <c r="C376" s="24"/>
      <c r="D376" s="24"/>
      <c r="E376" s="24"/>
      <c r="F376" s="24"/>
      <c r="G376" s="24"/>
      <c r="H376" s="24"/>
      <c r="I376" s="24"/>
      <c r="J376" s="24"/>
      <c r="K376" s="157"/>
      <c r="L376" s="24"/>
      <c r="M376" s="24"/>
      <c r="N376" s="24"/>
      <c r="O376" s="24"/>
      <c r="P376" s="24"/>
      <c r="Q376" s="24"/>
      <c r="R376" s="24"/>
      <c r="S376" s="24"/>
      <c r="T376" s="24"/>
      <c r="U376" s="24"/>
      <c r="V376" s="24"/>
      <c r="W376" s="24"/>
      <c r="X376" s="24"/>
      <c r="Y376" s="24"/>
      <c r="Z376" s="24"/>
      <c r="AA376" s="24"/>
      <c r="AB376" s="24"/>
      <c r="AC376" s="24"/>
      <c r="AD376" s="24"/>
    </row>
    <row r="377" spans="1:30" hidden="1" x14ac:dyDescent="0.25">
      <c r="A377" s="156"/>
      <c r="B377" s="156"/>
      <c r="C377" s="24"/>
      <c r="D377" s="24"/>
      <c r="E377" s="24"/>
      <c r="F377" s="24"/>
      <c r="G377" s="24"/>
      <c r="H377" s="24"/>
      <c r="I377" s="24"/>
      <c r="J377" s="24"/>
      <c r="K377" s="157"/>
      <c r="L377" s="24"/>
      <c r="M377" s="24"/>
      <c r="N377" s="24"/>
      <c r="O377" s="24"/>
      <c r="P377" s="24"/>
      <c r="Q377" s="24"/>
      <c r="R377" s="24"/>
      <c r="S377" s="24"/>
      <c r="T377" s="24"/>
      <c r="U377" s="24"/>
      <c r="V377" s="24"/>
      <c r="W377" s="24"/>
      <c r="X377" s="24"/>
      <c r="Y377" s="24"/>
      <c r="Z377" s="24"/>
      <c r="AA377" s="24"/>
      <c r="AB377" s="24"/>
      <c r="AC377" s="24"/>
      <c r="AD377" s="24"/>
    </row>
    <row r="378" spans="1:30" hidden="1" x14ac:dyDescent="0.25">
      <c r="A378" s="156"/>
      <c r="B378" s="156"/>
      <c r="C378" s="24"/>
      <c r="D378" s="24"/>
      <c r="E378" s="24"/>
      <c r="F378" s="24"/>
      <c r="G378" s="24"/>
      <c r="H378" s="24"/>
      <c r="I378" s="24"/>
      <c r="J378" s="24"/>
      <c r="K378" s="157"/>
      <c r="L378" s="24"/>
      <c r="M378" s="24"/>
      <c r="N378" s="24"/>
      <c r="O378" s="24"/>
      <c r="P378" s="24"/>
      <c r="Q378" s="24"/>
      <c r="R378" s="24"/>
      <c r="S378" s="24"/>
      <c r="T378" s="24"/>
      <c r="U378" s="24"/>
      <c r="V378" s="24"/>
      <c r="W378" s="24"/>
      <c r="X378" s="24"/>
      <c r="Y378" s="24"/>
      <c r="Z378" s="24"/>
      <c r="AA378" s="24"/>
      <c r="AB378" s="24"/>
      <c r="AC378" s="24"/>
      <c r="AD378" s="24"/>
    </row>
    <row r="379" spans="1:30" hidden="1" x14ac:dyDescent="0.25">
      <c r="A379" s="156"/>
      <c r="B379" s="156"/>
      <c r="C379" s="24"/>
      <c r="D379" s="24"/>
      <c r="E379" s="24"/>
      <c r="F379" s="24"/>
      <c r="G379" s="24"/>
      <c r="H379" s="24"/>
      <c r="I379" s="24"/>
      <c r="J379" s="24"/>
      <c r="K379" s="157"/>
      <c r="L379" s="24"/>
      <c r="M379" s="24"/>
      <c r="N379" s="24"/>
      <c r="O379" s="24"/>
      <c r="P379" s="24"/>
      <c r="Q379" s="24"/>
      <c r="R379" s="24"/>
      <c r="S379" s="24"/>
      <c r="T379" s="24"/>
      <c r="U379" s="24"/>
      <c r="V379" s="24"/>
      <c r="W379" s="24"/>
      <c r="X379" s="24"/>
      <c r="Y379" s="24"/>
      <c r="Z379" s="24"/>
      <c r="AA379" s="24"/>
      <c r="AB379" s="24"/>
      <c r="AC379" s="24"/>
      <c r="AD379" s="24"/>
    </row>
    <row r="380" spans="1:30" hidden="1" x14ac:dyDescent="0.25">
      <c r="A380" s="156"/>
      <c r="B380" s="156"/>
      <c r="C380" s="24"/>
      <c r="D380" s="24"/>
      <c r="E380" s="24"/>
      <c r="F380" s="24"/>
      <c r="G380" s="24"/>
      <c r="H380" s="24"/>
      <c r="I380" s="24"/>
      <c r="J380" s="24"/>
      <c r="K380" s="157"/>
      <c r="L380" s="24"/>
      <c r="M380" s="24"/>
      <c r="N380" s="24"/>
      <c r="O380" s="24"/>
      <c r="P380" s="24"/>
      <c r="Q380" s="24"/>
      <c r="R380" s="24"/>
      <c r="S380" s="24"/>
      <c r="T380" s="24"/>
      <c r="U380" s="24"/>
      <c r="V380" s="24"/>
      <c r="W380" s="24"/>
      <c r="X380" s="24"/>
      <c r="Y380" s="24"/>
      <c r="Z380" s="24"/>
      <c r="AA380" s="24"/>
      <c r="AB380" s="24"/>
      <c r="AC380" s="24"/>
      <c r="AD380" s="24"/>
    </row>
    <row r="381" spans="1:30" hidden="1" x14ac:dyDescent="0.25">
      <c r="A381" s="156"/>
      <c r="B381" s="156"/>
      <c r="C381" s="24"/>
      <c r="D381" s="24"/>
      <c r="E381" s="24"/>
      <c r="F381" s="24"/>
      <c r="G381" s="24"/>
      <c r="H381" s="24"/>
      <c r="I381" s="24"/>
      <c r="J381" s="24"/>
      <c r="K381" s="157"/>
      <c r="L381" s="24"/>
      <c r="M381" s="24"/>
      <c r="N381" s="24"/>
      <c r="O381" s="24"/>
      <c r="P381" s="24"/>
      <c r="Q381" s="24"/>
      <c r="R381" s="24"/>
      <c r="S381" s="24"/>
      <c r="T381" s="24"/>
      <c r="U381" s="24"/>
      <c r="V381" s="24"/>
      <c r="W381" s="24"/>
      <c r="X381" s="24"/>
      <c r="Y381" s="24"/>
      <c r="Z381" s="24"/>
      <c r="AA381" s="24"/>
      <c r="AB381" s="24"/>
      <c r="AC381" s="24"/>
      <c r="AD381" s="24"/>
    </row>
    <row r="382" spans="1:30" hidden="1" x14ac:dyDescent="0.25">
      <c r="A382" s="156"/>
      <c r="B382" s="156"/>
      <c r="C382" s="24"/>
      <c r="D382" s="24"/>
      <c r="E382" s="24"/>
      <c r="F382" s="24"/>
      <c r="G382" s="24"/>
      <c r="H382" s="24"/>
      <c r="I382" s="24"/>
      <c r="J382" s="24"/>
      <c r="K382" s="157"/>
      <c r="L382" s="24"/>
      <c r="M382" s="24"/>
      <c r="N382" s="24"/>
      <c r="O382" s="24"/>
      <c r="P382" s="24"/>
      <c r="Q382" s="24"/>
      <c r="R382" s="24"/>
      <c r="S382" s="24"/>
      <c r="T382" s="24"/>
      <c r="U382" s="24"/>
      <c r="V382" s="24"/>
      <c r="W382" s="24"/>
      <c r="X382" s="24"/>
      <c r="Y382" s="24"/>
      <c r="Z382" s="24"/>
      <c r="AA382" s="24"/>
      <c r="AB382" s="24"/>
      <c r="AC382" s="24"/>
      <c r="AD382" s="24"/>
    </row>
    <row r="383" spans="1:30" hidden="1" x14ac:dyDescent="0.25">
      <c r="A383" s="156"/>
      <c r="B383" s="156"/>
      <c r="C383" s="24"/>
      <c r="D383" s="24"/>
      <c r="E383" s="24"/>
      <c r="F383" s="24"/>
      <c r="G383" s="24"/>
      <c r="H383" s="24"/>
      <c r="I383" s="24"/>
      <c r="J383" s="24"/>
      <c r="K383" s="157"/>
      <c r="L383" s="24"/>
      <c r="M383" s="24"/>
      <c r="N383" s="24"/>
      <c r="O383" s="24"/>
      <c r="P383" s="24"/>
      <c r="Q383" s="24"/>
      <c r="R383" s="24"/>
      <c r="S383" s="24"/>
      <c r="T383" s="24"/>
      <c r="U383" s="24"/>
      <c r="V383" s="24"/>
      <c r="W383" s="24"/>
      <c r="X383" s="24"/>
      <c r="Y383" s="24"/>
      <c r="Z383" s="24"/>
      <c r="AA383" s="24"/>
      <c r="AB383" s="24"/>
      <c r="AC383" s="24"/>
      <c r="AD383" s="24"/>
    </row>
    <row r="384" spans="1:30" hidden="1" x14ac:dyDescent="0.25">
      <c r="A384" s="156"/>
      <c r="B384" s="156"/>
      <c r="C384" s="24"/>
      <c r="D384" s="24"/>
      <c r="E384" s="24"/>
      <c r="F384" s="24"/>
      <c r="G384" s="24"/>
      <c r="H384" s="24"/>
      <c r="I384" s="24"/>
      <c r="J384" s="24"/>
      <c r="K384" s="157"/>
      <c r="L384" s="24"/>
      <c r="M384" s="24"/>
      <c r="N384" s="24"/>
      <c r="O384" s="24"/>
      <c r="P384" s="24"/>
      <c r="Q384" s="24"/>
      <c r="R384" s="24"/>
      <c r="S384" s="24"/>
      <c r="T384" s="24"/>
      <c r="U384" s="24"/>
      <c r="V384" s="24"/>
      <c r="W384" s="24"/>
      <c r="X384" s="24"/>
      <c r="Y384" s="24"/>
      <c r="Z384" s="24"/>
      <c r="AA384" s="24"/>
      <c r="AB384" s="24"/>
      <c r="AC384" s="24"/>
      <c r="AD384" s="24"/>
    </row>
    <row r="385" spans="1:30" hidden="1" x14ac:dyDescent="0.25">
      <c r="A385" s="156"/>
      <c r="B385" s="156"/>
      <c r="C385" s="24"/>
      <c r="D385" s="24"/>
      <c r="E385" s="24"/>
      <c r="F385" s="24"/>
      <c r="G385" s="24"/>
      <c r="H385" s="24"/>
      <c r="I385" s="24"/>
      <c r="J385" s="24"/>
      <c r="K385" s="157"/>
      <c r="L385" s="24"/>
      <c r="M385" s="24"/>
      <c r="N385" s="24"/>
      <c r="O385" s="24"/>
      <c r="P385" s="24"/>
      <c r="Q385" s="24"/>
      <c r="R385" s="24"/>
      <c r="S385" s="24"/>
      <c r="T385" s="24"/>
      <c r="U385" s="24"/>
      <c r="V385" s="24"/>
      <c r="W385" s="24"/>
      <c r="X385" s="24"/>
      <c r="Y385" s="24"/>
      <c r="Z385" s="24"/>
      <c r="AA385" s="24"/>
      <c r="AB385" s="24"/>
      <c r="AC385" s="24"/>
      <c r="AD385" s="24"/>
    </row>
    <row r="386" spans="1:30" hidden="1" x14ac:dyDescent="0.25">
      <c r="A386" s="156"/>
      <c r="B386" s="156"/>
      <c r="C386" s="24"/>
      <c r="D386" s="24"/>
      <c r="E386" s="24"/>
      <c r="F386" s="24"/>
      <c r="G386" s="24"/>
      <c r="H386" s="24"/>
      <c r="I386" s="24"/>
      <c r="J386" s="24"/>
      <c r="K386" s="157"/>
      <c r="L386" s="24"/>
      <c r="M386" s="24"/>
      <c r="N386" s="24"/>
      <c r="O386" s="24"/>
      <c r="P386" s="24"/>
      <c r="Q386" s="24"/>
      <c r="R386" s="24"/>
      <c r="S386" s="24"/>
      <c r="T386" s="24"/>
      <c r="U386" s="24"/>
      <c r="V386" s="24"/>
      <c r="W386" s="24"/>
      <c r="X386" s="24"/>
      <c r="Y386" s="24"/>
      <c r="Z386" s="24"/>
      <c r="AA386" s="24"/>
      <c r="AB386" s="24"/>
      <c r="AC386" s="24"/>
      <c r="AD386" s="24"/>
    </row>
    <row r="387" spans="1:30" hidden="1" x14ac:dyDescent="0.25">
      <c r="A387" s="156"/>
      <c r="B387" s="156"/>
      <c r="C387" s="24"/>
      <c r="D387" s="24"/>
      <c r="E387" s="24"/>
      <c r="F387" s="24"/>
      <c r="G387" s="24"/>
      <c r="H387" s="24"/>
      <c r="I387" s="24"/>
      <c r="J387" s="24"/>
      <c r="K387" s="157"/>
      <c r="L387" s="24"/>
      <c r="M387" s="24"/>
      <c r="N387" s="24"/>
      <c r="O387" s="24"/>
      <c r="P387" s="24"/>
      <c r="Q387" s="24"/>
      <c r="R387" s="24"/>
      <c r="S387" s="24"/>
      <c r="T387" s="24"/>
      <c r="U387" s="24"/>
      <c r="V387" s="24"/>
      <c r="W387" s="24"/>
      <c r="X387" s="24"/>
      <c r="Y387" s="24"/>
      <c r="Z387" s="24"/>
      <c r="AA387" s="24"/>
      <c r="AB387" s="24"/>
      <c r="AC387" s="24"/>
      <c r="AD387" s="24"/>
    </row>
    <row r="388" spans="1:30" hidden="1" x14ac:dyDescent="0.25">
      <c r="A388" s="156"/>
      <c r="B388" s="156"/>
      <c r="C388" s="24"/>
      <c r="D388" s="24"/>
      <c r="E388" s="24"/>
      <c r="F388" s="24"/>
      <c r="G388" s="24"/>
      <c r="H388" s="24"/>
      <c r="I388" s="24"/>
      <c r="J388" s="24"/>
      <c r="K388" s="157"/>
      <c r="L388" s="24"/>
      <c r="M388" s="24"/>
      <c r="N388" s="24"/>
      <c r="O388" s="24"/>
      <c r="P388" s="24"/>
      <c r="Q388" s="24"/>
      <c r="R388" s="24"/>
      <c r="S388" s="24"/>
      <c r="T388" s="24"/>
      <c r="U388" s="24"/>
      <c r="V388" s="24"/>
      <c r="W388" s="24"/>
      <c r="X388" s="24"/>
      <c r="Y388" s="24"/>
      <c r="Z388" s="24"/>
      <c r="AA388" s="24"/>
      <c r="AB388" s="24"/>
      <c r="AC388" s="24"/>
      <c r="AD388" s="24"/>
    </row>
    <row r="389" spans="1:30" hidden="1" x14ac:dyDescent="0.25">
      <c r="A389" s="156"/>
      <c r="B389" s="156"/>
      <c r="C389" s="24"/>
      <c r="D389" s="24"/>
      <c r="E389" s="24"/>
      <c r="F389" s="24"/>
      <c r="G389" s="24"/>
      <c r="H389" s="24"/>
      <c r="I389" s="24"/>
      <c r="J389" s="24"/>
      <c r="K389" s="157"/>
      <c r="L389" s="24"/>
      <c r="M389" s="24"/>
      <c r="N389" s="24"/>
      <c r="O389" s="24"/>
      <c r="P389" s="24"/>
      <c r="Q389" s="24"/>
      <c r="R389" s="24"/>
      <c r="S389" s="24"/>
      <c r="T389" s="24"/>
      <c r="U389" s="24"/>
      <c r="V389" s="24"/>
      <c r="W389" s="24"/>
      <c r="X389" s="24"/>
      <c r="Y389" s="24"/>
      <c r="Z389" s="24"/>
      <c r="AA389" s="24"/>
      <c r="AB389" s="24"/>
      <c r="AC389" s="24"/>
      <c r="AD389" s="24"/>
    </row>
    <row r="390" spans="1:30" hidden="1" x14ac:dyDescent="0.25">
      <c r="A390" s="156"/>
      <c r="B390" s="156"/>
      <c r="C390" s="24"/>
      <c r="D390" s="24"/>
      <c r="E390" s="24"/>
      <c r="F390" s="24"/>
      <c r="G390" s="24"/>
      <c r="H390" s="24"/>
      <c r="I390" s="24"/>
      <c r="J390" s="24"/>
      <c r="K390" s="157"/>
      <c r="L390" s="24"/>
      <c r="M390" s="24"/>
      <c r="N390" s="24"/>
      <c r="O390" s="24"/>
      <c r="P390" s="24"/>
      <c r="Q390" s="24"/>
      <c r="R390" s="24"/>
      <c r="S390" s="24"/>
      <c r="T390" s="24"/>
      <c r="U390" s="24"/>
      <c r="V390" s="24"/>
      <c r="W390" s="24"/>
      <c r="X390" s="24"/>
      <c r="Y390" s="24"/>
      <c r="Z390" s="24"/>
      <c r="AA390" s="24"/>
      <c r="AB390" s="24"/>
      <c r="AC390" s="24"/>
      <c r="AD390" s="24"/>
    </row>
    <row r="391" spans="1:30" hidden="1" x14ac:dyDescent="0.25">
      <c r="A391" s="156"/>
      <c r="B391" s="156"/>
      <c r="C391" s="24"/>
      <c r="D391" s="24"/>
      <c r="E391" s="24"/>
      <c r="F391" s="24"/>
      <c r="G391" s="24"/>
      <c r="H391" s="24"/>
      <c r="I391" s="24"/>
      <c r="J391" s="24"/>
      <c r="K391" s="157"/>
      <c r="L391" s="24"/>
      <c r="M391" s="24"/>
      <c r="N391" s="24"/>
      <c r="O391" s="24"/>
      <c r="P391" s="24"/>
      <c r="Q391" s="24"/>
      <c r="R391" s="24"/>
      <c r="S391" s="24"/>
      <c r="T391" s="24"/>
      <c r="U391" s="24"/>
      <c r="V391" s="24"/>
      <c r="W391" s="24"/>
      <c r="X391" s="24"/>
      <c r="Y391" s="24"/>
      <c r="Z391" s="24"/>
      <c r="AA391" s="24"/>
      <c r="AB391" s="24"/>
      <c r="AC391" s="24"/>
      <c r="AD391" s="24"/>
    </row>
    <row r="392" spans="1:30" hidden="1" x14ac:dyDescent="0.25">
      <c r="A392" s="156"/>
      <c r="B392" s="156"/>
      <c r="C392" s="24"/>
      <c r="D392" s="24"/>
      <c r="E392" s="24"/>
      <c r="F392" s="24"/>
      <c r="G392" s="24"/>
      <c r="H392" s="24"/>
      <c r="I392" s="24"/>
      <c r="J392" s="24"/>
      <c r="K392" s="157"/>
      <c r="L392" s="24"/>
      <c r="M392" s="24"/>
      <c r="N392" s="24"/>
      <c r="O392" s="24"/>
      <c r="P392" s="24"/>
      <c r="Q392" s="24"/>
      <c r="R392" s="24"/>
      <c r="S392" s="24"/>
      <c r="T392" s="24"/>
      <c r="U392" s="24"/>
      <c r="V392" s="24"/>
      <c r="W392" s="24"/>
      <c r="X392" s="24"/>
      <c r="Y392" s="24"/>
      <c r="Z392" s="24"/>
      <c r="AA392" s="24"/>
      <c r="AB392" s="24"/>
      <c r="AC392" s="24"/>
      <c r="AD392" s="24"/>
    </row>
    <row r="393" spans="1:30" hidden="1" x14ac:dyDescent="0.25">
      <c r="A393" s="156"/>
      <c r="B393" s="156"/>
      <c r="C393" s="24"/>
      <c r="D393" s="24"/>
      <c r="E393" s="24"/>
      <c r="F393" s="24"/>
      <c r="G393" s="24"/>
      <c r="H393" s="24"/>
      <c r="I393" s="24"/>
      <c r="J393" s="24"/>
      <c r="K393" s="157"/>
      <c r="L393" s="24"/>
      <c r="M393" s="24"/>
      <c r="N393" s="24"/>
      <c r="O393" s="24"/>
      <c r="P393" s="24"/>
      <c r="Q393" s="24"/>
      <c r="R393" s="24"/>
      <c r="S393" s="24"/>
      <c r="T393" s="24"/>
      <c r="U393" s="24"/>
      <c r="V393" s="24"/>
      <c r="W393" s="24"/>
      <c r="X393" s="24"/>
      <c r="Y393" s="24"/>
      <c r="Z393" s="24"/>
      <c r="AA393" s="24"/>
      <c r="AB393" s="24"/>
      <c r="AC393" s="24"/>
      <c r="AD393" s="24"/>
    </row>
    <row r="394" spans="1:30" hidden="1" x14ac:dyDescent="0.25">
      <c r="A394" s="156"/>
      <c r="B394" s="156"/>
      <c r="C394" s="24"/>
      <c r="D394" s="24"/>
      <c r="E394" s="24"/>
      <c r="F394" s="24"/>
      <c r="G394" s="24"/>
      <c r="H394" s="24"/>
      <c r="I394" s="24"/>
      <c r="J394" s="24"/>
      <c r="K394" s="157"/>
      <c r="L394" s="24"/>
      <c r="M394" s="24"/>
      <c r="N394" s="24"/>
      <c r="O394" s="24"/>
      <c r="P394" s="24"/>
      <c r="Q394" s="24"/>
      <c r="R394" s="24"/>
      <c r="S394" s="24"/>
      <c r="T394" s="24"/>
      <c r="U394" s="24"/>
      <c r="V394" s="24"/>
      <c r="W394" s="24"/>
      <c r="X394" s="24"/>
      <c r="Y394" s="24"/>
      <c r="Z394" s="24"/>
      <c r="AA394" s="24"/>
      <c r="AB394" s="24"/>
      <c r="AC394" s="24"/>
      <c r="AD394" s="24"/>
    </row>
    <row r="395" spans="1:30" hidden="1" x14ac:dyDescent="0.25">
      <c r="A395" s="156"/>
      <c r="B395" s="156"/>
      <c r="C395" s="24"/>
      <c r="D395" s="24"/>
      <c r="E395" s="24"/>
      <c r="F395" s="24"/>
      <c r="G395" s="24"/>
      <c r="H395" s="24"/>
      <c r="I395" s="24"/>
      <c r="J395" s="24"/>
      <c r="K395" s="157"/>
      <c r="L395" s="24"/>
      <c r="M395" s="24"/>
      <c r="N395" s="24"/>
      <c r="O395" s="24"/>
      <c r="P395" s="24"/>
      <c r="Q395" s="24"/>
      <c r="R395" s="24"/>
      <c r="S395" s="24"/>
      <c r="T395" s="24"/>
      <c r="U395" s="24"/>
      <c r="V395" s="24"/>
      <c r="W395" s="24"/>
      <c r="X395" s="24"/>
      <c r="Y395" s="24"/>
      <c r="Z395" s="24"/>
      <c r="AA395" s="24"/>
      <c r="AB395" s="24"/>
      <c r="AC395" s="24"/>
      <c r="AD395" s="24"/>
    </row>
    <row r="396" spans="1:30" hidden="1" x14ac:dyDescent="0.25">
      <c r="A396" s="156"/>
      <c r="B396" s="156"/>
      <c r="C396" s="24"/>
      <c r="D396" s="24"/>
      <c r="E396" s="24"/>
      <c r="F396" s="24"/>
      <c r="G396" s="24"/>
      <c r="H396" s="24"/>
      <c r="I396" s="24"/>
      <c r="J396" s="24"/>
      <c r="K396" s="157"/>
      <c r="L396" s="24"/>
      <c r="M396" s="24"/>
      <c r="N396" s="24"/>
      <c r="O396" s="24"/>
      <c r="P396" s="24"/>
      <c r="Q396" s="24"/>
      <c r="R396" s="24"/>
      <c r="S396" s="24"/>
      <c r="T396" s="24"/>
      <c r="U396" s="24"/>
      <c r="V396" s="24"/>
      <c r="W396" s="24"/>
      <c r="X396" s="24"/>
      <c r="Y396" s="24"/>
      <c r="Z396" s="24"/>
      <c r="AA396" s="24"/>
      <c r="AB396" s="24"/>
      <c r="AC396" s="24"/>
      <c r="AD396" s="24"/>
    </row>
    <row r="397" spans="1:30" hidden="1" x14ac:dyDescent="0.25">
      <c r="A397" s="156"/>
      <c r="B397" s="156"/>
      <c r="C397" s="24"/>
      <c r="D397" s="24"/>
      <c r="E397" s="24"/>
      <c r="F397" s="24"/>
      <c r="G397" s="24"/>
      <c r="H397" s="24"/>
      <c r="I397" s="24"/>
      <c r="J397" s="24"/>
      <c r="K397" s="157"/>
      <c r="L397" s="24"/>
      <c r="M397" s="24"/>
      <c r="N397" s="24"/>
      <c r="O397" s="24"/>
      <c r="P397" s="24"/>
      <c r="Q397" s="24"/>
      <c r="R397" s="24"/>
      <c r="S397" s="24"/>
      <c r="T397" s="24"/>
      <c r="U397" s="24"/>
      <c r="V397" s="24"/>
      <c r="W397" s="24"/>
      <c r="X397" s="24"/>
      <c r="Y397" s="24"/>
      <c r="Z397" s="24"/>
      <c r="AA397" s="24"/>
      <c r="AB397" s="24"/>
      <c r="AC397" s="24"/>
      <c r="AD397" s="24"/>
    </row>
    <row r="398" spans="1:30" hidden="1" x14ac:dyDescent="0.25">
      <c r="A398" s="156"/>
      <c r="B398" s="156"/>
      <c r="C398" s="24"/>
      <c r="D398" s="24"/>
      <c r="E398" s="24"/>
      <c r="F398" s="24"/>
      <c r="G398" s="24"/>
      <c r="H398" s="24"/>
      <c r="I398" s="24"/>
      <c r="J398" s="24"/>
      <c r="K398" s="157"/>
      <c r="L398" s="24"/>
      <c r="M398" s="24"/>
      <c r="N398" s="24"/>
      <c r="O398" s="24"/>
      <c r="P398" s="24"/>
      <c r="Q398" s="24"/>
      <c r="R398" s="24"/>
      <c r="S398" s="24"/>
      <c r="T398" s="24"/>
      <c r="U398" s="24"/>
      <c r="V398" s="24"/>
      <c r="W398" s="24"/>
      <c r="X398" s="24"/>
      <c r="Y398" s="24"/>
      <c r="Z398" s="24"/>
      <c r="AA398" s="24"/>
      <c r="AB398" s="24"/>
      <c r="AC398" s="24"/>
      <c r="AD398" s="24"/>
    </row>
    <row r="399" spans="1:30" hidden="1" x14ac:dyDescent="0.25">
      <c r="A399" s="156"/>
      <c r="B399" s="156"/>
      <c r="C399" s="24"/>
      <c r="D399" s="24"/>
      <c r="E399" s="24"/>
      <c r="F399" s="24"/>
      <c r="G399" s="24"/>
      <c r="H399" s="24"/>
      <c r="I399" s="24"/>
      <c r="J399" s="24"/>
      <c r="K399" s="157"/>
      <c r="L399" s="24"/>
      <c r="M399" s="24"/>
      <c r="N399" s="24"/>
      <c r="O399" s="24"/>
      <c r="P399" s="24"/>
      <c r="Q399" s="24"/>
      <c r="R399" s="24"/>
      <c r="S399" s="24"/>
      <c r="T399" s="24"/>
      <c r="U399" s="24"/>
      <c r="V399" s="24"/>
      <c r="W399" s="24"/>
      <c r="X399" s="24"/>
      <c r="Y399" s="24"/>
      <c r="Z399" s="24"/>
      <c r="AA399" s="24"/>
      <c r="AB399" s="24"/>
      <c r="AC399" s="24"/>
      <c r="AD399" s="24"/>
    </row>
    <row r="400" spans="1:30" hidden="1" x14ac:dyDescent="0.25">
      <c r="A400" s="156"/>
      <c r="B400" s="156"/>
      <c r="C400" s="24"/>
      <c r="D400" s="24"/>
      <c r="E400" s="24"/>
      <c r="F400" s="24"/>
      <c r="G400" s="24"/>
      <c r="H400" s="24"/>
      <c r="I400" s="24"/>
      <c r="J400" s="24"/>
      <c r="K400" s="157"/>
      <c r="L400" s="24"/>
      <c r="M400" s="24"/>
      <c r="N400" s="24"/>
      <c r="O400" s="24"/>
      <c r="P400" s="24"/>
      <c r="Q400" s="24"/>
      <c r="R400" s="24"/>
      <c r="S400" s="24"/>
      <c r="T400" s="24"/>
      <c r="U400" s="24"/>
      <c r="V400" s="24"/>
      <c r="W400" s="24"/>
      <c r="X400" s="24"/>
      <c r="Y400" s="24"/>
      <c r="Z400" s="24"/>
      <c r="AA400" s="24"/>
      <c r="AB400" s="24"/>
      <c r="AC400" s="24"/>
      <c r="AD400" s="24"/>
    </row>
    <row r="401" spans="1:30" hidden="1" x14ac:dyDescent="0.25">
      <c r="A401" s="156"/>
      <c r="B401" s="156"/>
      <c r="C401" s="24"/>
      <c r="D401" s="24"/>
      <c r="E401" s="24"/>
      <c r="F401" s="24"/>
      <c r="G401" s="24"/>
      <c r="H401" s="24"/>
      <c r="I401" s="24"/>
      <c r="J401" s="24"/>
      <c r="K401" s="157"/>
      <c r="L401" s="24"/>
      <c r="M401" s="24"/>
      <c r="N401" s="24"/>
      <c r="O401" s="24"/>
      <c r="P401" s="24"/>
      <c r="Q401" s="24"/>
      <c r="R401" s="24"/>
      <c r="S401" s="24"/>
      <c r="T401" s="24"/>
      <c r="U401" s="24"/>
      <c r="V401" s="24"/>
      <c r="W401" s="24"/>
      <c r="X401" s="24"/>
      <c r="Y401" s="24"/>
      <c r="Z401" s="24"/>
      <c r="AA401" s="24"/>
      <c r="AB401" s="24"/>
      <c r="AC401" s="24"/>
      <c r="AD401" s="24"/>
    </row>
    <row r="402" spans="1:30" hidden="1" x14ac:dyDescent="0.25">
      <c r="A402" s="156"/>
      <c r="B402" s="156"/>
      <c r="C402" s="24"/>
      <c r="D402" s="24"/>
      <c r="E402" s="24"/>
      <c r="F402" s="24"/>
      <c r="G402" s="24"/>
      <c r="H402" s="24"/>
      <c r="I402" s="24"/>
      <c r="J402" s="24"/>
      <c r="K402" s="157"/>
      <c r="L402" s="24"/>
      <c r="M402" s="24"/>
      <c r="N402" s="24"/>
      <c r="O402" s="24"/>
      <c r="P402" s="24"/>
      <c r="Q402" s="24"/>
      <c r="R402" s="24"/>
      <c r="S402" s="24"/>
      <c r="T402" s="24"/>
      <c r="U402" s="24"/>
      <c r="V402" s="24"/>
      <c r="W402" s="24"/>
      <c r="X402" s="24"/>
      <c r="Y402" s="24"/>
      <c r="Z402" s="24"/>
      <c r="AA402" s="24"/>
      <c r="AB402" s="24"/>
      <c r="AC402" s="24"/>
      <c r="AD402" s="24"/>
    </row>
    <row r="403" spans="1:30" hidden="1" x14ac:dyDescent="0.25">
      <c r="A403" s="156"/>
      <c r="B403" s="156"/>
      <c r="C403" s="24"/>
      <c r="D403" s="24"/>
      <c r="E403" s="24"/>
      <c r="F403" s="24"/>
      <c r="G403" s="24"/>
      <c r="H403" s="24"/>
      <c r="I403" s="24"/>
      <c r="J403" s="24"/>
      <c r="K403" s="157"/>
      <c r="L403" s="24"/>
      <c r="M403" s="24"/>
      <c r="N403" s="24"/>
      <c r="O403" s="24"/>
      <c r="P403" s="24"/>
      <c r="Q403" s="24"/>
      <c r="R403" s="24"/>
      <c r="S403" s="24"/>
      <c r="T403" s="24"/>
      <c r="U403" s="24"/>
      <c r="V403" s="24"/>
      <c r="W403" s="24"/>
      <c r="X403" s="24"/>
      <c r="Y403" s="24"/>
      <c r="Z403" s="24"/>
      <c r="AA403" s="24"/>
      <c r="AB403" s="24"/>
      <c r="AC403" s="24"/>
      <c r="AD403" s="24"/>
    </row>
    <row r="404" spans="1:30" hidden="1" x14ac:dyDescent="0.25">
      <c r="A404" s="156"/>
      <c r="B404" s="156"/>
      <c r="C404" s="24"/>
      <c r="D404" s="24"/>
      <c r="E404" s="24"/>
      <c r="F404" s="24"/>
      <c r="G404" s="24"/>
      <c r="H404" s="24"/>
      <c r="I404" s="24"/>
      <c r="J404" s="24"/>
      <c r="K404" s="157"/>
      <c r="L404" s="24"/>
      <c r="M404" s="24"/>
      <c r="N404" s="24"/>
      <c r="O404" s="24"/>
      <c r="P404" s="24"/>
      <c r="Q404" s="24"/>
      <c r="R404" s="24"/>
      <c r="S404" s="24"/>
      <c r="T404" s="24"/>
      <c r="U404" s="24"/>
      <c r="V404" s="24"/>
      <c r="W404" s="24"/>
      <c r="X404" s="24"/>
      <c r="Y404" s="24"/>
      <c r="Z404" s="24"/>
      <c r="AA404" s="24"/>
      <c r="AB404" s="24"/>
      <c r="AC404" s="24"/>
      <c r="AD404" s="24"/>
    </row>
    <row r="405" spans="1:30" hidden="1" x14ac:dyDescent="0.25">
      <c r="A405" s="156"/>
      <c r="B405" s="156"/>
      <c r="C405" s="24"/>
      <c r="D405" s="24"/>
      <c r="E405" s="24"/>
      <c r="F405" s="24"/>
      <c r="G405" s="24"/>
      <c r="H405" s="24"/>
      <c r="I405" s="24"/>
      <c r="J405" s="24"/>
      <c r="K405" s="157"/>
      <c r="L405" s="24"/>
      <c r="M405" s="24"/>
      <c r="N405" s="24"/>
      <c r="O405" s="24"/>
      <c r="P405" s="24"/>
      <c r="Q405" s="24"/>
      <c r="R405" s="24"/>
      <c r="S405" s="24"/>
      <c r="T405" s="24"/>
      <c r="U405" s="24"/>
      <c r="V405" s="24"/>
      <c r="W405" s="24"/>
      <c r="X405" s="24"/>
      <c r="Y405" s="24"/>
      <c r="Z405" s="24"/>
      <c r="AA405" s="24"/>
      <c r="AB405" s="24"/>
      <c r="AC405" s="24"/>
      <c r="AD405" s="24"/>
    </row>
    <row r="406" spans="1:30" hidden="1" x14ac:dyDescent="0.25">
      <c r="A406" s="156"/>
      <c r="B406" s="156"/>
      <c r="C406" s="24"/>
      <c r="D406" s="24"/>
      <c r="E406" s="24"/>
      <c r="F406" s="24"/>
      <c r="G406" s="24"/>
      <c r="H406" s="24"/>
      <c r="I406" s="24"/>
      <c r="J406" s="24"/>
      <c r="K406" s="157"/>
      <c r="L406" s="24"/>
      <c r="M406" s="24"/>
      <c r="N406" s="24"/>
      <c r="O406" s="24"/>
      <c r="P406" s="24"/>
      <c r="Q406" s="24"/>
      <c r="R406" s="24"/>
      <c r="S406" s="24"/>
      <c r="T406" s="24"/>
      <c r="U406" s="24"/>
      <c r="V406" s="24"/>
      <c r="W406" s="24"/>
      <c r="X406" s="24"/>
      <c r="Y406" s="24"/>
      <c r="Z406" s="24"/>
      <c r="AA406" s="24"/>
      <c r="AB406" s="24"/>
      <c r="AC406" s="24"/>
      <c r="AD406" s="24"/>
    </row>
    <row r="407" spans="1:30" hidden="1" x14ac:dyDescent="0.25">
      <c r="A407" s="156"/>
      <c r="B407" s="156"/>
      <c r="C407" s="24"/>
      <c r="D407" s="24"/>
      <c r="E407" s="24"/>
      <c r="F407" s="24"/>
      <c r="G407" s="24"/>
      <c r="H407" s="24"/>
      <c r="I407" s="24"/>
      <c r="J407" s="24"/>
      <c r="K407" s="157"/>
      <c r="L407" s="24"/>
      <c r="M407" s="24"/>
      <c r="N407" s="24"/>
      <c r="O407" s="24"/>
      <c r="P407" s="24"/>
      <c r="Q407" s="24"/>
      <c r="R407" s="24"/>
      <c r="S407" s="24"/>
      <c r="T407" s="24"/>
      <c r="U407" s="24"/>
      <c r="V407" s="24"/>
      <c r="W407" s="24"/>
      <c r="X407" s="24"/>
      <c r="Y407" s="24"/>
      <c r="Z407" s="24"/>
      <c r="AA407" s="24"/>
      <c r="AB407" s="24"/>
      <c r="AC407" s="24"/>
      <c r="AD407" s="24"/>
    </row>
    <row r="408" spans="1:30" hidden="1" x14ac:dyDescent="0.25">
      <c r="A408" s="156"/>
      <c r="B408" s="156"/>
      <c r="C408" s="24"/>
      <c r="D408" s="24"/>
      <c r="E408" s="24"/>
      <c r="F408" s="24"/>
      <c r="G408" s="24"/>
      <c r="H408" s="24"/>
      <c r="I408" s="24"/>
      <c r="J408" s="24"/>
      <c r="K408" s="157"/>
      <c r="L408" s="24"/>
      <c r="M408" s="24"/>
      <c r="N408" s="24"/>
      <c r="O408" s="24"/>
      <c r="P408" s="24"/>
      <c r="Q408" s="24"/>
      <c r="R408" s="24"/>
      <c r="S408" s="24"/>
      <c r="T408" s="24"/>
      <c r="U408" s="24"/>
      <c r="V408" s="24"/>
      <c r="W408" s="24"/>
      <c r="X408" s="24"/>
      <c r="Y408" s="24"/>
      <c r="Z408" s="24"/>
      <c r="AA408" s="24"/>
      <c r="AB408" s="24"/>
      <c r="AC408" s="24"/>
      <c r="AD408" s="24"/>
    </row>
    <row r="409" spans="1:30" hidden="1" x14ac:dyDescent="0.25">
      <c r="A409" s="156"/>
      <c r="B409" s="156"/>
      <c r="C409" s="24"/>
      <c r="D409" s="24"/>
      <c r="E409" s="24"/>
      <c r="F409" s="24"/>
      <c r="G409" s="24"/>
      <c r="H409" s="24"/>
      <c r="I409" s="24"/>
      <c r="J409" s="24"/>
      <c r="K409" s="157"/>
      <c r="L409" s="24"/>
      <c r="M409" s="24"/>
      <c r="N409" s="24"/>
      <c r="O409" s="24"/>
      <c r="P409" s="24"/>
      <c r="Q409" s="24"/>
      <c r="R409" s="24"/>
      <c r="S409" s="24"/>
      <c r="T409" s="24"/>
      <c r="U409" s="24"/>
      <c r="V409" s="24"/>
      <c r="W409" s="24"/>
      <c r="X409" s="24"/>
      <c r="Y409" s="24"/>
      <c r="Z409" s="24"/>
      <c r="AA409" s="24"/>
      <c r="AB409" s="24"/>
      <c r="AC409" s="24"/>
      <c r="AD409" s="24"/>
    </row>
    <row r="410" spans="1:30" hidden="1" x14ac:dyDescent="0.25">
      <c r="A410" s="156"/>
      <c r="B410" s="156"/>
      <c r="C410" s="24"/>
      <c r="D410" s="24"/>
      <c r="E410" s="24"/>
      <c r="F410" s="24"/>
      <c r="G410" s="24"/>
      <c r="H410" s="24"/>
      <c r="I410" s="24"/>
      <c r="J410" s="24"/>
      <c r="K410" s="157"/>
      <c r="L410" s="24"/>
      <c r="M410" s="24"/>
      <c r="N410" s="24"/>
      <c r="O410" s="24"/>
      <c r="P410" s="24"/>
      <c r="Q410" s="24"/>
      <c r="R410" s="24"/>
      <c r="S410" s="24"/>
      <c r="T410" s="24"/>
      <c r="U410" s="24"/>
      <c r="V410" s="24"/>
      <c r="W410" s="24"/>
      <c r="X410" s="24"/>
      <c r="Y410" s="24"/>
      <c r="Z410" s="24"/>
      <c r="AA410" s="24"/>
      <c r="AB410" s="24"/>
      <c r="AC410" s="24"/>
      <c r="AD410" s="24"/>
    </row>
    <row r="411" spans="1:30" hidden="1" x14ac:dyDescent="0.25">
      <c r="A411" s="156"/>
      <c r="B411" s="156"/>
      <c r="C411" s="24"/>
      <c r="D411" s="24"/>
      <c r="E411" s="24"/>
      <c r="F411" s="24"/>
      <c r="G411" s="24"/>
      <c r="H411" s="24"/>
      <c r="I411" s="24"/>
      <c r="J411" s="24"/>
      <c r="K411" s="157"/>
      <c r="L411" s="24"/>
      <c r="M411" s="24"/>
      <c r="N411" s="24"/>
      <c r="O411" s="24"/>
      <c r="P411" s="24"/>
      <c r="Q411" s="24"/>
      <c r="R411" s="24"/>
      <c r="S411" s="24"/>
      <c r="T411" s="24"/>
      <c r="U411" s="24"/>
      <c r="V411" s="24"/>
      <c r="W411" s="24"/>
      <c r="X411" s="24"/>
      <c r="Y411" s="24"/>
      <c r="Z411" s="24"/>
      <c r="AA411" s="24"/>
      <c r="AB411" s="24"/>
      <c r="AC411" s="24"/>
      <c r="AD411" s="24"/>
    </row>
    <row r="412" spans="1:30" hidden="1" x14ac:dyDescent="0.25">
      <c r="A412" s="156"/>
      <c r="B412" s="156"/>
      <c r="C412" s="24"/>
      <c r="D412" s="24"/>
      <c r="E412" s="24"/>
      <c r="F412" s="24"/>
      <c r="G412" s="24"/>
      <c r="H412" s="24"/>
      <c r="I412" s="24"/>
      <c r="J412" s="24"/>
      <c r="K412" s="157"/>
      <c r="L412" s="24"/>
      <c r="M412" s="24"/>
      <c r="N412" s="24"/>
      <c r="O412" s="24"/>
      <c r="P412" s="24"/>
      <c r="Q412" s="24"/>
      <c r="R412" s="24"/>
      <c r="S412" s="24"/>
      <c r="T412" s="24"/>
      <c r="U412" s="24"/>
      <c r="V412" s="24"/>
      <c r="W412" s="24"/>
      <c r="X412" s="24"/>
      <c r="Y412" s="24"/>
      <c r="Z412" s="24"/>
      <c r="AA412" s="24"/>
      <c r="AB412" s="24"/>
      <c r="AC412" s="24"/>
      <c r="AD412" s="24"/>
    </row>
    <row r="413" spans="1:30" hidden="1" x14ac:dyDescent="0.25">
      <c r="A413" s="156"/>
      <c r="B413" s="156"/>
      <c r="C413" s="24"/>
      <c r="D413" s="24"/>
      <c r="E413" s="24"/>
      <c r="F413" s="24"/>
      <c r="G413" s="24"/>
      <c r="H413" s="24"/>
      <c r="I413" s="24"/>
      <c r="J413" s="24"/>
      <c r="K413" s="157"/>
      <c r="L413" s="24"/>
      <c r="M413" s="24"/>
      <c r="N413" s="24"/>
      <c r="O413" s="24"/>
      <c r="P413" s="24"/>
      <c r="Q413" s="24"/>
      <c r="R413" s="24"/>
      <c r="S413" s="24"/>
      <c r="T413" s="24"/>
      <c r="U413" s="24"/>
      <c r="V413" s="24"/>
      <c r="W413" s="24"/>
      <c r="X413" s="24"/>
      <c r="Y413" s="24"/>
      <c r="Z413" s="24"/>
      <c r="AA413" s="24"/>
      <c r="AB413" s="24"/>
      <c r="AC413" s="24"/>
      <c r="AD413" s="24"/>
    </row>
    <row r="414" spans="1:30" hidden="1" x14ac:dyDescent="0.25">
      <c r="A414" s="156"/>
      <c r="B414" s="156"/>
      <c r="C414" s="24"/>
      <c r="D414" s="24"/>
      <c r="E414" s="24"/>
      <c r="F414" s="24"/>
      <c r="G414" s="24"/>
      <c r="H414" s="24"/>
      <c r="I414" s="24"/>
      <c r="J414" s="24"/>
      <c r="K414" s="157"/>
      <c r="L414" s="24"/>
      <c r="M414" s="24"/>
      <c r="N414" s="24"/>
      <c r="O414" s="24"/>
      <c r="P414" s="24"/>
      <c r="Q414" s="24"/>
      <c r="R414" s="24"/>
      <c r="S414" s="24"/>
      <c r="T414" s="24"/>
      <c r="U414" s="24"/>
      <c r="V414" s="24"/>
      <c r="W414" s="24"/>
      <c r="X414" s="24"/>
      <c r="Y414" s="24"/>
      <c r="Z414" s="24"/>
      <c r="AA414" s="24"/>
      <c r="AB414" s="24"/>
      <c r="AC414" s="24"/>
      <c r="AD414" s="24"/>
    </row>
    <row r="415" spans="1:30" hidden="1" x14ac:dyDescent="0.25">
      <c r="A415" s="156"/>
      <c r="B415" s="156"/>
      <c r="C415" s="24"/>
      <c r="D415" s="24"/>
      <c r="E415" s="24"/>
      <c r="F415" s="24"/>
      <c r="G415" s="24"/>
      <c r="H415" s="24"/>
      <c r="I415" s="24"/>
      <c r="J415" s="24"/>
      <c r="K415" s="157"/>
      <c r="L415" s="24"/>
      <c r="M415" s="24"/>
      <c r="N415" s="24"/>
      <c r="O415" s="24"/>
      <c r="P415" s="24"/>
      <c r="Q415" s="24"/>
      <c r="R415" s="24"/>
      <c r="S415" s="24"/>
      <c r="T415" s="24"/>
      <c r="U415" s="24"/>
      <c r="V415" s="24"/>
      <c r="W415" s="24"/>
      <c r="X415" s="24"/>
      <c r="Y415" s="24"/>
      <c r="Z415" s="24"/>
      <c r="AA415" s="24"/>
      <c r="AB415" s="24"/>
      <c r="AC415" s="24"/>
      <c r="AD415" s="24"/>
    </row>
    <row r="416" spans="1:30" hidden="1" x14ac:dyDescent="0.25">
      <c r="A416" s="156"/>
      <c r="B416" s="156"/>
      <c r="C416" s="24"/>
      <c r="D416" s="24"/>
      <c r="E416" s="24"/>
      <c r="F416" s="24"/>
      <c r="G416" s="24"/>
      <c r="H416" s="24"/>
      <c r="I416" s="24"/>
      <c r="J416" s="24"/>
      <c r="K416" s="157"/>
      <c r="L416" s="24"/>
      <c r="M416" s="24"/>
      <c r="N416" s="24"/>
      <c r="O416" s="24"/>
      <c r="P416" s="24"/>
      <c r="Q416" s="24"/>
      <c r="R416" s="24"/>
      <c r="S416" s="24"/>
      <c r="T416" s="24"/>
      <c r="U416" s="24"/>
      <c r="V416" s="24"/>
      <c r="W416" s="24"/>
      <c r="X416" s="24"/>
      <c r="Y416" s="24"/>
      <c r="Z416" s="24"/>
      <c r="AA416" s="24"/>
      <c r="AB416" s="24"/>
      <c r="AC416" s="24"/>
      <c r="AD416" s="24"/>
    </row>
    <row r="417" spans="1:30" hidden="1" x14ac:dyDescent="0.25">
      <c r="A417" s="156"/>
      <c r="B417" s="156"/>
      <c r="C417" s="24"/>
      <c r="D417" s="24"/>
      <c r="E417" s="24"/>
      <c r="F417" s="24"/>
      <c r="G417" s="24"/>
      <c r="H417" s="24"/>
      <c r="I417" s="24"/>
      <c r="J417" s="24"/>
      <c r="K417" s="157"/>
      <c r="L417" s="24"/>
      <c r="M417" s="24"/>
      <c r="N417" s="24"/>
      <c r="O417" s="24"/>
      <c r="P417" s="24"/>
      <c r="Q417" s="24"/>
      <c r="R417" s="24"/>
      <c r="S417" s="24"/>
      <c r="T417" s="24"/>
      <c r="U417" s="24"/>
      <c r="V417" s="24"/>
      <c r="W417" s="24"/>
      <c r="X417" s="24"/>
      <c r="Y417" s="24"/>
      <c r="Z417" s="24"/>
      <c r="AA417" s="24"/>
      <c r="AB417" s="24"/>
      <c r="AC417" s="24"/>
      <c r="AD417" s="24"/>
    </row>
    <row r="418" spans="1:30" hidden="1" x14ac:dyDescent="0.25">
      <c r="A418" s="156"/>
      <c r="B418" s="156"/>
      <c r="C418" s="24"/>
      <c r="D418" s="24"/>
      <c r="E418" s="24"/>
      <c r="F418" s="24"/>
      <c r="G418" s="24"/>
      <c r="H418" s="24"/>
      <c r="I418" s="24"/>
      <c r="J418" s="24"/>
      <c r="K418" s="157"/>
      <c r="L418" s="24"/>
      <c r="M418" s="24"/>
      <c r="N418" s="24"/>
      <c r="O418" s="24"/>
      <c r="P418" s="24"/>
      <c r="Q418" s="24"/>
      <c r="R418" s="24"/>
      <c r="S418" s="24"/>
      <c r="T418" s="24"/>
      <c r="U418" s="24"/>
      <c r="V418" s="24"/>
      <c r="W418" s="24"/>
      <c r="X418" s="24"/>
      <c r="Y418" s="24"/>
      <c r="Z418" s="24"/>
      <c r="AA418" s="24"/>
      <c r="AB418" s="24"/>
      <c r="AC418" s="24"/>
      <c r="AD418" s="24"/>
    </row>
    <row r="419" spans="1:30" hidden="1" x14ac:dyDescent="0.25">
      <c r="A419" s="156"/>
      <c r="B419" s="156"/>
      <c r="C419" s="24"/>
      <c r="D419" s="24"/>
      <c r="E419" s="24"/>
      <c r="F419" s="24"/>
      <c r="G419" s="24"/>
      <c r="H419" s="24"/>
      <c r="I419" s="24"/>
      <c r="J419" s="24"/>
      <c r="K419" s="157"/>
      <c r="L419" s="24"/>
      <c r="M419" s="24"/>
      <c r="N419" s="24"/>
      <c r="O419" s="24"/>
      <c r="P419" s="24"/>
      <c r="Q419" s="24"/>
      <c r="R419" s="24"/>
      <c r="S419" s="24"/>
      <c r="T419" s="24"/>
      <c r="U419" s="24"/>
      <c r="V419" s="24"/>
      <c r="W419" s="24"/>
      <c r="X419" s="24"/>
      <c r="Y419" s="24"/>
      <c r="Z419" s="24"/>
      <c r="AA419" s="24"/>
      <c r="AB419" s="24"/>
      <c r="AC419" s="24"/>
      <c r="AD419" s="24"/>
    </row>
    <row r="420" spans="1:30" hidden="1" x14ac:dyDescent="0.25">
      <c r="A420" s="156"/>
      <c r="B420" s="156"/>
      <c r="C420" s="24"/>
      <c r="D420" s="24"/>
      <c r="E420" s="24"/>
      <c r="F420" s="24"/>
      <c r="G420" s="24"/>
      <c r="H420" s="24"/>
      <c r="I420" s="24"/>
      <c r="J420" s="24"/>
      <c r="K420" s="157"/>
      <c r="L420" s="24"/>
      <c r="M420" s="24"/>
      <c r="N420" s="24"/>
      <c r="O420" s="24"/>
      <c r="P420" s="24"/>
      <c r="Q420" s="24"/>
      <c r="R420" s="24"/>
      <c r="S420" s="24"/>
      <c r="T420" s="24"/>
      <c r="U420" s="24"/>
      <c r="V420" s="24"/>
      <c r="W420" s="24"/>
      <c r="X420" s="24"/>
      <c r="Y420" s="24"/>
      <c r="Z420" s="24"/>
      <c r="AA420" s="24"/>
      <c r="AB420" s="24"/>
      <c r="AC420" s="24"/>
      <c r="AD420" s="24"/>
    </row>
    <row r="421" spans="1:30" hidden="1" x14ac:dyDescent="0.25">
      <c r="A421" s="156"/>
      <c r="B421" s="156"/>
      <c r="C421" s="24"/>
      <c r="D421" s="24"/>
      <c r="E421" s="24"/>
      <c r="F421" s="24"/>
      <c r="G421" s="24"/>
      <c r="H421" s="24"/>
      <c r="I421" s="24"/>
      <c r="J421" s="24"/>
      <c r="K421" s="157"/>
      <c r="L421" s="24"/>
      <c r="M421" s="24"/>
      <c r="N421" s="24"/>
      <c r="O421" s="24"/>
      <c r="P421" s="24"/>
      <c r="Q421" s="24"/>
      <c r="R421" s="24"/>
      <c r="S421" s="24"/>
      <c r="T421" s="24"/>
      <c r="U421" s="24"/>
      <c r="V421" s="24"/>
      <c r="W421" s="24"/>
      <c r="X421" s="24"/>
      <c r="Y421" s="24"/>
      <c r="Z421" s="24"/>
      <c r="AA421" s="24"/>
      <c r="AB421" s="24"/>
      <c r="AC421" s="24"/>
      <c r="AD421" s="24"/>
    </row>
    <row r="422" spans="1:30" hidden="1" x14ac:dyDescent="0.25">
      <c r="A422" s="156"/>
      <c r="B422" s="156"/>
      <c r="C422" s="24"/>
      <c r="D422" s="24"/>
      <c r="E422" s="24"/>
      <c r="F422" s="24"/>
      <c r="G422" s="24"/>
      <c r="H422" s="24"/>
      <c r="I422" s="24"/>
      <c r="J422" s="24"/>
      <c r="K422" s="157"/>
      <c r="L422" s="24"/>
      <c r="M422" s="24"/>
      <c r="N422" s="24"/>
      <c r="O422" s="24"/>
      <c r="P422" s="24"/>
      <c r="Q422" s="24"/>
      <c r="R422" s="24"/>
      <c r="S422" s="24"/>
      <c r="T422" s="24"/>
      <c r="U422" s="24"/>
      <c r="V422" s="24"/>
      <c r="W422" s="24"/>
      <c r="X422" s="24"/>
      <c r="Y422" s="24"/>
      <c r="Z422" s="24"/>
      <c r="AA422" s="24"/>
      <c r="AB422" s="24"/>
      <c r="AC422" s="24"/>
      <c r="AD422" s="24"/>
    </row>
    <row r="423" spans="1:30" hidden="1" x14ac:dyDescent="0.25">
      <c r="A423" s="156"/>
      <c r="B423" s="156"/>
      <c r="C423" s="24"/>
      <c r="D423" s="24"/>
      <c r="E423" s="24"/>
      <c r="F423" s="24"/>
      <c r="G423" s="24"/>
      <c r="H423" s="24"/>
      <c r="I423" s="24"/>
      <c r="J423" s="24"/>
      <c r="K423" s="157"/>
      <c r="L423" s="24"/>
      <c r="M423" s="24"/>
      <c r="N423" s="24"/>
      <c r="O423" s="24"/>
      <c r="P423" s="24"/>
      <c r="Q423" s="24"/>
      <c r="R423" s="24"/>
      <c r="S423" s="24"/>
      <c r="T423" s="24"/>
      <c r="U423" s="24"/>
      <c r="V423" s="24"/>
      <c r="W423" s="24"/>
      <c r="X423" s="24"/>
      <c r="Y423" s="24"/>
      <c r="Z423" s="24"/>
      <c r="AA423" s="24"/>
      <c r="AB423" s="24"/>
      <c r="AC423" s="24"/>
      <c r="AD423" s="24"/>
    </row>
    <row r="424" spans="1:30" hidden="1" x14ac:dyDescent="0.25">
      <c r="A424" s="156"/>
      <c r="B424" s="156"/>
      <c r="C424" s="24"/>
      <c r="D424" s="24"/>
      <c r="E424" s="24"/>
      <c r="F424" s="24"/>
      <c r="G424" s="24"/>
      <c r="H424" s="24"/>
      <c r="I424" s="24"/>
      <c r="J424" s="24"/>
      <c r="K424" s="157"/>
      <c r="L424" s="24"/>
      <c r="M424" s="24"/>
      <c r="N424" s="24"/>
      <c r="O424" s="24"/>
      <c r="P424" s="24"/>
      <c r="Q424" s="24"/>
      <c r="R424" s="24"/>
      <c r="S424" s="24"/>
      <c r="T424" s="24"/>
      <c r="U424" s="24"/>
      <c r="V424" s="24"/>
      <c r="W424" s="24"/>
      <c r="X424" s="24"/>
      <c r="Y424" s="24"/>
      <c r="Z424" s="24"/>
      <c r="AA424" s="24"/>
      <c r="AB424" s="24"/>
      <c r="AC424" s="24"/>
      <c r="AD424" s="24"/>
    </row>
    <row r="425" spans="1:30" hidden="1" x14ac:dyDescent="0.25">
      <c r="A425" s="156"/>
      <c r="B425" s="156"/>
      <c r="C425" s="24"/>
      <c r="D425" s="24"/>
      <c r="E425" s="24"/>
      <c r="F425" s="24"/>
      <c r="G425" s="24"/>
      <c r="H425" s="24"/>
      <c r="I425" s="24"/>
      <c r="J425" s="24"/>
      <c r="K425" s="157"/>
      <c r="L425" s="24"/>
      <c r="M425" s="24"/>
      <c r="N425" s="24"/>
      <c r="O425" s="24"/>
      <c r="P425" s="24"/>
      <c r="Q425" s="24"/>
      <c r="R425" s="24"/>
      <c r="S425" s="24"/>
      <c r="T425" s="24"/>
      <c r="U425" s="24"/>
      <c r="V425" s="24"/>
      <c r="W425" s="24"/>
      <c r="X425" s="24"/>
      <c r="Y425" s="24"/>
      <c r="Z425" s="24"/>
      <c r="AA425" s="24"/>
      <c r="AB425" s="24"/>
      <c r="AC425" s="24"/>
      <c r="AD425" s="24"/>
    </row>
    <row r="426" spans="1:30" hidden="1" x14ac:dyDescent="0.25">
      <c r="A426" s="156"/>
      <c r="B426" s="156"/>
      <c r="C426" s="24"/>
      <c r="D426" s="24"/>
      <c r="E426" s="24"/>
      <c r="F426" s="24"/>
      <c r="G426" s="24"/>
      <c r="H426" s="24"/>
      <c r="I426" s="24"/>
      <c r="J426" s="24"/>
      <c r="K426" s="157"/>
      <c r="L426" s="24"/>
      <c r="M426" s="24"/>
      <c r="N426" s="24"/>
      <c r="O426" s="24"/>
      <c r="P426" s="24"/>
      <c r="Q426" s="24"/>
      <c r="R426" s="24"/>
      <c r="S426" s="24"/>
      <c r="T426" s="24"/>
      <c r="U426" s="24"/>
      <c r="V426" s="24"/>
      <c r="W426" s="24"/>
      <c r="X426" s="24"/>
      <c r="Y426" s="24"/>
      <c r="Z426" s="24"/>
      <c r="AA426" s="24"/>
      <c r="AB426" s="24"/>
      <c r="AC426" s="24"/>
      <c r="AD426" s="24"/>
    </row>
    <row r="427" spans="1:30" hidden="1" x14ac:dyDescent="0.25">
      <c r="A427" s="156"/>
      <c r="B427" s="156"/>
      <c r="C427" s="24"/>
      <c r="D427" s="24"/>
      <c r="E427" s="24"/>
      <c r="F427" s="24"/>
      <c r="G427" s="24"/>
      <c r="H427" s="24"/>
      <c r="I427" s="24"/>
      <c r="J427" s="24"/>
      <c r="K427" s="157"/>
      <c r="L427" s="24"/>
      <c r="M427" s="24"/>
      <c r="N427" s="24"/>
      <c r="O427" s="24"/>
      <c r="P427" s="24"/>
      <c r="Q427" s="24"/>
      <c r="R427" s="24"/>
      <c r="S427" s="24"/>
      <c r="T427" s="24"/>
      <c r="U427" s="24"/>
      <c r="V427" s="24"/>
      <c r="W427" s="24"/>
      <c r="X427" s="24"/>
      <c r="Y427" s="24"/>
      <c r="Z427" s="24"/>
      <c r="AA427" s="24"/>
      <c r="AB427" s="24"/>
      <c r="AC427" s="24"/>
      <c r="AD427" s="24"/>
    </row>
    <row r="428" spans="1:30" hidden="1" x14ac:dyDescent="0.25">
      <c r="A428" s="156"/>
      <c r="B428" s="156"/>
      <c r="C428" s="24"/>
      <c r="D428" s="24"/>
      <c r="E428" s="24"/>
      <c r="F428" s="24"/>
      <c r="G428" s="24"/>
      <c r="H428" s="24"/>
      <c r="I428" s="24"/>
      <c r="J428" s="24"/>
      <c r="K428" s="157"/>
      <c r="L428" s="24"/>
      <c r="M428" s="24"/>
      <c r="N428" s="24"/>
      <c r="O428" s="24"/>
      <c r="P428" s="24"/>
      <c r="Q428" s="24"/>
      <c r="R428" s="24"/>
      <c r="S428" s="24"/>
      <c r="T428" s="24"/>
      <c r="U428" s="24"/>
      <c r="V428" s="24"/>
      <c r="W428" s="24"/>
      <c r="X428" s="24"/>
      <c r="Y428" s="24"/>
      <c r="Z428" s="24"/>
      <c r="AA428" s="24"/>
      <c r="AB428" s="24"/>
      <c r="AC428" s="24"/>
      <c r="AD428" s="24"/>
    </row>
    <row r="429" spans="1:30" hidden="1" x14ac:dyDescent="0.25">
      <c r="A429" s="156"/>
      <c r="B429" s="156"/>
      <c r="C429" s="24"/>
      <c r="D429" s="24"/>
      <c r="E429" s="24"/>
      <c r="F429" s="24"/>
      <c r="G429" s="24"/>
      <c r="H429" s="24"/>
      <c r="I429" s="24"/>
      <c r="J429" s="24"/>
      <c r="K429" s="157"/>
      <c r="L429" s="24"/>
      <c r="M429" s="24"/>
      <c r="N429" s="24"/>
      <c r="O429" s="24"/>
      <c r="P429" s="24"/>
      <c r="Q429" s="24"/>
      <c r="R429" s="24"/>
      <c r="S429" s="24"/>
      <c r="T429" s="24"/>
      <c r="U429" s="24"/>
      <c r="V429" s="24"/>
      <c r="W429" s="24"/>
      <c r="X429" s="24"/>
      <c r="Y429" s="24"/>
      <c r="Z429" s="24"/>
      <c r="AA429" s="24"/>
      <c r="AB429" s="24"/>
      <c r="AC429" s="24"/>
      <c r="AD429" s="24"/>
    </row>
    <row r="430" spans="1:30" hidden="1" x14ac:dyDescent="0.25">
      <c r="A430" s="156"/>
      <c r="B430" s="156"/>
      <c r="C430" s="24"/>
      <c r="D430" s="24"/>
      <c r="E430" s="24"/>
      <c r="F430" s="24"/>
      <c r="G430" s="24"/>
      <c r="H430" s="24"/>
      <c r="I430" s="24"/>
      <c r="J430" s="24"/>
      <c r="K430" s="157"/>
      <c r="L430" s="24"/>
      <c r="M430" s="24"/>
      <c r="N430" s="24"/>
      <c r="O430" s="24"/>
      <c r="P430" s="24"/>
      <c r="Q430" s="24"/>
      <c r="R430" s="24"/>
      <c r="S430" s="24"/>
      <c r="T430" s="24"/>
      <c r="U430" s="24"/>
      <c r="V430" s="24"/>
      <c r="W430" s="24"/>
      <c r="X430" s="24"/>
      <c r="Y430" s="24"/>
      <c r="Z430" s="24"/>
      <c r="AA430" s="24"/>
      <c r="AB430" s="24"/>
      <c r="AC430" s="24"/>
      <c r="AD430" s="24"/>
    </row>
    <row r="431" spans="1:30" hidden="1" x14ac:dyDescent="0.25">
      <c r="A431" s="156"/>
      <c r="B431" s="156"/>
      <c r="C431" s="24"/>
      <c r="D431" s="24"/>
      <c r="E431" s="24"/>
      <c r="F431" s="24"/>
      <c r="G431" s="24"/>
      <c r="H431" s="24"/>
      <c r="I431" s="24"/>
      <c r="J431" s="24"/>
      <c r="K431" s="157"/>
      <c r="L431" s="24"/>
      <c r="M431" s="24"/>
      <c r="N431" s="24"/>
      <c r="O431" s="24"/>
      <c r="P431" s="24"/>
      <c r="Q431" s="24"/>
      <c r="R431" s="24"/>
      <c r="S431" s="24"/>
      <c r="T431" s="24"/>
      <c r="U431" s="24"/>
      <c r="V431" s="24"/>
      <c r="W431" s="24"/>
      <c r="X431" s="24"/>
      <c r="Y431" s="24"/>
      <c r="Z431" s="24"/>
      <c r="AA431" s="24"/>
      <c r="AB431" s="24"/>
      <c r="AC431" s="24"/>
      <c r="AD431" s="24"/>
    </row>
    <row r="432" spans="1:30" hidden="1" x14ac:dyDescent="0.25">
      <c r="A432" s="156"/>
      <c r="B432" s="156"/>
      <c r="C432" s="24"/>
      <c r="D432" s="24"/>
      <c r="E432" s="24"/>
      <c r="F432" s="24"/>
      <c r="G432" s="24"/>
      <c r="H432" s="24"/>
      <c r="I432" s="24"/>
      <c r="J432" s="24"/>
      <c r="K432" s="157"/>
      <c r="L432" s="24"/>
      <c r="M432" s="24"/>
      <c r="N432" s="24"/>
      <c r="O432" s="24"/>
      <c r="P432" s="24"/>
      <c r="Q432" s="24"/>
      <c r="R432" s="24"/>
      <c r="S432" s="24"/>
      <c r="T432" s="24"/>
      <c r="U432" s="24"/>
      <c r="V432" s="24"/>
      <c r="W432" s="24"/>
      <c r="X432" s="24"/>
      <c r="Y432" s="24"/>
      <c r="Z432" s="24"/>
      <c r="AA432" s="24"/>
      <c r="AB432" s="24"/>
      <c r="AC432" s="24"/>
      <c r="AD432" s="24"/>
    </row>
    <row r="433" spans="1:30" hidden="1" x14ac:dyDescent="0.25">
      <c r="A433" s="156"/>
      <c r="B433" s="156"/>
      <c r="C433" s="24"/>
      <c r="D433" s="24"/>
      <c r="E433" s="24"/>
      <c r="F433" s="24"/>
      <c r="G433" s="24"/>
      <c r="H433" s="24"/>
      <c r="I433" s="24"/>
      <c r="J433" s="24"/>
      <c r="K433" s="157"/>
      <c r="L433" s="24"/>
      <c r="M433" s="24"/>
      <c r="N433" s="24"/>
      <c r="O433" s="24"/>
      <c r="P433" s="24"/>
      <c r="Q433" s="24"/>
      <c r="R433" s="24"/>
      <c r="S433" s="24"/>
      <c r="T433" s="24"/>
      <c r="U433" s="24"/>
      <c r="V433" s="24"/>
      <c r="W433" s="24"/>
      <c r="X433" s="24"/>
      <c r="Y433" s="24"/>
      <c r="Z433" s="24"/>
      <c r="AA433" s="24"/>
      <c r="AB433" s="24"/>
      <c r="AC433" s="24"/>
      <c r="AD433" s="24"/>
    </row>
    <row r="434" spans="1:30" hidden="1" x14ac:dyDescent="0.25">
      <c r="A434" s="156"/>
      <c r="B434" s="156"/>
      <c r="C434" s="24"/>
      <c r="D434" s="24"/>
      <c r="E434" s="24"/>
      <c r="F434" s="24"/>
      <c r="G434" s="24"/>
      <c r="H434" s="24"/>
      <c r="I434" s="24"/>
      <c r="J434" s="24"/>
      <c r="K434" s="157"/>
      <c r="L434" s="24"/>
      <c r="M434" s="24"/>
      <c r="N434" s="24"/>
      <c r="O434" s="24"/>
      <c r="P434" s="24"/>
      <c r="Q434" s="24"/>
      <c r="R434" s="24"/>
      <c r="S434" s="24"/>
      <c r="T434" s="24"/>
      <c r="U434" s="24"/>
      <c r="V434" s="24"/>
      <c r="W434" s="24"/>
      <c r="X434" s="24"/>
      <c r="Y434" s="24"/>
      <c r="Z434" s="24"/>
      <c r="AA434" s="24"/>
      <c r="AB434" s="24"/>
      <c r="AC434" s="24"/>
      <c r="AD434" s="24"/>
    </row>
    <row r="435" spans="1:30" hidden="1" x14ac:dyDescent="0.25">
      <c r="A435" s="156"/>
      <c r="B435" s="156"/>
      <c r="C435" s="24"/>
      <c r="D435" s="24"/>
      <c r="E435" s="24"/>
      <c r="F435" s="24"/>
      <c r="G435" s="24"/>
      <c r="H435" s="24"/>
      <c r="I435" s="24"/>
      <c r="J435" s="24"/>
      <c r="K435" s="157"/>
      <c r="L435" s="24"/>
      <c r="M435" s="24"/>
      <c r="N435" s="24"/>
      <c r="O435" s="24"/>
      <c r="P435" s="24"/>
      <c r="Q435" s="24"/>
      <c r="R435" s="24"/>
      <c r="S435" s="24"/>
      <c r="T435" s="24"/>
      <c r="U435" s="24"/>
      <c r="V435" s="24"/>
      <c r="W435" s="24"/>
      <c r="X435" s="24"/>
      <c r="Y435" s="24"/>
      <c r="Z435" s="24"/>
      <c r="AA435" s="24"/>
      <c r="AB435" s="24"/>
      <c r="AC435" s="24"/>
      <c r="AD435" s="24"/>
    </row>
    <row r="436" spans="1:30" hidden="1" x14ac:dyDescent="0.25">
      <c r="A436" s="156"/>
      <c r="B436" s="156"/>
      <c r="C436" s="24"/>
      <c r="D436" s="24"/>
      <c r="E436" s="24"/>
      <c r="F436" s="24"/>
      <c r="G436" s="24"/>
      <c r="H436" s="24"/>
      <c r="I436" s="24"/>
      <c r="J436" s="24"/>
      <c r="K436" s="157"/>
      <c r="L436" s="24"/>
      <c r="M436" s="24"/>
      <c r="N436" s="24"/>
      <c r="O436" s="24"/>
      <c r="P436" s="24"/>
      <c r="Q436" s="24"/>
      <c r="R436" s="24"/>
      <c r="S436" s="24"/>
      <c r="T436" s="24"/>
      <c r="U436" s="24"/>
      <c r="V436" s="24"/>
      <c r="W436" s="24"/>
      <c r="X436" s="24"/>
      <c r="Y436" s="24"/>
      <c r="Z436" s="24"/>
      <c r="AA436" s="24"/>
      <c r="AB436" s="24"/>
      <c r="AC436" s="24"/>
      <c r="AD436" s="24"/>
    </row>
    <row r="437" spans="1:30" hidden="1" x14ac:dyDescent="0.25">
      <c r="A437" s="156"/>
      <c r="B437" s="156"/>
      <c r="C437" s="24"/>
      <c r="D437" s="24"/>
      <c r="E437" s="24"/>
      <c r="F437" s="24"/>
      <c r="G437" s="24"/>
      <c r="H437" s="24"/>
      <c r="I437" s="24"/>
      <c r="J437" s="24"/>
      <c r="K437" s="157"/>
      <c r="L437" s="24"/>
      <c r="M437" s="24"/>
      <c r="N437" s="24"/>
      <c r="O437" s="24"/>
      <c r="P437" s="24"/>
      <c r="Q437" s="24"/>
      <c r="R437" s="24"/>
      <c r="S437" s="24"/>
      <c r="T437" s="24"/>
      <c r="U437" s="24"/>
      <c r="V437" s="24"/>
      <c r="W437" s="24"/>
      <c r="X437" s="24"/>
      <c r="Y437" s="24"/>
      <c r="Z437" s="24"/>
      <c r="AA437" s="24"/>
      <c r="AB437" s="24"/>
      <c r="AC437" s="24"/>
      <c r="AD437" s="24"/>
    </row>
    <row r="438" spans="1:30" hidden="1" x14ac:dyDescent="0.25">
      <c r="A438" s="156"/>
      <c r="B438" s="156"/>
      <c r="C438" s="24"/>
      <c r="D438" s="24"/>
      <c r="E438" s="24"/>
      <c r="F438" s="24"/>
      <c r="G438" s="24"/>
      <c r="H438" s="24"/>
      <c r="I438" s="24"/>
      <c r="J438" s="24"/>
      <c r="K438" s="157"/>
      <c r="L438" s="24"/>
      <c r="M438" s="24"/>
      <c r="N438" s="24"/>
      <c r="O438" s="24"/>
      <c r="P438" s="24"/>
      <c r="Q438" s="24"/>
      <c r="R438" s="24"/>
      <c r="S438" s="24"/>
      <c r="T438" s="24"/>
      <c r="U438" s="24"/>
      <c r="V438" s="24"/>
      <c r="W438" s="24"/>
      <c r="X438" s="24"/>
      <c r="Y438" s="24"/>
      <c r="Z438" s="24"/>
      <c r="AA438" s="24"/>
      <c r="AB438" s="24"/>
      <c r="AC438" s="24"/>
      <c r="AD438" s="24"/>
    </row>
    <row r="439" spans="1:30" hidden="1" x14ac:dyDescent="0.25">
      <c r="A439" s="156"/>
      <c r="B439" s="156"/>
      <c r="C439" s="24"/>
      <c r="D439" s="24"/>
      <c r="E439" s="24"/>
      <c r="F439" s="24"/>
      <c r="G439" s="24"/>
      <c r="H439" s="24"/>
      <c r="I439" s="24"/>
      <c r="J439" s="24"/>
      <c r="K439" s="157"/>
      <c r="L439" s="24"/>
      <c r="M439" s="24"/>
      <c r="N439" s="24"/>
      <c r="O439" s="24"/>
      <c r="P439" s="24"/>
      <c r="Q439" s="24"/>
      <c r="R439" s="24"/>
      <c r="S439" s="24"/>
      <c r="T439" s="24"/>
      <c r="U439" s="24"/>
      <c r="V439" s="24"/>
      <c r="W439" s="24"/>
      <c r="X439" s="24"/>
      <c r="Y439" s="24"/>
      <c r="Z439" s="24"/>
      <c r="AA439" s="24"/>
      <c r="AB439" s="24"/>
      <c r="AC439" s="24"/>
      <c r="AD439" s="24"/>
    </row>
    <row r="440" spans="1:30" hidden="1" x14ac:dyDescent="0.25">
      <c r="A440" s="156"/>
      <c r="B440" s="156"/>
      <c r="C440" s="24"/>
      <c r="D440" s="24"/>
      <c r="E440" s="24"/>
      <c r="F440" s="24"/>
      <c r="G440" s="24"/>
      <c r="H440" s="24"/>
      <c r="I440" s="24"/>
      <c r="J440" s="24"/>
      <c r="K440" s="157"/>
      <c r="L440" s="24"/>
      <c r="M440" s="24"/>
      <c r="N440" s="24"/>
      <c r="O440" s="24"/>
      <c r="P440" s="24"/>
      <c r="Q440" s="24"/>
      <c r="R440" s="24"/>
      <c r="S440" s="24"/>
      <c r="T440" s="24"/>
      <c r="U440" s="24"/>
      <c r="V440" s="24"/>
      <c r="W440" s="24"/>
      <c r="X440" s="24"/>
      <c r="Y440" s="24"/>
      <c r="Z440" s="24"/>
      <c r="AA440" s="24"/>
      <c r="AB440" s="24"/>
      <c r="AC440" s="24"/>
      <c r="AD440" s="24"/>
    </row>
    <row r="441" spans="1:30" hidden="1" x14ac:dyDescent="0.25">
      <c r="A441" s="156"/>
      <c r="B441" s="156"/>
      <c r="C441" s="24"/>
      <c r="D441" s="24"/>
      <c r="E441" s="24"/>
      <c r="F441" s="24"/>
      <c r="G441" s="24"/>
      <c r="H441" s="24"/>
      <c r="I441" s="24"/>
      <c r="J441" s="24"/>
      <c r="K441" s="157"/>
      <c r="L441" s="24"/>
      <c r="M441" s="24"/>
      <c r="N441" s="24"/>
      <c r="O441" s="24"/>
      <c r="P441" s="24"/>
      <c r="Q441" s="24"/>
      <c r="R441" s="24"/>
      <c r="S441" s="24"/>
      <c r="T441" s="24"/>
      <c r="U441" s="24"/>
      <c r="V441" s="24"/>
      <c r="W441" s="24"/>
      <c r="X441" s="24"/>
      <c r="Y441" s="24"/>
      <c r="Z441" s="24"/>
      <c r="AA441" s="24"/>
      <c r="AB441" s="24"/>
      <c r="AC441" s="24"/>
      <c r="AD441" s="24"/>
    </row>
    <row r="442" spans="1:30" hidden="1" x14ac:dyDescent="0.25">
      <c r="A442" s="156"/>
      <c r="B442" s="156"/>
      <c r="C442" s="24"/>
      <c r="D442" s="24"/>
      <c r="E442" s="24"/>
      <c r="F442" s="24"/>
      <c r="G442" s="24"/>
      <c r="H442" s="24"/>
      <c r="I442" s="24"/>
      <c r="J442" s="24"/>
      <c r="K442" s="157"/>
      <c r="L442" s="24"/>
      <c r="M442" s="24"/>
      <c r="N442" s="24"/>
      <c r="O442" s="24"/>
      <c r="P442" s="24"/>
      <c r="Q442" s="24"/>
      <c r="R442" s="24"/>
      <c r="S442" s="24"/>
      <c r="T442" s="24"/>
      <c r="U442" s="24"/>
      <c r="V442" s="24"/>
      <c r="W442" s="24"/>
      <c r="X442" s="24"/>
      <c r="Y442" s="24"/>
      <c r="Z442" s="24"/>
      <c r="AA442" s="24"/>
      <c r="AB442" s="24"/>
      <c r="AC442" s="24"/>
      <c r="AD442" s="24"/>
    </row>
    <row r="443" spans="1:30" hidden="1" x14ac:dyDescent="0.25">
      <c r="A443" s="156"/>
      <c r="B443" s="156"/>
      <c r="C443" s="24"/>
      <c r="D443" s="24"/>
      <c r="E443" s="24"/>
      <c r="F443" s="24"/>
      <c r="G443" s="24"/>
      <c r="H443" s="24"/>
      <c r="I443" s="24"/>
      <c r="J443" s="24"/>
      <c r="K443" s="157"/>
      <c r="L443" s="24"/>
      <c r="M443" s="24"/>
      <c r="N443" s="24"/>
      <c r="O443" s="24"/>
      <c r="P443" s="24"/>
      <c r="Q443" s="24"/>
      <c r="R443" s="24"/>
      <c r="S443" s="24"/>
      <c r="T443" s="24"/>
      <c r="U443" s="24"/>
      <c r="V443" s="24"/>
      <c r="W443" s="24"/>
      <c r="X443" s="24"/>
      <c r="Y443" s="24"/>
      <c r="Z443" s="24"/>
      <c r="AA443" s="24"/>
      <c r="AB443" s="24"/>
      <c r="AC443" s="24"/>
      <c r="AD443" s="24"/>
    </row>
    <row r="444" spans="1:30" hidden="1" x14ac:dyDescent="0.25">
      <c r="A444" s="156"/>
      <c r="B444" s="156"/>
      <c r="C444" s="24"/>
      <c r="D444" s="24"/>
      <c r="E444" s="24"/>
      <c r="F444" s="24"/>
      <c r="G444" s="24"/>
      <c r="H444" s="24"/>
      <c r="I444" s="24"/>
      <c r="J444" s="24"/>
      <c r="K444" s="157"/>
      <c r="L444" s="24"/>
      <c r="M444" s="24"/>
      <c r="N444" s="24"/>
      <c r="O444" s="24"/>
      <c r="P444" s="24"/>
      <c r="Q444" s="24"/>
      <c r="R444" s="24"/>
      <c r="S444" s="24"/>
      <c r="T444" s="24"/>
      <c r="U444" s="24"/>
      <c r="V444" s="24"/>
      <c r="W444" s="24"/>
      <c r="X444" s="24"/>
      <c r="Y444" s="24"/>
      <c r="Z444" s="24"/>
      <c r="AA444" s="24"/>
      <c r="AB444" s="24"/>
      <c r="AC444" s="24"/>
      <c r="AD444" s="24"/>
    </row>
    <row r="445" spans="1:30" hidden="1" x14ac:dyDescent="0.25">
      <c r="A445" s="156"/>
      <c r="B445" s="156"/>
      <c r="C445" s="24"/>
      <c r="D445" s="24"/>
      <c r="E445" s="24"/>
      <c r="F445" s="24"/>
      <c r="G445" s="24"/>
      <c r="H445" s="24"/>
      <c r="I445" s="24"/>
      <c r="J445" s="24"/>
      <c r="K445" s="157"/>
      <c r="L445" s="24"/>
      <c r="M445" s="24"/>
      <c r="N445" s="24"/>
      <c r="O445" s="24"/>
      <c r="P445" s="24"/>
      <c r="Q445" s="24"/>
      <c r="R445" s="24"/>
      <c r="S445" s="24"/>
      <c r="T445" s="24"/>
      <c r="U445" s="24"/>
      <c r="V445" s="24"/>
      <c r="W445" s="24"/>
      <c r="X445" s="24"/>
      <c r="Y445" s="24"/>
      <c r="Z445" s="24"/>
      <c r="AA445" s="24"/>
      <c r="AB445" s="24"/>
      <c r="AC445" s="24"/>
      <c r="AD445" s="24"/>
    </row>
    <row r="446" spans="1:30" hidden="1" x14ac:dyDescent="0.25">
      <c r="A446" s="156"/>
      <c r="B446" s="156"/>
      <c r="C446" s="24"/>
      <c r="D446" s="24"/>
      <c r="E446" s="24"/>
      <c r="F446" s="24"/>
      <c r="G446" s="24"/>
      <c r="H446" s="24"/>
      <c r="I446" s="24"/>
      <c r="J446" s="24"/>
      <c r="K446" s="157"/>
      <c r="L446" s="24"/>
      <c r="M446" s="24"/>
      <c r="N446" s="24"/>
      <c r="O446" s="24"/>
      <c r="P446" s="24"/>
      <c r="Q446" s="24"/>
      <c r="R446" s="24"/>
      <c r="S446" s="24"/>
      <c r="T446" s="24"/>
      <c r="U446" s="24"/>
      <c r="V446" s="24"/>
      <c r="W446" s="24"/>
      <c r="X446" s="24"/>
      <c r="Y446" s="24"/>
      <c r="Z446" s="24"/>
      <c r="AA446" s="24"/>
      <c r="AB446" s="24"/>
      <c r="AC446" s="24"/>
      <c r="AD446" s="24"/>
    </row>
    <row r="447" spans="1:30" hidden="1" x14ac:dyDescent="0.25">
      <c r="A447" s="156"/>
      <c r="B447" s="156"/>
      <c r="C447" s="24"/>
      <c r="D447" s="24"/>
      <c r="E447" s="24"/>
      <c r="F447" s="24"/>
      <c r="G447" s="24"/>
      <c r="H447" s="24"/>
      <c r="I447" s="24"/>
      <c r="J447" s="24"/>
      <c r="K447" s="157"/>
      <c r="L447" s="24"/>
      <c r="M447" s="24"/>
      <c r="N447" s="24"/>
      <c r="O447" s="24"/>
      <c r="P447" s="24"/>
      <c r="Q447" s="24"/>
      <c r="R447" s="24"/>
      <c r="S447" s="24"/>
      <c r="T447" s="24"/>
      <c r="U447" s="24"/>
      <c r="V447" s="24"/>
      <c r="W447" s="24"/>
      <c r="X447" s="24"/>
      <c r="Y447" s="24"/>
      <c r="Z447" s="24"/>
      <c r="AA447" s="24"/>
      <c r="AB447" s="24"/>
      <c r="AC447" s="24"/>
      <c r="AD447" s="24"/>
    </row>
    <row r="448" spans="1:30" hidden="1" x14ac:dyDescent="0.25">
      <c r="A448" s="156"/>
      <c r="B448" s="156"/>
      <c r="C448" s="24"/>
      <c r="D448" s="24"/>
      <c r="E448" s="24"/>
      <c r="F448" s="24"/>
      <c r="G448" s="24"/>
      <c r="H448" s="24"/>
      <c r="I448" s="24"/>
      <c r="J448" s="24"/>
      <c r="K448" s="157"/>
      <c r="L448" s="24"/>
      <c r="M448" s="24"/>
      <c r="N448" s="24"/>
      <c r="O448" s="24"/>
      <c r="P448" s="24"/>
      <c r="Q448" s="24"/>
      <c r="R448" s="24"/>
      <c r="S448" s="24"/>
      <c r="T448" s="24"/>
      <c r="U448" s="24"/>
      <c r="V448" s="24"/>
      <c r="W448" s="24"/>
      <c r="X448" s="24"/>
      <c r="Y448" s="24"/>
      <c r="Z448" s="24"/>
      <c r="AA448" s="24"/>
      <c r="AB448" s="24"/>
      <c r="AC448" s="24"/>
      <c r="AD448" s="24"/>
    </row>
    <row r="449" spans="1:30" hidden="1" x14ac:dyDescent="0.25">
      <c r="A449" s="156"/>
      <c r="B449" s="156"/>
      <c r="C449" s="24"/>
      <c r="D449" s="24"/>
      <c r="E449" s="24"/>
      <c r="F449" s="24"/>
      <c r="G449" s="24"/>
      <c r="H449" s="24"/>
      <c r="I449" s="24"/>
      <c r="J449" s="24"/>
      <c r="K449" s="157"/>
      <c r="L449" s="24"/>
      <c r="M449" s="24"/>
      <c r="N449" s="24"/>
      <c r="O449" s="24"/>
      <c r="P449" s="24"/>
      <c r="Q449" s="24"/>
      <c r="R449" s="24"/>
      <c r="S449" s="24"/>
      <c r="T449" s="24"/>
      <c r="U449" s="24"/>
      <c r="V449" s="24"/>
      <c r="W449" s="24"/>
      <c r="X449" s="24"/>
      <c r="Y449" s="24"/>
      <c r="Z449" s="24"/>
      <c r="AA449" s="24"/>
      <c r="AB449" s="24"/>
      <c r="AC449" s="24"/>
      <c r="AD449" s="24"/>
    </row>
    <row r="450" spans="1:30" hidden="1" x14ac:dyDescent="0.25">
      <c r="A450" s="156"/>
      <c r="B450" s="156"/>
      <c r="C450" s="24"/>
      <c r="D450" s="24"/>
      <c r="E450" s="24"/>
      <c r="F450" s="24"/>
      <c r="G450" s="24"/>
      <c r="H450" s="24"/>
      <c r="I450" s="24"/>
      <c r="J450" s="24"/>
      <c r="K450" s="157"/>
      <c r="L450" s="24"/>
      <c r="M450" s="24"/>
      <c r="N450" s="24"/>
      <c r="O450" s="24"/>
      <c r="P450" s="24"/>
      <c r="Q450" s="24"/>
      <c r="R450" s="24"/>
      <c r="S450" s="24"/>
      <c r="T450" s="24"/>
      <c r="U450" s="24"/>
      <c r="V450" s="24"/>
      <c r="W450" s="24"/>
      <c r="X450" s="24"/>
      <c r="Y450" s="24"/>
      <c r="Z450" s="24"/>
      <c r="AA450" s="24"/>
      <c r="AB450" s="24"/>
      <c r="AC450" s="24"/>
      <c r="AD450" s="24"/>
    </row>
    <row r="451" spans="1:30" hidden="1" x14ac:dyDescent="0.25">
      <c r="A451" s="156"/>
      <c r="B451" s="156"/>
      <c r="C451" s="24"/>
      <c r="D451" s="24"/>
      <c r="E451" s="24"/>
      <c r="F451" s="24"/>
      <c r="G451" s="24"/>
      <c r="H451" s="24"/>
      <c r="I451" s="24"/>
      <c r="J451" s="24"/>
      <c r="K451" s="157"/>
      <c r="L451" s="24"/>
      <c r="M451" s="24"/>
      <c r="N451" s="24"/>
      <c r="O451" s="24"/>
      <c r="P451" s="24"/>
      <c r="Q451" s="24"/>
      <c r="R451" s="24"/>
      <c r="S451" s="24"/>
      <c r="T451" s="24"/>
      <c r="U451" s="24"/>
      <c r="V451" s="24"/>
      <c r="W451" s="24"/>
      <c r="X451" s="24"/>
      <c r="Y451" s="24"/>
      <c r="Z451" s="24"/>
      <c r="AA451" s="24"/>
      <c r="AB451" s="24"/>
      <c r="AC451" s="24"/>
      <c r="AD451" s="24"/>
    </row>
    <row r="452" spans="1:30" hidden="1" x14ac:dyDescent="0.25">
      <c r="A452" s="156"/>
      <c r="B452" s="156"/>
      <c r="C452" s="24"/>
      <c r="D452" s="24"/>
      <c r="E452" s="24"/>
      <c r="F452" s="24"/>
      <c r="G452" s="24"/>
      <c r="H452" s="24"/>
      <c r="I452" s="24"/>
      <c r="J452" s="24"/>
      <c r="K452" s="157"/>
      <c r="L452" s="24"/>
      <c r="M452" s="24"/>
      <c r="N452" s="24"/>
      <c r="O452" s="24"/>
      <c r="P452" s="24"/>
      <c r="Q452" s="24"/>
      <c r="R452" s="24"/>
      <c r="S452" s="24"/>
      <c r="T452" s="24"/>
      <c r="U452" s="24"/>
      <c r="V452" s="24"/>
      <c r="W452" s="24"/>
      <c r="X452" s="24"/>
      <c r="Y452" s="24"/>
      <c r="Z452" s="24"/>
      <c r="AA452" s="24"/>
      <c r="AB452" s="24"/>
      <c r="AC452" s="24"/>
      <c r="AD452" s="24"/>
    </row>
    <row r="453" spans="1:30" hidden="1" x14ac:dyDescent="0.25">
      <c r="A453" s="156"/>
      <c r="B453" s="156"/>
      <c r="C453" s="24"/>
      <c r="D453" s="24"/>
      <c r="E453" s="24"/>
      <c r="F453" s="24"/>
      <c r="G453" s="24"/>
      <c r="H453" s="24"/>
      <c r="I453" s="24"/>
      <c r="J453" s="24"/>
      <c r="K453" s="157"/>
      <c r="L453" s="24"/>
      <c r="M453" s="24"/>
      <c r="N453" s="24"/>
      <c r="O453" s="24"/>
      <c r="P453" s="24"/>
      <c r="Q453" s="24"/>
      <c r="R453" s="24"/>
      <c r="S453" s="24"/>
      <c r="T453" s="24"/>
      <c r="U453" s="24"/>
      <c r="V453" s="24"/>
      <c r="W453" s="24"/>
      <c r="X453" s="24"/>
      <c r="Y453" s="24"/>
      <c r="Z453" s="24"/>
      <c r="AA453" s="24"/>
      <c r="AB453" s="24"/>
      <c r="AC453" s="24"/>
      <c r="AD453" s="24"/>
    </row>
    <row r="454" spans="1:30" hidden="1" x14ac:dyDescent="0.25">
      <c r="A454" s="156"/>
      <c r="B454" s="156"/>
      <c r="C454" s="24"/>
      <c r="D454" s="24"/>
      <c r="E454" s="24"/>
      <c r="F454" s="24"/>
      <c r="G454" s="24"/>
      <c r="H454" s="24"/>
      <c r="I454" s="24"/>
      <c r="J454" s="24"/>
      <c r="K454" s="157"/>
      <c r="L454" s="24"/>
      <c r="M454" s="24"/>
      <c r="N454" s="24"/>
      <c r="O454" s="24"/>
      <c r="P454" s="24"/>
      <c r="Q454" s="24"/>
      <c r="R454" s="24"/>
      <c r="S454" s="24"/>
      <c r="T454" s="24"/>
      <c r="U454" s="24"/>
      <c r="V454" s="24"/>
      <c r="W454" s="24"/>
      <c r="X454" s="24"/>
      <c r="Y454" s="24"/>
      <c r="Z454" s="24"/>
      <c r="AA454" s="24"/>
      <c r="AB454" s="24"/>
      <c r="AC454" s="24"/>
      <c r="AD454" s="24"/>
    </row>
    <row r="455" spans="1:30" hidden="1" x14ac:dyDescent="0.25">
      <c r="A455" s="156"/>
      <c r="B455" s="156"/>
      <c r="C455" s="24"/>
      <c r="D455" s="24"/>
      <c r="E455" s="24"/>
      <c r="F455" s="24"/>
      <c r="G455" s="24"/>
      <c r="H455" s="24"/>
      <c r="I455" s="24"/>
      <c r="J455" s="24"/>
      <c r="K455" s="157"/>
      <c r="L455" s="24"/>
      <c r="M455" s="24"/>
      <c r="N455" s="24"/>
      <c r="O455" s="24"/>
      <c r="P455" s="24"/>
      <c r="Q455" s="24"/>
      <c r="R455" s="24"/>
      <c r="S455" s="24"/>
      <c r="T455" s="24"/>
      <c r="U455" s="24"/>
      <c r="V455" s="24"/>
      <c r="W455" s="24"/>
      <c r="X455" s="24"/>
      <c r="Y455" s="24"/>
      <c r="Z455" s="24"/>
      <c r="AA455" s="24"/>
      <c r="AB455" s="24"/>
      <c r="AC455" s="24"/>
      <c r="AD455" s="24"/>
    </row>
    <row r="456" spans="1:30" hidden="1" x14ac:dyDescent="0.25">
      <c r="A456" s="156"/>
      <c r="B456" s="156"/>
      <c r="C456" s="24"/>
      <c r="D456" s="24"/>
      <c r="E456" s="24"/>
      <c r="F456" s="24"/>
      <c r="G456" s="24"/>
      <c r="H456" s="24"/>
      <c r="I456" s="24"/>
      <c r="J456" s="24"/>
      <c r="K456" s="157"/>
      <c r="L456" s="24"/>
      <c r="M456" s="24"/>
      <c r="N456" s="24"/>
      <c r="O456" s="24"/>
      <c r="P456" s="24"/>
      <c r="Q456" s="24"/>
      <c r="R456" s="24"/>
      <c r="S456" s="24"/>
      <c r="T456" s="24"/>
      <c r="U456" s="24"/>
      <c r="V456" s="24"/>
      <c r="W456" s="24"/>
      <c r="X456" s="24"/>
      <c r="Y456" s="24"/>
      <c r="Z456" s="24"/>
      <c r="AA456" s="24"/>
      <c r="AB456" s="24"/>
      <c r="AC456" s="24"/>
      <c r="AD456" s="24"/>
    </row>
    <row r="457" spans="1:30" hidden="1" x14ac:dyDescent="0.25">
      <c r="A457" s="156"/>
      <c r="B457" s="156"/>
      <c r="C457" s="24"/>
      <c r="D457" s="24"/>
      <c r="E457" s="24"/>
      <c r="F457" s="24"/>
      <c r="G457" s="24"/>
      <c r="H457" s="24"/>
      <c r="I457" s="24"/>
      <c r="J457" s="24"/>
      <c r="K457" s="157"/>
      <c r="L457" s="24"/>
      <c r="M457" s="24"/>
      <c r="N457" s="24"/>
      <c r="O457" s="24"/>
      <c r="P457" s="24"/>
      <c r="Q457" s="24"/>
      <c r="R457" s="24"/>
      <c r="S457" s="24"/>
      <c r="T457" s="24"/>
      <c r="U457" s="24"/>
      <c r="V457" s="24"/>
      <c r="W457" s="24"/>
      <c r="X457" s="24"/>
      <c r="Y457" s="24"/>
      <c r="Z457" s="24"/>
      <c r="AA457" s="24"/>
      <c r="AB457" s="24"/>
      <c r="AC457" s="24"/>
      <c r="AD457" s="24"/>
    </row>
    <row r="458" spans="1:30" hidden="1" x14ac:dyDescent="0.25">
      <c r="A458" s="156"/>
      <c r="B458" s="156"/>
      <c r="C458" s="24"/>
      <c r="D458" s="24"/>
      <c r="E458" s="24"/>
      <c r="F458" s="24"/>
      <c r="G458" s="24"/>
      <c r="H458" s="24"/>
      <c r="I458" s="24"/>
      <c r="J458" s="24"/>
      <c r="K458" s="157"/>
      <c r="L458" s="24"/>
      <c r="M458" s="24"/>
      <c r="N458" s="24"/>
      <c r="O458" s="24"/>
      <c r="P458" s="24"/>
      <c r="Q458" s="24"/>
      <c r="R458" s="24"/>
      <c r="S458" s="24"/>
      <c r="T458" s="24"/>
      <c r="U458" s="24"/>
      <c r="V458" s="24"/>
      <c r="W458" s="24"/>
      <c r="X458" s="24"/>
      <c r="Y458" s="24"/>
      <c r="Z458" s="24"/>
      <c r="AA458" s="24"/>
      <c r="AB458" s="24"/>
      <c r="AC458" s="24"/>
      <c r="AD458" s="24"/>
    </row>
    <row r="459" spans="1:30" hidden="1" x14ac:dyDescent="0.25">
      <c r="A459" s="156"/>
      <c r="B459" s="156"/>
      <c r="C459" s="24"/>
      <c r="D459" s="24"/>
      <c r="E459" s="24"/>
      <c r="F459" s="24"/>
      <c r="G459" s="24"/>
      <c r="H459" s="24"/>
      <c r="I459" s="24"/>
      <c r="J459" s="24"/>
      <c r="K459" s="157"/>
      <c r="L459" s="24"/>
      <c r="M459" s="24"/>
      <c r="N459" s="24"/>
      <c r="O459" s="24"/>
      <c r="P459" s="24"/>
      <c r="Q459" s="24"/>
      <c r="R459" s="24"/>
      <c r="S459" s="24"/>
      <c r="T459" s="24"/>
      <c r="U459" s="24"/>
      <c r="V459" s="24"/>
      <c r="W459" s="24"/>
      <c r="X459" s="24"/>
      <c r="Y459" s="24"/>
      <c r="Z459" s="24"/>
      <c r="AA459" s="24"/>
      <c r="AB459" s="24"/>
      <c r="AC459" s="24"/>
      <c r="AD459" s="24"/>
    </row>
    <row r="460" spans="1:30" hidden="1" x14ac:dyDescent="0.25">
      <c r="A460" s="156"/>
      <c r="B460" s="156"/>
      <c r="C460" s="24"/>
      <c r="D460" s="24"/>
      <c r="E460" s="24"/>
      <c r="F460" s="24"/>
      <c r="G460" s="24"/>
      <c r="H460" s="24"/>
      <c r="I460" s="24"/>
      <c r="J460" s="24"/>
      <c r="K460" s="157"/>
      <c r="L460" s="24"/>
      <c r="M460" s="24"/>
      <c r="N460" s="24"/>
      <c r="O460" s="24"/>
      <c r="P460" s="24"/>
      <c r="Q460" s="24"/>
      <c r="R460" s="24"/>
      <c r="S460" s="24"/>
      <c r="T460" s="24"/>
      <c r="U460" s="24"/>
      <c r="V460" s="24"/>
      <c r="W460" s="24"/>
      <c r="X460" s="24"/>
      <c r="Y460" s="24"/>
      <c r="Z460" s="24"/>
      <c r="AA460" s="24"/>
      <c r="AB460" s="24"/>
      <c r="AC460" s="24"/>
      <c r="AD460" s="24"/>
    </row>
    <row r="461" spans="1:30" hidden="1" x14ac:dyDescent="0.25">
      <c r="A461" s="156"/>
      <c r="B461" s="156"/>
      <c r="C461" s="24"/>
      <c r="D461" s="24"/>
      <c r="E461" s="24"/>
      <c r="F461" s="24"/>
      <c r="G461" s="24"/>
      <c r="H461" s="24"/>
      <c r="I461" s="24"/>
      <c r="J461" s="24"/>
      <c r="K461" s="157"/>
      <c r="L461" s="24"/>
      <c r="M461" s="24"/>
      <c r="N461" s="24"/>
      <c r="O461" s="24"/>
      <c r="P461" s="24"/>
      <c r="Q461" s="24"/>
      <c r="R461" s="24"/>
      <c r="S461" s="24"/>
      <c r="T461" s="24"/>
      <c r="U461" s="24"/>
      <c r="V461" s="24"/>
      <c r="W461" s="24"/>
      <c r="X461" s="24"/>
      <c r="Y461" s="24"/>
      <c r="Z461" s="24"/>
      <c r="AA461" s="24"/>
      <c r="AB461" s="24"/>
      <c r="AC461" s="24"/>
      <c r="AD461" s="24"/>
    </row>
    <row r="462" spans="1:30" hidden="1" x14ac:dyDescent="0.25">
      <c r="A462" s="156"/>
      <c r="B462" s="156"/>
      <c r="C462" s="24"/>
      <c r="D462" s="24"/>
      <c r="E462" s="24"/>
      <c r="F462" s="24"/>
      <c r="G462" s="24"/>
      <c r="H462" s="24"/>
      <c r="I462" s="24"/>
      <c r="J462" s="24"/>
      <c r="K462" s="157"/>
      <c r="L462" s="24"/>
      <c r="M462" s="24"/>
      <c r="N462" s="24"/>
      <c r="O462" s="24"/>
      <c r="P462" s="24"/>
      <c r="Q462" s="24"/>
      <c r="R462" s="24"/>
      <c r="S462" s="24"/>
      <c r="T462" s="24"/>
      <c r="U462" s="24"/>
      <c r="V462" s="24"/>
      <c r="W462" s="24"/>
      <c r="X462" s="24"/>
      <c r="Y462" s="24"/>
      <c r="Z462" s="24"/>
      <c r="AA462" s="24"/>
      <c r="AB462" s="24"/>
      <c r="AC462" s="24"/>
      <c r="AD462" s="24"/>
    </row>
    <row r="463" spans="1:30" hidden="1" x14ac:dyDescent="0.25">
      <c r="A463" s="156"/>
      <c r="B463" s="156"/>
      <c r="C463" s="24"/>
      <c r="D463" s="24"/>
      <c r="E463" s="24"/>
      <c r="F463" s="24"/>
      <c r="G463" s="24"/>
      <c r="H463" s="24"/>
      <c r="I463" s="24"/>
      <c r="J463" s="24"/>
      <c r="K463" s="157"/>
      <c r="L463" s="24"/>
      <c r="M463" s="24"/>
      <c r="N463" s="24"/>
      <c r="O463" s="24"/>
      <c r="P463" s="24"/>
      <c r="Q463" s="24"/>
      <c r="R463" s="24"/>
      <c r="S463" s="24"/>
      <c r="T463" s="24"/>
      <c r="U463" s="24"/>
      <c r="V463" s="24"/>
      <c r="W463" s="24"/>
      <c r="X463" s="24"/>
      <c r="Y463" s="24"/>
      <c r="Z463" s="24"/>
      <c r="AA463" s="24"/>
      <c r="AB463" s="24"/>
      <c r="AC463" s="24"/>
      <c r="AD463" s="24"/>
    </row>
    <row r="464" spans="1:30" hidden="1" x14ac:dyDescent="0.25">
      <c r="A464" s="156"/>
      <c r="B464" s="156"/>
      <c r="C464" s="24"/>
      <c r="D464" s="24"/>
      <c r="E464" s="24"/>
      <c r="F464" s="24"/>
      <c r="G464" s="24"/>
      <c r="H464" s="24"/>
      <c r="I464" s="24"/>
      <c r="J464" s="24"/>
      <c r="K464" s="157"/>
      <c r="L464" s="24"/>
      <c r="M464" s="24"/>
      <c r="N464" s="24"/>
      <c r="O464" s="24"/>
      <c r="P464" s="24"/>
      <c r="Q464" s="24"/>
      <c r="R464" s="24"/>
      <c r="S464" s="24"/>
      <c r="T464" s="24"/>
      <c r="U464" s="24"/>
      <c r="V464" s="24"/>
      <c r="W464" s="24"/>
      <c r="X464" s="24"/>
      <c r="Y464" s="24"/>
      <c r="Z464" s="24"/>
      <c r="AA464" s="24"/>
      <c r="AB464" s="24"/>
      <c r="AC464" s="24"/>
      <c r="AD464" s="24"/>
    </row>
    <row r="465" spans="1:30" hidden="1" x14ac:dyDescent="0.25">
      <c r="A465" s="156"/>
      <c r="B465" s="156"/>
      <c r="C465" s="24"/>
      <c r="D465" s="24"/>
      <c r="E465" s="24"/>
      <c r="F465" s="24"/>
      <c r="G465" s="24"/>
      <c r="H465" s="24"/>
      <c r="I465" s="24"/>
      <c r="J465" s="24"/>
      <c r="K465" s="157"/>
      <c r="L465" s="24"/>
      <c r="M465" s="24"/>
      <c r="N465" s="24"/>
      <c r="O465" s="24"/>
      <c r="P465" s="24"/>
      <c r="Q465" s="24"/>
      <c r="R465" s="24"/>
      <c r="S465" s="24"/>
      <c r="T465" s="24"/>
      <c r="U465" s="24"/>
      <c r="V465" s="24"/>
      <c r="W465" s="24"/>
      <c r="X465" s="24"/>
      <c r="Y465" s="24"/>
      <c r="Z465" s="24"/>
      <c r="AA465" s="24"/>
      <c r="AB465" s="24"/>
      <c r="AC465" s="24"/>
      <c r="AD465" s="24"/>
    </row>
    <row r="466" spans="1:30" hidden="1" x14ac:dyDescent="0.25">
      <c r="A466" s="156"/>
      <c r="B466" s="156"/>
      <c r="C466" s="24"/>
      <c r="D466" s="24"/>
      <c r="E466" s="24"/>
      <c r="F466" s="24"/>
      <c r="G466" s="24"/>
      <c r="H466" s="24"/>
      <c r="I466" s="24"/>
      <c r="J466" s="24"/>
      <c r="K466" s="157"/>
      <c r="L466" s="24"/>
      <c r="M466" s="24"/>
      <c r="N466" s="24"/>
      <c r="O466" s="24"/>
      <c r="P466" s="24"/>
      <c r="Q466" s="24"/>
      <c r="R466" s="24"/>
      <c r="S466" s="24"/>
      <c r="T466" s="24"/>
      <c r="U466" s="24"/>
      <c r="V466" s="24"/>
      <c r="W466" s="24"/>
      <c r="X466" s="24"/>
      <c r="Y466" s="24"/>
      <c r="Z466" s="24"/>
      <c r="AA466" s="24"/>
      <c r="AB466" s="24"/>
      <c r="AC466" s="24"/>
      <c r="AD466" s="24"/>
    </row>
    <row r="467" spans="1:30" hidden="1" x14ac:dyDescent="0.25">
      <c r="A467" s="156"/>
      <c r="B467" s="156"/>
      <c r="C467" s="24"/>
      <c r="D467" s="24"/>
      <c r="E467" s="24"/>
      <c r="F467" s="24"/>
      <c r="G467" s="24"/>
      <c r="H467" s="24"/>
      <c r="I467" s="24"/>
      <c r="J467" s="24"/>
      <c r="K467" s="157"/>
      <c r="L467" s="24"/>
      <c r="M467" s="24"/>
      <c r="N467" s="24"/>
      <c r="O467" s="24"/>
      <c r="P467" s="24"/>
      <c r="Q467" s="24"/>
      <c r="R467" s="24"/>
      <c r="S467" s="24"/>
      <c r="T467" s="24"/>
      <c r="U467" s="24"/>
      <c r="V467" s="24"/>
      <c r="W467" s="24"/>
      <c r="X467" s="24"/>
      <c r="Y467" s="24"/>
      <c r="Z467" s="24"/>
      <c r="AA467" s="24"/>
      <c r="AB467" s="24"/>
      <c r="AC467" s="24"/>
      <c r="AD467" s="24"/>
    </row>
    <row r="468" spans="1:30" hidden="1" x14ac:dyDescent="0.25">
      <c r="A468" s="156"/>
      <c r="B468" s="156"/>
      <c r="C468" s="24"/>
      <c r="D468" s="24"/>
      <c r="E468" s="24"/>
      <c r="F468" s="24"/>
      <c r="G468" s="24"/>
      <c r="H468" s="24"/>
      <c r="I468" s="24"/>
      <c r="J468" s="24"/>
      <c r="K468" s="157"/>
      <c r="L468" s="24"/>
      <c r="M468" s="24"/>
      <c r="N468" s="24"/>
      <c r="O468" s="24"/>
      <c r="P468" s="24"/>
      <c r="Q468" s="24"/>
      <c r="R468" s="24"/>
      <c r="S468" s="24"/>
      <c r="T468" s="24"/>
      <c r="U468" s="24"/>
      <c r="V468" s="24"/>
      <c r="W468" s="24"/>
      <c r="X468" s="24"/>
      <c r="Y468" s="24"/>
      <c r="Z468" s="24"/>
      <c r="AA468" s="24"/>
      <c r="AB468" s="24"/>
      <c r="AC468" s="24"/>
      <c r="AD468" s="24"/>
    </row>
    <row r="469" spans="1:30" hidden="1" x14ac:dyDescent="0.25">
      <c r="A469" s="156"/>
      <c r="B469" s="156"/>
      <c r="C469" s="24"/>
      <c r="D469" s="24"/>
      <c r="E469" s="24"/>
      <c r="F469" s="24"/>
      <c r="G469" s="24"/>
      <c r="H469" s="24"/>
      <c r="I469" s="24"/>
      <c r="J469" s="24"/>
      <c r="K469" s="157"/>
      <c r="L469" s="24"/>
      <c r="M469" s="24"/>
      <c r="N469" s="24"/>
      <c r="O469" s="24"/>
      <c r="P469" s="24"/>
      <c r="Q469" s="24"/>
      <c r="R469" s="24"/>
      <c r="S469" s="24"/>
      <c r="T469" s="24"/>
      <c r="U469" s="24"/>
      <c r="V469" s="24"/>
      <c r="W469" s="24"/>
      <c r="X469" s="24"/>
      <c r="Y469" s="24"/>
      <c r="Z469" s="24"/>
      <c r="AA469" s="24"/>
      <c r="AB469" s="24"/>
      <c r="AC469" s="24"/>
      <c r="AD469" s="24"/>
    </row>
    <row r="470" spans="1:30" hidden="1" x14ac:dyDescent="0.25">
      <c r="A470" s="156"/>
      <c r="B470" s="156"/>
      <c r="C470" s="24"/>
      <c r="D470" s="24"/>
      <c r="E470" s="24"/>
      <c r="F470" s="24"/>
      <c r="G470" s="24"/>
      <c r="H470" s="24"/>
      <c r="I470" s="24"/>
      <c r="J470" s="24"/>
      <c r="K470" s="157"/>
      <c r="L470" s="24"/>
      <c r="M470" s="24"/>
      <c r="N470" s="24"/>
      <c r="O470" s="24"/>
      <c r="P470" s="24"/>
      <c r="Q470" s="24"/>
      <c r="R470" s="24"/>
      <c r="S470" s="24"/>
      <c r="T470" s="24"/>
      <c r="U470" s="24"/>
      <c r="V470" s="24"/>
      <c r="W470" s="24"/>
      <c r="X470" s="24"/>
      <c r="Y470" s="24"/>
      <c r="Z470" s="24"/>
      <c r="AA470" s="24"/>
      <c r="AB470" s="24"/>
      <c r="AC470" s="24"/>
      <c r="AD470" s="24"/>
    </row>
    <row r="471" spans="1:30" hidden="1" x14ac:dyDescent="0.25">
      <c r="A471" s="156"/>
      <c r="B471" s="156"/>
      <c r="C471" s="24"/>
      <c r="D471" s="24"/>
      <c r="E471" s="24"/>
      <c r="F471" s="24"/>
      <c r="G471" s="24"/>
      <c r="H471" s="24"/>
      <c r="I471" s="24"/>
      <c r="J471" s="24"/>
      <c r="K471" s="157"/>
      <c r="L471" s="24"/>
      <c r="M471" s="24"/>
      <c r="N471" s="24"/>
      <c r="O471" s="24"/>
      <c r="P471" s="24"/>
      <c r="Q471" s="24"/>
      <c r="R471" s="24"/>
      <c r="S471" s="24"/>
      <c r="T471" s="24"/>
      <c r="U471" s="24"/>
      <c r="V471" s="24"/>
      <c r="W471" s="24"/>
      <c r="X471" s="24"/>
      <c r="Y471" s="24"/>
      <c r="Z471" s="24"/>
      <c r="AA471" s="24"/>
      <c r="AB471" s="24"/>
      <c r="AC471" s="24"/>
      <c r="AD471" s="24"/>
    </row>
    <row r="472" spans="1:30" hidden="1" x14ac:dyDescent="0.25">
      <c r="A472" s="156"/>
      <c r="B472" s="156"/>
      <c r="C472" s="24"/>
      <c r="D472" s="24"/>
      <c r="E472" s="24"/>
      <c r="F472" s="24"/>
      <c r="G472" s="24"/>
      <c r="H472" s="24"/>
      <c r="I472" s="24"/>
      <c r="J472" s="24"/>
      <c r="K472" s="157"/>
      <c r="L472" s="24"/>
      <c r="M472" s="24"/>
      <c r="N472" s="24"/>
      <c r="O472" s="24"/>
      <c r="P472" s="24"/>
      <c r="Q472" s="24"/>
      <c r="R472" s="24"/>
      <c r="S472" s="24"/>
      <c r="T472" s="24"/>
      <c r="U472" s="24"/>
      <c r="V472" s="24"/>
      <c r="W472" s="24"/>
      <c r="X472" s="24"/>
      <c r="Y472" s="24"/>
      <c r="Z472" s="24"/>
      <c r="AA472" s="24"/>
      <c r="AB472" s="24"/>
      <c r="AC472" s="24"/>
      <c r="AD472" s="24"/>
    </row>
    <row r="473" spans="1:30" hidden="1" x14ac:dyDescent="0.25">
      <c r="A473" s="156"/>
      <c r="B473" s="156"/>
      <c r="C473" s="24"/>
      <c r="D473" s="24"/>
      <c r="E473" s="24"/>
      <c r="F473" s="24"/>
      <c r="G473" s="24"/>
      <c r="H473" s="24"/>
      <c r="I473" s="24"/>
      <c r="J473" s="24"/>
      <c r="K473" s="157"/>
      <c r="L473" s="24"/>
      <c r="M473" s="24"/>
      <c r="N473" s="24"/>
      <c r="O473" s="24"/>
      <c r="P473" s="24"/>
      <c r="Q473" s="24"/>
      <c r="R473" s="24"/>
      <c r="S473" s="24"/>
      <c r="T473" s="24"/>
      <c r="U473" s="24"/>
      <c r="V473" s="24"/>
      <c r="W473" s="24"/>
      <c r="X473" s="24"/>
      <c r="Y473" s="24"/>
      <c r="Z473" s="24"/>
      <c r="AA473" s="24"/>
      <c r="AB473" s="24"/>
      <c r="AC473" s="24"/>
      <c r="AD473" s="24"/>
    </row>
    <row r="474" spans="1:30" hidden="1" x14ac:dyDescent="0.25">
      <c r="A474" s="156"/>
      <c r="B474" s="156"/>
      <c r="C474" s="24"/>
      <c r="D474" s="24"/>
      <c r="E474" s="24"/>
      <c r="F474" s="24"/>
      <c r="G474" s="24"/>
      <c r="H474" s="24"/>
      <c r="I474" s="24"/>
      <c r="J474" s="24"/>
      <c r="K474" s="157"/>
      <c r="L474" s="24"/>
      <c r="M474" s="24"/>
      <c r="N474" s="24"/>
      <c r="O474" s="24"/>
      <c r="P474" s="24"/>
      <c r="Q474" s="24"/>
      <c r="R474" s="24"/>
      <c r="S474" s="24"/>
      <c r="T474" s="24"/>
      <c r="U474" s="24"/>
      <c r="V474" s="24"/>
      <c r="W474" s="24"/>
      <c r="X474" s="24"/>
      <c r="Y474" s="24"/>
      <c r="Z474" s="24"/>
      <c r="AA474" s="24"/>
      <c r="AB474" s="24"/>
      <c r="AC474" s="24"/>
      <c r="AD474" s="24"/>
    </row>
    <row r="475" spans="1:30" hidden="1" x14ac:dyDescent="0.25">
      <c r="A475" s="156"/>
      <c r="B475" s="156"/>
      <c r="C475" s="24"/>
      <c r="D475" s="24"/>
      <c r="E475" s="24"/>
      <c r="F475" s="24"/>
      <c r="G475" s="24"/>
      <c r="H475" s="24"/>
      <c r="I475" s="24"/>
      <c r="J475" s="24"/>
      <c r="K475" s="157"/>
      <c r="L475" s="24"/>
      <c r="M475" s="24"/>
      <c r="N475" s="24"/>
      <c r="O475" s="24"/>
      <c r="P475" s="24"/>
      <c r="Q475" s="24"/>
      <c r="R475" s="24"/>
      <c r="S475" s="24"/>
      <c r="T475" s="24"/>
      <c r="U475" s="24"/>
      <c r="V475" s="24"/>
      <c r="W475" s="24"/>
      <c r="X475" s="24"/>
      <c r="Y475" s="24"/>
      <c r="Z475" s="24"/>
      <c r="AA475" s="24"/>
      <c r="AB475" s="24"/>
      <c r="AC475" s="24"/>
      <c r="AD475" s="24"/>
    </row>
    <row r="476" spans="1:30" hidden="1" x14ac:dyDescent="0.25">
      <c r="A476" s="156"/>
      <c r="B476" s="156"/>
      <c r="C476" s="24"/>
      <c r="D476" s="24"/>
      <c r="E476" s="24"/>
      <c r="F476" s="24"/>
      <c r="G476" s="24"/>
      <c r="H476" s="24"/>
      <c r="I476" s="24"/>
      <c r="J476" s="24"/>
      <c r="K476" s="157"/>
      <c r="L476" s="24"/>
      <c r="M476" s="24"/>
      <c r="N476" s="24"/>
      <c r="O476" s="24"/>
      <c r="P476" s="24"/>
      <c r="Q476" s="24"/>
      <c r="R476" s="24"/>
      <c r="S476" s="24"/>
      <c r="T476" s="24"/>
      <c r="U476" s="24"/>
      <c r="V476" s="24"/>
      <c r="W476" s="24"/>
      <c r="X476" s="24"/>
      <c r="Y476" s="24"/>
      <c r="Z476" s="24"/>
      <c r="AA476" s="24"/>
      <c r="AB476" s="24"/>
      <c r="AC476" s="24"/>
      <c r="AD476" s="24"/>
    </row>
    <row r="477" spans="1:30" hidden="1" x14ac:dyDescent="0.25">
      <c r="A477" s="156"/>
      <c r="B477" s="156"/>
      <c r="C477" s="24"/>
      <c r="D477" s="24"/>
      <c r="E477" s="24"/>
      <c r="F477" s="24"/>
      <c r="G477" s="24"/>
      <c r="H477" s="24"/>
      <c r="I477" s="24"/>
      <c r="J477" s="24"/>
      <c r="K477" s="157"/>
      <c r="L477" s="24"/>
      <c r="M477" s="24"/>
      <c r="N477" s="24"/>
      <c r="O477" s="24"/>
      <c r="P477" s="24"/>
      <c r="Q477" s="24"/>
      <c r="R477" s="24"/>
      <c r="S477" s="24"/>
      <c r="T477" s="24"/>
      <c r="U477" s="24"/>
      <c r="V477" s="24"/>
      <c r="W477" s="24"/>
      <c r="X477" s="24"/>
      <c r="Y477" s="24"/>
      <c r="Z477" s="24"/>
      <c r="AA477" s="24"/>
      <c r="AB477" s="24"/>
      <c r="AC477" s="24"/>
      <c r="AD477" s="24"/>
    </row>
    <row r="478" spans="1:30" hidden="1" x14ac:dyDescent="0.25">
      <c r="A478" s="156"/>
      <c r="B478" s="156"/>
      <c r="C478" s="24"/>
      <c r="D478" s="24"/>
      <c r="E478" s="24"/>
      <c r="F478" s="24"/>
      <c r="G478" s="24"/>
      <c r="H478" s="24"/>
      <c r="I478" s="24"/>
      <c r="J478" s="24"/>
      <c r="K478" s="157"/>
      <c r="L478" s="24"/>
      <c r="M478" s="24"/>
      <c r="N478" s="24"/>
      <c r="O478" s="24"/>
      <c r="P478" s="24"/>
      <c r="Q478" s="24"/>
      <c r="R478" s="24"/>
      <c r="S478" s="24"/>
      <c r="T478" s="24"/>
      <c r="U478" s="24"/>
      <c r="V478" s="24"/>
      <c r="W478" s="24"/>
      <c r="X478" s="24"/>
      <c r="Y478" s="24"/>
      <c r="Z478" s="24"/>
      <c r="AA478" s="24"/>
      <c r="AB478" s="24"/>
      <c r="AC478" s="24"/>
      <c r="AD478" s="24"/>
    </row>
    <row r="479" spans="1:30" hidden="1" x14ac:dyDescent="0.25">
      <c r="A479" s="156"/>
      <c r="B479" s="156"/>
      <c r="C479" s="24"/>
      <c r="D479" s="24"/>
      <c r="E479" s="24"/>
      <c r="F479" s="24"/>
      <c r="G479" s="24"/>
      <c r="H479" s="24"/>
      <c r="I479" s="24"/>
      <c r="J479" s="24"/>
      <c r="K479" s="157"/>
      <c r="L479" s="24"/>
      <c r="M479" s="24"/>
      <c r="N479" s="24"/>
      <c r="O479" s="24"/>
      <c r="P479" s="24"/>
      <c r="Q479" s="24"/>
      <c r="R479" s="24"/>
      <c r="S479" s="24"/>
      <c r="T479" s="24"/>
      <c r="U479" s="24"/>
      <c r="V479" s="24"/>
      <c r="W479" s="24"/>
      <c r="X479" s="24"/>
      <c r="Y479" s="24"/>
      <c r="Z479" s="24"/>
      <c r="AA479" s="24"/>
      <c r="AB479" s="24"/>
      <c r="AC479" s="24"/>
      <c r="AD479" s="24"/>
    </row>
    <row r="480" spans="1:30" hidden="1" x14ac:dyDescent="0.25">
      <c r="A480" s="156"/>
      <c r="B480" s="156"/>
      <c r="C480" s="24"/>
      <c r="D480" s="24"/>
      <c r="E480" s="24"/>
      <c r="F480" s="24"/>
      <c r="G480" s="24"/>
      <c r="H480" s="24"/>
      <c r="I480" s="24"/>
      <c r="J480" s="24"/>
      <c r="K480" s="157"/>
      <c r="L480" s="24"/>
      <c r="M480" s="24"/>
      <c r="N480" s="24"/>
      <c r="O480" s="24"/>
      <c r="P480" s="24"/>
      <c r="Q480" s="24"/>
      <c r="R480" s="24"/>
      <c r="S480" s="24"/>
      <c r="T480" s="24"/>
      <c r="U480" s="24"/>
      <c r="V480" s="24"/>
      <c r="W480" s="24"/>
      <c r="X480" s="24"/>
      <c r="Y480" s="24"/>
      <c r="Z480" s="24"/>
      <c r="AA480" s="24"/>
      <c r="AB480" s="24"/>
      <c r="AC480" s="24"/>
      <c r="AD480" s="24"/>
    </row>
    <row r="481" spans="1:30" hidden="1" x14ac:dyDescent="0.25">
      <c r="A481" s="156"/>
      <c r="B481" s="156"/>
      <c r="C481" s="24"/>
      <c r="D481" s="24"/>
      <c r="E481" s="24"/>
      <c r="F481" s="24"/>
      <c r="G481" s="24"/>
      <c r="H481" s="24"/>
      <c r="I481" s="24"/>
      <c r="J481" s="24"/>
      <c r="K481" s="157"/>
      <c r="L481" s="24"/>
      <c r="M481" s="24"/>
      <c r="N481" s="24"/>
      <c r="O481" s="24"/>
      <c r="P481" s="24"/>
      <c r="Q481" s="24"/>
      <c r="R481" s="24"/>
      <c r="S481" s="24"/>
      <c r="T481" s="24"/>
      <c r="U481" s="24"/>
      <c r="V481" s="24"/>
      <c r="W481" s="24"/>
      <c r="X481" s="24"/>
      <c r="Y481" s="24"/>
      <c r="Z481" s="24"/>
      <c r="AA481" s="24"/>
      <c r="AB481" s="24"/>
      <c r="AC481" s="24"/>
      <c r="AD481" s="24"/>
    </row>
    <row r="482" spans="1:30" hidden="1" x14ac:dyDescent="0.25">
      <c r="A482" s="156"/>
      <c r="B482" s="156"/>
      <c r="C482" s="24"/>
      <c r="D482" s="24"/>
      <c r="E482" s="24"/>
      <c r="F482" s="24"/>
      <c r="G482" s="24"/>
      <c r="H482" s="24"/>
      <c r="I482" s="24"/>
      <c r="J482" s="24"/>
      <c r="K482" s="157"/>
      <c r="L482" s="24"/>
      <c r="M482" s="24"/>
      <c r="N482" s="24"/>
      <c r="O482" s="24"/>
      <c r="P482" s="24"/>
      <c r="Q482" s="24"/>
      <c r="R482" s="24"/>
      <c r="S482" s="24"/>
      <c r="T482" s="24"/>
      <c r="U482" s="24"/>
      <c r="V482" s="24"/>
      <c r="W482" s="24"/>
      <c r="X482" s="24"/>
      <c r="Y482" s="24"/>
      <c r="Z482" s="24"/>
      <c r="AA482" s="24"/>
      <c r="AB482" s="24"/>
      <c r="AC482" s="24"/>
      <c r="AD482" s="24"/>
    </row>
    <row r="483" spans="1:30" hidden="1" x14ac:dyDescent="0.25">
      <c r="A483" s="156"/>
      <c r="B483" s="156"/>
      <c r="C483" s="24"/>
      <c r="D483" s="24"/>
      <c r="E483" s="24"/>
      <c r="F483" s="24"/>
      <c r="G483" s="24"/>
      <c r="H483" s="24"/>
      <c r="I483" s="24"/>
      <c r="J483" s="24"/>
      <c r="K483" s="157"/>
      <c r="L483" s="24"/>
      <c r="M483" s="24"/>
      <c r="N483" s="24"/>
      <c r="O483" s="24"/>
      <c r="P483" s="24"/>
      <c r="Q483" s="24"/>
      <c r="R483" s="24"/>
      <c r="S483" s="24"/>
      <c r="T483" s="24"/>
      <c r="U483" s="24"/>
      <c r="V483" s="24"/>
      <c r="W483" s="24"/>
      <c r="X483" s="24"/>
      <c r="Y483" s="24"/>
      <c r="Z483" s="24"/>
      <c r="AA483" s="24"/>
      <c r="AB483" s="24"/>
      <c r="AC483" s="24"/>
      <c r="AD483" s="24"/>
    </row>
    <row r="484" spans="1:30" hidden="1" x14ac:dyDescent="0.25">
      <c r="A484" s="156"/>
      <c r="B484" s="156"/>
      <c r="C484" s="24"/>
      <c r="D484" s="24"/>
      <c r="E484" s="24"/>
      <c r="F484" s="24"/>
      <c r="G484" s="24"/>
      <c r="H484" s="24"/>
      <c r="I484" s="24"/>
      <c r="J484" s="24"/>
      <c r="K484" s="157"/>
      <c r="L484" s="24"/>
      <c r="M484" s="24"/>
      <c r="N484" s="24"/>
      <c r="O484" s="24"/>
      <c r="P484" s="24"/>
      <c r="Q484" s="24"/>
      <c r="R484" s="24"/>
      <c r="S484" s="24"/>
      <c r="T484" s="24"/>
      <c r="U484" s="24"/>
      <c r="V484" s="24"/>
      <c r="W484" s="24"/>
      <c r="X484" s="24"/>
      <c r="Y484" s="24"/>
      <c r="Z484" s="24"/>
      <c r="AA484" s="24"/>
      <c r="AB484" s="24"/>
      <c r="AC484" s="24"/>
      <c r="AD484" s="24"/>
    </row>
    <row r="485" spans="1:30" hidden="1" x14ac:dyDescent="0.25">
      <c r="A485" s="156"/>
      <c r="B485" s="156"/>
      <c r="C485" s="24"/>
      <c r="D485" s="24"/>
      <c r="E485" s="24"/>
      <c r="F485" s="24"/>
      <c r="G485" s="24"/>
      <c r="H485" s="24"/>
      <c r="I485" s="24"/>
      <c r="J485" s="24"/>
      <c r="K485" s="157"/>
      <c r="L485" s="24"/>
      <c r="M485" s="24"/>
      <c r="N485" s="24"/>
      <c r="O485" s="24"/>
      <c r="P485" s="24"/>
      <c r="Q485" s="24"/>
      <c r="R485" s="24"/>
      <c r="S485" s="24"/>
      <c r="T485" s="24"/>
      <c r="U485" s="24"/>
      <c r="V485" s="24"/>
      <c r="W485" s="24"/>
      <c r="X485" s="24"/>
      <c r="Y485" s="24"/>
      <c r="Z485" s="24"/>
      <c r="AA485" s="24"/>
      <c r="AB485" s="24"/>
      <c r="AC485" s="24"/>
      <c r="AD485" s="24"/>
    </row>
    <row r="486" spans="1:30" hidden="1" x14ac:dyDescent="0.25">
      <c r="A486" s="156"/>
      <c r="B486" s="156"/>
      <c r="C486" s="24"/>
      <c r="D486" s="24"/>
      <c r="E486" s="24"/>
      <c r="F486" s="24"/>
      <c r="G486" s="24"/>
      <c r="H486" s="24"/>
      <c r="I486" s="24"/>
      <c r="J486" s="24"/>
      <c r="K486" s="157"/>
      <c r="L486" s="24"/>
      <c r="M486" s="24"/>
      <c r="N486" s="24"/>
      <c r="O486" s="24"/>
      <c r="P486" s="24"/>
      <c r="Q486" s="24"/>
      <c r="R486" s="24"/>
      <c r="S486" s="24"/>
      <c r="T486" s="24"/>
      <c r="U486" s="24"/>
      <c r="V486" s="24"/>
      <c r="W486" s="24"/>
      <c r="X486" s="24"/>
      <c r="Y486" s="24"/>
      <c r="Z486" s="24"/>
      <c r="AA486" s="24"/>
      <c r="AB486" s="24"/>
      <c r="AC486" s="24"/>
      <c r="AD486" s="24"/>
    </row>
    <row r="487" spans="1:30" hidden="1" x14ac:dyDescent="0.25">
      <c r="A487" s="156"/>
      <c r="B487" s="156"/>
      <c r="C487" s="24"/>
      <c r="D487" s="24"/>
      <c r="E487" s="24"/>
      <c r="F487" s="24"/>
      <c r="G487" s="24"/>
      <c r="H487" s="24"/>
      <c r="I487" s="24"/>
      <c r="J487" s="24"/>
      <c r="K487" s="157"/>
      <c r="L487" s="24"/>
      <c r="M487" s="24"/>
      <c r="N487" s="24"/>
      <c r="O487" s="24"/>
      <c r="P487" s="24"/>
      <c r="Q487" s="24"/>
      <c r="R487" s="24"/>
      <c r="S487" s="24"/>
      <c r="T487" s="24"/>
      <c r="U487" s="24"/>
      <c r="V487" s="24"/>
      <c r="W487" s="24"/>
      <c r="X487" s="24"/>
      <c r="Y487" s="24"/>
      <c r="Z487" s="24"/>
      <c r="AA487" s="24"/>
      <c r="AB487" s="24"/>
      <c r="AC487" s="24"/>
      <c r="AD487" s="24"/>
    </row>
    <row r="488" spans="1:30" hidden="1" x14ac:dyDescent="0.25">
      <c r="A488" s="156"/>
      <c r="B488" s="156"/>
      <c r="C488" s="24"/>
      <c r="D488" s="24"/>
      <c r="E488" s="24"/>
      <c r="F488" s="24"/>
      <c r="G488" s="24"/>
      <c r="H488" s="24"/>
      <c r="I488" s="24"/>
      <c r="J488" s="24"/>
      <c r="K488" s="157"/>
      <c r="L488" s="24"/>
      <c r="M488" s="24"/>
      <c r="N488" s="24"/>
      <c r="O488" s="24"/>
      <c r="P488" s="24"/>
      <c r="Q488" s="24"/>
      <c r="R488" s="24"/>
      <c r="S488" s="24"/>
      <c r="T488" s="24"/>
      <c r="U488" s="24"/>
      <c r="V488" s="24"/>
      <c r="W488" s="24"/>
      <c r="X488" s="24"/>
      <c r="Y488" s="24"/>
      <c r="Z488" s="24"/>
      <c r="AA488" s="24"/>
      <c r="AB488" s="24"/>
      <c r="AC488" s="24"/>
      <c r="AD488" s="24"/>
    </row>
    <row r="489" spans="1:30" hidden="1" x14ac:dyDescent="0.25">
      <c r="A489" s="156"/>
      <c r="B489" s="156"/>
      <c r="C489" s="24"/>
      <c r="D489" s="24"/>
      <c r="E489" s="24"/>
      <c r="F489" s="24"/>
      <c r="G489" s="24"/>
      <c r="H489" s="24"/>
      <c r="I489" s="24"/>
      <c r="J489" s="24"/>
      <c r="K489" s="157"/>
      <c r="L489" s="24"/>
      <c r="M489" s="24"/>
      <c r="N489" s="24"/>
      <c r="O489" s="24"/>
      <c r="P489" s="24"/>
      <c r="Q489" s="24"/>
      <c r="R489" s="24"/>
      <c r="S489" s="24"/>
      <c r="T489" s="24"/>
      <c r="U489" s="24"/>
      <c r="V489" s="24"/>
      <c r="W489" s="24"/>
      <c r="X489" s="24"/>
      <c r="Y489" s="24"/>
      <c r="Z489" s="24"/>
      <c r="AA489" s="24"/>
      <c r="AB489" s="24"/>
      <c r="AC489" s="24"/>
      <c r="AD489" s="24"/>
    </row>
    <row r="490" spans="1:30" hidden="1" x14ac:dyDescent="0.25">
      <c r="A490" s="156"/>
      <c r="B490" s="156"/>
      <c r="C490" s="24"/>
      <c r="D490" s="24"/>
      <c r="E490" s="24"/>
      <c r="F490" s="24"/>
      <c r="G490" s="24"/>
      <c r="H490" s="24"/>
      <c r="I490" s="24"/>
      <c r="J490" s="24"/>
      <c r="K490" s="157"/>
      <c r="L490" s="24"/>
      <c r="M490" s="24"/>
      <c r="N490" s="24"/>
      <c r="O490" s="24"/>
      <c r="P490" s="24"/>
      <c r="Q490" s="24"/>
      <c r="R490" s="24"/>
      <c r="S490" s="24"/>
      <c r="T490" s="24"/>
      <c r="U490" s="24"/>
      <c r="V490" s="24"/>
      <c r="W490" s="24"/>
      <c r="X490" s="24"/>
      <c r="Y490" s="24"/>
      <c r="Z490" s="24"/>
      <c r="AA490" s="24"/>
      <c r="AB490" s="24"/>
      <c r="AC490" s="24"/>
      <c r="AD490" s="24"/>
    </row>
    <row r="491" spans="1:30" hidden="1" x14ac:dyDescent="0.25">
      <c r="A491" s="156"/>
      <c r="B491" s="156"/>
      <c r="C491" s="24"/>
      <c r="D491" s="24"/>
      <c r="E491" s="24"/>
      <c r="F491" s="24"/>
      <c r="G491" s="24"/>
      <c r="H491" s="24"/>
      <c r="I491" s="24"/>
      <c r="J491" s="24"/>
      <c r="K491" s="157"/>
      <c r="L491" s="24"/>
      <c r="M491" s="24"/>
      <c r="N491" s="24"/>
      <c r="O491" s="24"/>
      <c r="P491" s="24"/>
      <c r="Q491" s="24"/>
      <c r="R491" s="24"/>
      <c r="S491" s="24"/>
      <c r="T491" s="24"/>
      <c r="U491" s="24"/>
      <c r="V491" s="24"/>
      <c r="W491" s="24"/>
      <c r="X491" s="24"/>
      <c r="Y491" s="24"/>
      <c r="Z491" s="24"/>
      <c r="AA491" s="24"/>
      <c r="AB491" s="24"/>
      <c r="AC491" s="24"/>
      <c r="AD491" s="24"/>
    </row>
    <row r="492" spans="1:30" hidden="1" x14ac:dyDescent="0.25">
      <c r="A492" s="156"/>
      <c r="B492" s="156"/>
      <c r="C492" s="24"/>
      <c r="D492" s="24"/>
      <c r="E492" s="24"/>
      <c r="F492" s="24"/>
      <c r="G492" s="24"/>
      <c r="H492" s="24"/>
      <c r="I492" s="24"/>
      <c r="J492" s="24"/>
      <c r="K492" s="157"/>
      <c r="L492" s="24"/>
      <c r="M492" s="24"/>
      <c r="N492" s="24"/>
      <c r="O492" s="24"/>
      <c r="P492" s="24"/>
      <c r="Q492" s="24"/>
      <c r="R492" s="24"/>
      <c r="S492" s="24"/>
      <c r="T492" s="24"/>
      <c r="U492" s="24"/>
      <c r="V492" s="24"/>
      <c r="W492" s="24"/>
      <c r="X492" s="24"/>
      <c r="Y492" s="24"/>
      <c r="Z492" s="24"/>
      <c r="AA492" s="24"/>
      <c r="AB492" s="24"/>
      <c r="AC492" s="24"/>
      <c r="AD492" s="24"/>
    </row>
    <row r="493" spans="1:30" hidden="1" x14ac:dyDescent="0.25">
      <c r="A493" s="156"/>
      <c r="B493" s="156"/>
      <c r="C493" s="24"/>
      <c r="D493" s="24"/>
      <c r="E493" s="24"/>
      <c r="F493" s="24"/>
      <c r="G493" s="24"/>
      <c r="H493" s="24"/>
      <c r="I493" s="24"/>
      <c r="J493" s="24"/>
      <c r="K493" s="157"/>
      <c r="L493" s="24"/>
      <c r="M493" s="24"/>
      <c r="N493" s="24"/>
      <c r="O493" s="24"/>
      <c r="P493" s="24"/>
      <c r="Q493" s="24"/>
      <c r="R493" s="24"/>
      <c r="S493" s="24"/>
      <c r="T493" s="24"/>
      <c r="U493" s="24"/>
      <c r="V493" s="24"/>
      <c r="W493" s="24"/>
      <c r="X493" s="24"/>
      <c r="Y493" s="24"/>
      <c r="Z493" s="24"/>
      <c r="AA493" s="24"/>
      <c r="AB493" s="24"/>
      <c r="AC493" s="24"/>
      <c r="AD493" s="24"/>
    </row>
    <row r="494" spans="1:30" hidden="1" x14ac:dyDescent="0.25">
      <c r="A494" s="156"/>
      <c r="B494" s="156"/>
      <c r="C494" s="24"/>
      <c r="D494" s="24"/>
      <c r="E494" s="24"/>
      <c r="F494" s="24"/>
      <c r="G494" s="24"/>
      <c r="H494" s="24"/>
      <c r="I494" s="24"/>
      <c r="J494" s="24"/>
      <c r="K494" s="157"/>
      <c r="L494" s="24"/>
      <c r="M494" s="24"/>
      <c r="N494" s="24"/>
      <c r="O494" s="24"/>
      <c r="P494" s="24"/>
      <c r="Q494" s="24"/>
      <c r="R494" s="24"/>
      <c r="S494" s="24"/>
      <c r="T494" s="24"/>
      <c r="U494" s="24"/>
      <c r="V494" s="24"/>
      <c r="W494" s="24"/>
      <c r="X494" s="24"/>
      <c r="Y494" s="24"/>
      <c r="Z494" s="24"/>
      <c r="AA494" s="24"/>
      <c r="AB494" s="24"/>
      <c r="AC494" s="24"/>
      <c r="AD494" s="24"/>
    </row>
    <row r="495" spans="1:30" hidden="1" x14ac:dyDescent="0.25">
      <c r="A495" s="156"/>
      <c r="B495" s="156"/>
      <c r="C495" s="24"/>
      <c r="D495" s="24"/>
      <c r="E495" s="24"/>
      <c r="F495" s="24"/>
      <c r="G495" s="24"/>
      <c r="H495" s="24"/>
      <c r="I495" s="24"/>
      <c r="J495" s="24"/>
      <c r="K495" s="157"/>
      <c r="L495" s="24"/>
      <c r="M495" s="24"/>
      <c r="N495" s="24"/>
      <c r="O495" s="24"/>
      <c r="P495" s="24"/>
      <c r="Q495" s="24"/>
      <c r="R495" s="24"/>
      <c r="S495" s="24"/>
      <c r="T495" s="24"/>
      <c r="U495" s="24"/>
      <c r="V495" s="24"/>
      <c r="W495" s="24"/>
      <c r="X495" s="24"/>
      <c r="Y495" s="24"/>
      <c r="Z495" s="24"/>
      <c r="AA495" s="24"/>
      <c r="AB495" s="24"/>
      <c r="AC495" s="24"/>
      <c r="AD495" s="24"/>
    </row>
    <row r="496" spans="1:30" hidden="1" x14ac:dyDescent="0.25">
      <c r="A496" s="156"/>
      <c r="B496" s="156"/>
      <c r="C496" s="24"/>
      <c r="D496" s="24"/>
      <c r="E496" s="24"/>
      <c r="F496" s="24"/>
      <c r="G496" s="24"/>
      <c r="H496" s="24"/>
      <c r="I496" s="24"/>
      <c r="J496" s="24"/>
      <c r="K496" s="157"/>
      <c r="L496" s="24"/>
      <c r="M496" s="24"/>
      <c r="N496" s="24"/>
      <c r="O496" s="24"/>
      <c r="P496" s="24"/>
      <c r="Q496" s="24"/>
      <c r="R496" s="24"/>
      <c r="S496" s="24"/>
      <c r="T496" s="24"/>
      <c r="U496" s="24"/>
      <c r="V496" s="24"/>
      <c r="W496" s="24"/>
      <c r="X496" s="24"/>
      <c r="Y496" s="24"/>
      <c r="Z496" s="24"/>
      <c r="AA496" s="24"/>
      <c r="AB496" s="24"/>
      <c r="AC496" s="24"/>
      <c r="AD496" s="24"/>
    </row>
    <row r="497" spans="1:30" hidden="1" x14ac:dyDescent="0.25">
      <c r="A497" s="156"/>
      <c r="B497" s="156"/>
      <c r="C497" s="24"/>
      <c r="D497" s="24"/>
      <c r="E497" s="24"/>
      <c r="F497" s="24"/>
      <c r="G497" s="24"/>
      <c r="H497" s="24"/>
      <c r="I497" s="24"/>
      <c r="J497" s="24"/>
      <c r="K497" s="157"/>
      <c r="L497" s="24"/>
      <c r="M497" s="24"/>
      <c r="N497" s="24"/>
      <c r="O497" s="24"/>
      <c r="P497" s="24"/>
      <c r="Q497" s="24"/>
      <c r="R497" s="24"/>
      <c r="S497" s="24"/>
      <c r="T497" s="24"/>
      <c r="U497" s="24"/>
      <c r="V497" s="24"/>
      <c r="W497" s="24"/>
      <c r="X497" s="24"/>
      <c r="Y497" s="24"/>
      <c r="Z497" s="24"/>
      <c r="AA497" s="24"/>
      <c r="AB497" s="24"/>
      <c r="AC497" s="24"/>
      <c r="AD497" s="24"/>
    </row>
    <row r="498" spans="1:30" hidden="1" x14ac:dyDescent="0.25">
      <c r="A498" s="156"/>
      <c r="B498" s="156"/>
      <c r="C498" s="24"/>
      <c r="D498" s="24"/>
      <c r="E498" s="24"/>
      <c r="F498" s="24"/>
      <c r="G498" s="24"/>
      <c r="H498" s="24"/>
      <c r="I498" s="24"/>
      <c r="J498" s="24"/>
      <c r="K498" s="157"/>
      <c r="L498" s="24"/>
      <c r="M498" s="24"/>
      <c r="N498" s="24"/>
      <c r="O498" s="24"/>
      <c r="P498" s="24"/>
      <c r="Q498" s="24"/>
      <c r="R498" s="24"/>
      <c r="S498" s="24"/>
      <c r="T498" s="24"/>
      <c r="U498" s="24"/>
      <c r="V498" s="24"/>
      <c r="W498" s="24"/>
      <c r="X498" s="24"/>
      <c r="Y498" s="24"/>
      <c r="Z498" s="24"/>
      <c r="AA498" s="24"/>
      <c r="AB498" s="24"/>
      <c r="AC498" s="24"/>
      <c r="AD498" s="24"/>
    </row>
    <row r="499" spans="1:30" hidden="1" x14ac:dyDescent="0.25">
      <c r="A499" s="156"/>
      <c r="B499" s="156"/>
      <c r="C499" s="24"/>
      <c r="D499" s="24"/>
      <c r="E499" s="24"/>
      <c r="F499" s="24"/>
      <c r="G499" s="24"/>
      <c r="H499" s="24"/>
      <c r="I499" s="24"/>
      <c r="J499" s="24"/>
      <c r="K499" s="157"/>
      <c r="L499" s="24"/>
      <c r="M499" s="24"/>
      <c r="N499" s="24"/>
      <c r="O499" s="24"/>
      <c r="P499" s="24"/>
      <c r="Q499" s="24"/>
      <c r="R499" s="24"/>
      <c r="S499" s="24"/>
      <c r="T499" s="24"/>
      <c r="U499" s="24"/>
      <c r="V499" s="24"/>
      <c r="W499" s="24"/>
      <c r="X499" s="24"/>
      <c r="Y499" s="24"/>
      <c r="Z499" s="24"/>
      <c r="AA499" s="24"/>
      <c r="AB499" s="24"/>
      <c r="AC499" s="24"/>
      <c r="AD499" s="24"/>
    </row>
    <row r="500" spans="1:30" hidden="1" x14ac:dyDescent="0.25">
      <c r="A500" s="156"/>
      <c r="B500" s="156"/>
      <c r="C500" s="24"/>
      <c r="D500" s="24"/>
      <c r="E500" s="24"/>
      <c r="F500" s="24"/>
      <c r="G500" s="24"/>
      <c r="H500" s="24"/>
      <c r="I500" s="24"/>
      <c r="J500" s="24"/>
      <c r="K500" s="157"/>
      <c r="L500" s="24"/>
      <c r="M500" s="24"/>
      <c r="N500" s="24"/>
      <c r="O500" s="24"/>
      <c r="P500" s="24"/>
      <c r="Q500" s="24"/>
      <c r="R500" s="24"/>
      <c r="S500" s="24"/>
      <c r="T500" s="24"/>
      <c r="U500" s="24"/>
      <c r="V500" s="24"/>
      <c r="W500" s="24"/>
      <c r="X500" s="24"/>
      <c r="Y500" s="24"/>
      <c r="Z500" s="24"/>
      <c r="AA500" s="24"/>
      <c r="AB500" s="24"/>
      <c r="AC500" s="24"/>
      <c r="AD500" s="24"/>
    </row>
    <row r="501" spans="1:30" hidden="1" x14ac:dyDescent="0.25">
      <c r="A501" s="156"/>
      <c r="B501" s="156"/>
      <c r="C501" s="24"/>
      <c r="D501" s="24"/>
      <c r="E501" s="24"/>
      <c r="F501" s="24"/>
      <c r="G501" s="24"/>
      <c r="H501" s="24"/>
      <c r="I501" s="24"/>
      <c r="J501" s="24"/>
      <c r="K501" s="157"/>
      <c r="L501" s="24"/>
      <c r="M501" s="24"/>
      <c r="N501" s="24"/>
      <c r="O501" s="24"/>
      <c r="P501" s="24"/>
      <c r="Q501" s="24"/>
      <c r="R501" s="24"/>
      <c r="S501" s="24"/>
      <c r="T501" s="24"/>
      <c r="U501" s="24"/>
      <c r="V501" s="24"/>
      <c r="W501" s="24"/>
      <c r="X501" s="24"/>
      <c r="Y501" s="24"/>
      <c r="Z501" s="24"/>
      <c r="AA501" s="24"/>
      <c r="AB501" s="24"/>
      <c r="AC501" s="24"/>
      <c r="AD501" s="24"/>
    </row>
    <row r="502" spans="1:30" hidden="1" x14ac:dyDescent="0.25">
      <c r="A502" s="156"/>
      <c r="B502" s="156"/>
      <c r="C502" s="24"/>
      <c r="D502" s="24"/>
      <c r="E502" s="24"/>
      <c r="F502" s="24"/>
      <c r="G502" s="24"/>
      <c r="H502" s="24"/>
      <c r="I502" s="24"/>
      <c r="J502" s="24"/>
      <c r="K502" s="157"/>
      <c r="L502" s="24"/>
      <c r="M502" s="24"/>
      <c r="N502" s="24"/>
      <c r="O502" s="24"/>
      <c r="P502" s="24"/>
      <c r="Q502" s="24"/>
      <c r="R502" s="24"/>
      <c r="S502" s="24"/>
      <c r="T502" s="24"/>
      <c r="U502" s="24"/>
      <c r="V502" s="24"/>
      <c r="W502" s="24"/>
      <c r="X502" s="24"/>
      <c r="Y502" s="24"/>
      <c r="Z502" s="24"/>
      <c r="AA502" s="24"/>
      <c r="AB502" s="24"/>
      <c r="AC502" s="24"/>
      <c r="AD502" s="24"/>
    </row>
    <row r="503" spans="1:30" hidden="1" x14ac:dyDescent="0.25">
      <c r="A503" s="156"/>
      <c r="B503" s="156"/>
      <c r="C503" s="24"/>
      <c r="D503" s="24"/>
      <c r="E503" s="24"/>
      <c r="F503" s="24"/>
      <c r="G503" s="24"/>
      <c r="H503" s="24"/>
      <c r="I503" s="24"/>
      <c r="J503" s="24"/>
      <c r="K503" s="157"/>
      <c r="L503" s="24"/>
      <c r="M503" s="24"/>
      <c r="N503" s="24"/>
      <c r="O503" s="24"/>
      <c r="P503" s="24"/>
      <c r="Q503" s="24"/>
      <c r="R503" s="24"/>
      <c r="S503" s="24"/>
      <c r="T503" s="24"/>
      <c r="U503" s="24"/>
      <c r="V503" s="24"/>
      <c r="W503" s="24"/>
      <c r="X503" s="24"/>
      <c r="Y503" s="24"/>
      <c r="Z503" s="24"/>
      <c r="AA503" s="24"/>
      <c r="AB503" s="24"/>
      <c r="AC503" s="24"/>
      <c r="AD503" s="24"/>
    </row>
    <row r="504" spans="1:30" hidden="1" x14ac:dyDescent="0.25">
      <c r="A504" s="156"/>
      <c r="B504" s="156"/>
      <c r="C504" s="24"/>
      <c r="D504" s="24"/>
      <c r="E504" s="24"/>
      <c r="F504" s="24"/>
      <c r="G504" s="24"/>
      <c r="H504" s="24"/>
      <c r="I504" s="24"/>
      <c r="J504" s="24"/>
      <c r="K504" s="157"/>
      <c r="L504" s="24"/>
      <c r="M504" s="24"/>
      <c r="N504" s="24"/>
      <c r="O504" s="24"/>
      <c r="P504" s="24"/>
      <c r="Q504" s="24"/>
      <c r="R504" s="24"/>
      <c r="S504" s="24"/>
      <c r="T504" s="24"/>
      <c r="U504" s="24"/>
      <c r="V504" s="24"/>
      <c r="W504" s="24"/>
      <c r="X504" s="24"/>
      <c r="Y504" s="24"/>
      <c r="Z504" s="24"/>
      <c r="AA504" s="24"/>
      <c r="AB504" s="24"/>
      <c r="AC504" s="24"/>
      <c r="AD504" s="24"/>
    </row>
    <row r="505" spans="1:30" hidden="1" x14ac:dyDescent="0.25">
      <c r="A505" s="156"/>
      <c r="B505" s="156"/>
      <c r="C505" s="24"/>
      <c r="D505" s="24"/>
      <c r="E505" s="24"/>
      <c r="F505" s="24"/>
      <c r="G505" s="24"/>
      <c r="H505" s="24"/>
      <c r="I505" s="24"/>
      <c r="J505" s="24"/>
      <c r="K505" s="157"/>
      <c r="L505" s="24"/>
      <c r="M505" s="24"/>
      <c r="N505" s="24"/>
      <c r="O505" s="24"/>
      <c r="P505" s="24"/>
      <c r="Q505" s="24"/>
      <c r="R505" s="24"/>
      <c r="S505" s="24"/>
      <c r="T505" s="24"/>
      <c r="U505" s="24"/>
      <c r="V505" s="24"/>
      <c r="W505" s="24"/>
      <c r="X505" s="24"/>
      <c r="Y505" s="24"/>
      <c r="Z505" s="24"/>
      <c r="AA505" s="24"/>
      <c r="AB505" s="24"/>
      <c r="AC505" s="24"/>
      <c r="AD505" s="24"/>
    </row>
    <row r="506" spans="1:30" hidden="1" x14ac:dyDescent="0.25">
      <c r="A506" s="156"/>
      <c r="B506" s="156"/>
      <c r="C506" s="24"/>
      <c r="D506" s="24"/>
      <c r="E506" s="24"/>
      <c r="F506" s="24"/>
      <c r="G506" s="24"/>
      <c r="H506" s="24"/>
      <c r="I506" s="24"/>
      <c r="J506" s="24"/>
      <c r="K506" s="157"/>
      <c r="L506" s="24"/>
      <c r="M506" s="24"/>
      <c r="N506" s="24"/>
      <c r="O506" s="24"/>
      <c r="P506" s="24"/>
      <c r="Q506" s="24"/>
      <c r="R506" s="24"/>
      <c r="S506" s="24"/>
      <c r="T506" s="24"/>
      <c r="U506" s="24"/>
      <c r="V506" s="24"/>
      <c r="W506" s="24"/>
      <c r="X506" s="24"/>
      <c r="Y506" s="24"/>
      <c r="Z506" s="24"/>
      <c r="AA506" s="24"/>
      <c r="AB506" s="24"/>
      <c r="AC506" s="24"/>
      <c r="AD506" s="24"/>
    </row>
    <row r="507" spans="1:30" hidden="1" x14ac:dyDescent="0.25">
      <c r="A507" s="156"/>
      <c r="B507" s="156"/>
      <c r="C507" s="24"/>
      <c r="D507" s="24"/>
      <c r="E507" s="24"/>
      <c r="F507" s="24"/>
      <c r="G507" s="24"/>
      <c r="H507" s="24"/>
      <c r="I507" s="24"/>
      <c r="J507" s="24"/>
      <c r="K507" s="157"/>
      <c r="L507" s="24"/>
      <c r="M507" s="24"/>
      <c r="N507" s="24"/>
      <c r="O507" s="24"/>
      <c r="P507" s="24"/>
      <c r="Q507" s="24"/>
      <c r="R507" s="24"/>
      <c r="S507" s="24"/>
      <c r="T507" s="24"/>
      <c r="U507" s="24"/>
      <c r="V507" s="24"/>
      <c r="W507" s="24"/>
      <c r="X507" s="24"/>
      <c r="Y507" s="24"/>
      <c r="Z507" s="24"/>
      <c r="AA507" s="24"/>
      <c r="AB507" s="24"/>
      <c r="AC507" s="24"/>
      <c r="AD507" s="24"/>
    </row>
    <row r="508" spans="1:30" hidden="1" x14ac:dyDescent="0.25">
      <c r="A508" s="156"/>
      <c r="B508" s="156"/>
      <c r="C508" s="24"/>
      <c r="D508" s="24"/>
      <c r="E508" s="24"/>
      <c r="F508" s="24"/>
      <c r="G508" s="24"/>
      <c r="H508" s="24"/>
      <c r="I508" s="24"/>
      <c r="J508" s="24"/>
      <c r="K508" s="157"/>
      <c r="L508" s="24"/>
      <c r="M508" s="24"/>
      <c r="N508" s="24"/>
      <c r="O508" s="24"/>
      <c r="P508" s="24"/>
      <c r="Q508" s="24"/>
      <c r="R508" s="24"/>
      <c r="S508" s="24"/>
      <c r="T508" s="24"/>
      <c r="U508" s="24"/>
      <c r="V508" s="24"/>
      <c r="W508" s="24"/>
      <c r="X508" s="24"/>
      <c r="Y508" s="24"/>
      <c r="Z508" s="24"/>
      <c r="AA508" s="24"/>
      <c r="AB508" s="24"/>
      <c r="AC508" s="24"/>
      <c r="AD508" s="24"/>
    </row>
    <row r="509" spans="1:30" hidden="1" x14ac:dyDescent="0.25">
      <c r="A509" s="156"/>
      <c r="B509" s="156"/>
      <c r="C509" s="24"/>
      <c r="D509" s="24"/>
      <c r="E509" s="24"/>
      <c r="F509" s="24"/>
      <c r="G509" s="24"/>
      <c r="H509" s="24"/>
      <c r="I509" s="24"/>
      <c r="J509" s="24"/>
      <c r="K509" s="157"/>
      <c r="L509" s="24"/>
      <c r="M509" s="24"/>
      <c r="N509" s="24"/>
      <c r="O509" s="24"/>
      <c r="P509" s="24"/>
      <c r="Q509" s="24"/>
      <c r="R509" s="24"/>
      <c r="S509" s="24"/>
      <c r="T509" s="24"/>
      <c r="U509" s="24"/>
      <c r="V509" s="24"/>
      <c r="W509" s="24"/>
      <c r="X509" s="24"/>
      <c r="Y509" s="24"/>
      <c r="Z509" s="24"/>
      <c r="AA509" s="24"/>
      <c r="AB509" s="24"/>
      <c r="AC509" s="24"/>
      <c r="AD509" s="24"/>
    </row>
    <row r="510" spans="1:30" hidden="1" x14ac:dyDescent="0.25">
      <c r="A510" s="156"/>
      <c r="B510" s="156"/>
      <c r="C510" s="24"/>
      <c r="D510" s="24"/>
      <c r="E510" s="24"/>
      <c r="F510" s="24"/>
      <c r="G510" s="24"/>
      <c r="H510" s="24"/>
      <c r="I510" s="24"/>
      <c r="J510" s="24"/>
      <c r="K510" s="157"/>
      <c r="L510" s="24"/>
      <c r="M510" s="24"/>
      <c r="N510" s="24"/>
      <c r="O510" s="24"/>
      <c r="P510" s="24"/>
      <c r="Q510" s="24"/>
      <c r="R510" s="24"/>
      <c r="S510" s="24"/>
      <c r="T510" s="24"/>
      <c r="U510" s="24"/>
      <c r="V510" s="24"/>
      <c r="W510" s="24"/>
      <c r="X510" s="24"/>
      <c r="Y510" s="24"/>
      <c r="Z510" s="24"/>
      <c r="AA510" s="24"/>
      <c r="AB510" s="24"/>
      <c r="AC510" s="24"/>
      <c r="AD510" s="24"/>
    </row>
    <row r="511" spans="1:30" hidden="1" x14ac:dyDescent="0.25">
      <c r="A511" s="156"/>
      <c r="B511" s="156"/>
      <c r="C511" s="24"/>
      <c r="D511" s="24"/>
      <c r="E511" s="24"/>
      <c r="F511" s="24"/>
      <c r="G511" s="24"/>
      <c r="H511" s="24"/>
      <c r="I511" s="24"/>
      <c r="J511" s="24"/>
      <c r="K511" s="157"/>
      <c r="L511" s="24"/>
      <c r="M511" s="24"/>
      <c r="N511" s="24"/>
      <c r="O511" s="24"/>
      <c r="P511" s="24"/>
      <c r="Q511" s="24"/>
      <c r="R511" s="24"/>
      <c r="S511" s="24"/>
      <c r="T511" s="24"/>
      <c r="U511" s="24"/>
      <c r="V511" s="24"/>
      <c r="W511" s="24"/>
      <c r="X511" s="24"/>
      <c r="Y511" s="24"/>
      <c r="Z511" s="24"/>
      <c r="AA511" s="24"/>
      <c r="AB511" s="24"/>
      <c r="AC511" s="24"/>
      <c r="AD511" s="24"/>
    </row>
    <row r="512" spans="1:30" hidden="1" x14ac:dyDescent="0.25">
      <c r="A512" s="156"/>
      <c r="B512" s="156"/>
      <c r="C512" s="24"/>
      <c r="D512" s="24"/>
      <c r="E512" s="24"/>
      <c r="F512" s="24"/>
      <c r="G512" s="24"/>
      <c r="H512" s="24"/>
      <c r="I512" s="24"/>
      <c r="J512" s="24"/>
      <c r="K512" s="157"/>
      <c r="L512" s="24"/>
      <c r="M512" s="24"/>
      <c r="N512" s="24"/>
      <c r="O512" s="24"/>
      <c r="P512" s="24"/>
      <c r="Q512" s="24"/>
      <c r="R512" s="24"/>
      <c r="S512" s="24"/>
      <c r="T512" s="24"/>
      <c r="U512" s="24"/>
      <c r="V512" s="24"/>
      <c r="W512" s="24"/>
      <c r="X512" s="24"/>
      <c r="Y512" s="24"/>
      <c r="Z512" s="24"/>
      <c r="AA512" s="24"/>
      <c r="AB512" s="24"/>
      <c r="AC512" s="24"/>
      <c r="AD512" s="24"/>
    </row>
    <row r="513" spans="1:30" hidden="1" x14ac:dyDescent="0.25">
      <c r="A513" s="156"/>
      <c r="B513" s="156"/>
      <c r="C513" s="24"/>
      <c r="D513" s="24"/>
      <c r="E513" s="24"/>
      <c r="F513" s="24"/>
      <c r="G513" s="24"/>
      <c r="H513" s="24"/>
      <c r="I513" s="24"/>
      <c r="J513" s="24"/>
      <c r="K513" s="157"/>
      <c r="L513" s="24"/>
      <c r="M513" s="24"/>
      <c r="N513" s="24"/>
      <c r="O513" s="24"/>
      <c r="P513" s="24"/>
      <c r="Q513" s="24"/>
      <c r="R513" s="24"/>
      <c r="S513" s="24"/>
      <c r="T513" s="24"/>
      <c r="U513" s="24"/>
      <c r="V513" s="24"/>
      <c r="W513" s="24"/>
      <c r="X513" s="24"/>
      <c r="Y513" s="24"/>
      <c r="Z513" s="24"/>
      <c r="AA513" s="24"/>
      <c r="AB513" s="24"/>
      <c r="AC513" s="24"/>
      <c r="AD513" s="24"/>
    </row>
    <row r="514" spans="1:30" hidden="1" x14ac:dyDescent="0.25">
      <c r="A514" s="156"/>
      <c r="B514" s="156"/>
      <c r="C514" s="24"/>
      <c r="D514" s="24"/>
      <c r="E514" s="24"/>
      <c r="F514" s="24"/>
      <c r="G514" s="24"/>
      <c r="H514" s="24"/>
      <c r="I514" s="24"/>
      <c r="J514" s="24"/>
      <c r="K514" s="157"/>
      <c r="L514" s="24"/>
      <c r="M514" s="24"/>
      <c r="N514" s="24"/>
      <c r="O514" s="24"/>
      <c r="P514" s="24"/>
      <c r="Q514" s="24"/>
      <c r="R514" s="24"/>
      <c r="S514" s="24"/>
      <c r="T514" s="24"/>
      <c r="U514" s="24"/>
      <c r="V514" s="24"/>
      <c r="W514" s="24"/>
      <c r="X514" s="24"/>
      <c r="Y514" s="24"/>
      <c r="Z514" s="24"/>
      <c r="AA514" s="24"/>
      <c r="AB514" s="24"/>
      <c r="AC514" s="24"/>
      <c r="AD514" s="24"/>
    </row>
    <row r="515" spans="1:30" hidden="1" x14ac:dyDescent="0.25">
      <c r="A515" s="156"/>
      <c r="B515" s="156"/>
      <c r="C515" s="24"/>
      <c r="D515" s="24"/>
      <c r="E515" s="24"/>
      <c r="F515" s="24"/>
      <c r="G515" s="24"/>
      <c r="H515" s="24"/>
      <c r="I515" s="24"/>
      <c r="J515" s="24"/>
      <c r="K515" s="157"/>
      <c r="L515" s="24"/>
      <c r="M515" s="24"/>
      <c r="N515" s="24"/>
      <c r="O515" s="24"/>
      <c r="P515" s="24"/>
      <c r="Q515" s="24"/>
      <c r="R515" s="24"/>
      <c r="S515" s="24"/>
      <c r="T515" s="24"/>
      <c r="U515" s="24"/>
      <c r="V515" s="24"/>
      <c r="W515" s="24"/>
      <c r="X515" s="24"/>
      <c r="Y515" s="24"/>
      <c r="Z515" s="24"/>
      <c r="AA515" s="24"/>
      <c r="AB515" s="24"/>
      <c r="AC515" s="24"/>
      <c r="AD515" s="24"/>
    </row>
    <row r="516" spans="1:30" hidden="1" x14ac:dyDescent="0.25">
      <c r="A516" s="156"/>
      <c r="B516" s="156"/>
      <c r="C516" s="24"/>
      <c r="D516" s="24"/>
      <c r="E516" s="24"/>
      <c r="F516" s="24"/>
      <c r="G516" s="24"/>
      <c r="H516" s="24"/>
      <c r="I516" s="24"/>
      <c r="J516" s="24"/>
      <c r="K516" s="157"/>
      <c r="L516" s="24"/>
      <c r="M516" s="24"/>
      <c r="N516" s="24"/>
      <c r="O516" s="24"/>
      <c r="P516" s="24"/>
      <c r="Q516" s="24"/>
      <c r="R516" s="24"/>
      <c r="S516" s="24"/>
      <c r="T516" s="24"/>
      <c r="U516" s="24"/>
      <c r="V516" s="24"/>
      <c r="W516" s="24"/>
      <c r="X516" s="24"/>
      <c r="Y516" s="24"/>
      <c r="Z516" s="24"/>
      <c r="AA516" s="24"/>
      <c r="AB516" s="24"/>
      <c r="AC516" s="24"/>
      <c r="AD516" s="24"/>
    </row>
    <row r="517" spans="1:30" hidden="1" x14ac:dyDescent="0.25">
      <c r="A517" s="156"/>
      <c r="B517" s="156"/>
      <c r="C517" s="24"/>
      <c r="D517" s="24"/>
      <c r="E517" s="24"/>
      <c r="F517" s="24"/>
      <c r="G517" s="24"/>
      <c r="H517" s="24"/>
      <c r="I517" s="24"/>
      <c r="J517" s="24"/>
      <c r="K517" s="157"/>
      <c r="L517" s="24"/>
      <c r="M517" s="24"/>
      <c r="N517" s="24"/>
      <c r="O517" s="24"/>
      <c r="P517" s="24"/>
      <c r="Q517" s="24"/>
      <c r="R517" s="24"/>
      <c r="S517" s="24"/>
      <c r="T517" s="24"/>
      <c r="U517" s="24"/>
      <c r="V517" s="24"/>
      <c r="W517" s="24"/>
      <c r="X517" s="24"/>
      <c r="Y517" s="24"/>
      <c r="Z517" s="24"/>
      <c r="AA517" s="24"/>
      <c r="AB517" s="24"/>
      <c r="AC517" s="24"/>
      <c r="AD517" s="24"/>
    </row>
    <row r="518" spans="1:30" hidden="1" x14ac:dyDescent="0.25">
      <c r="A518" s="156"/>
      <c r="B518" s="156"/>
      <c r="C518" s="24"/>
      <c r="D518" s="24"/>
      <c r="E518" s="24"/>
      <c r="F518" s="24"/>
      <c r="G518" s="24"/>
      <c r="H518" s="24"/>
      <c r="I518" s="24"/>
      <c r="J518" s="24"/>
      <c r="K518" s="157"/>
      <c r="L518" s="24"/>
      <c r="M518" s="24"/>
      <c r="N518" s="24"/>
      <c r="O518" s="24"/>
      <c r="P518" s="24"/>
      <c r="Q518" s="24"/>
      <c r="R518" s="24"/>
      <c r="S518" s="24"/>
      <c r="T518" s="24"/>
      <c r="U518" s="24"/>
      <c r="V518" s="24"/>
      <c r="W518" s="24"/>
      <c r="X518" s="24"/>
      <c r="Y518" s="24"/>
      <c r="Z518" s="24"/>
      <c r="AA518" s="24"/>
      <c r="AB518" s="24"/>
      <c r="AC518" s="24"/>
      <c r="AD518" s="24"/>
    </row>
    <row r="519" spans="1:30" hidden="1" x14ac:dyDescent="0.25">
      <c r="A519" s="156"/>
      <c r="B519" s="156"/>
      <c r="C519" s="24"/>
      <c r="D519" s="24"/>
      <c r="E519" s="24"/>
      <c r="F519" s="24"/>
      <c r="G519" s="24"/>
      <c r="H519" s="24"/>
      <c r="I519" s="24"/>
      <c r="J519" s="24"/>
      <c r="K519" s="157"/>
      <c r="L519" s="24"/>
      <c r="M519" s="24"/>
      <c r="N519" s="24"/>
      <c r="O519" s="24"/>
      <c r="P519" s="24"/>
      <c r="Q519" s="24"/>
      <c r="R519" s="24"/>
      <c r="S519" s="24"/>
      <c r="T519" s="24"/>
      <c r="U519" s="24"/>
      <c r="V519" s="24"/>
      <c r="W519" s="24"/>
      <c r="X519" s="24"/>
      <c r="Y519" s="24"/>
      <c r="Z519" s="24"/>
      <c r="AA519" s="24"/>
      <c r="AB519" s="24"/>
      <c r="AC519" s="24"/>
      <c r="AD519" s="24"/>
    </row>
    <row r="520" spans="1:30" hidden="1" x14ac:dyDescent="0.25">
      <c r="A520" s="156"/>
      <c r="B520" s="156"/>
      <c r="C520" s="24"/>
      <c r="D520" s="24"/>
      <c r="E520" s="24"/>
      <c r="F520" s="24"/>
      <c r="G520" s="24"/>
      <c r="H520" s="24"/>
      <c r="I520" s="24"/>
      <c r="J520" s="24"/>
      <c r="K520" s="157"/>
      <c r="L520" s="24"/>
      <c r="M520" s="24"/>
      <c r="N520" s="24"/>
      <c r="O520" s="24"/>
      <c r="P520" s="24"/>
      <c r="Q520" s="24"/>
      <c r="R520" s="24"/>
      <c r="S520" s="24"/>
      <c r="T520" s="24"/>
      <c r="U520" s="24"/>
      <c r="V520" s="24"/>
      <c r="W520" s="24"/>
      <c r="X520" s="24"/>
      <c r="Y520" s="24"/>
      <c r="Z520" s="24"/>
      <c r="AA520" s="24"/>
      <c r="AB520" s="24"/>
      <c r="AC520" s="24"/>
      <c r="AD520" s="24"/>
    </row>
    <row r="521" spans="1:30" hidden="1" x14ac:dyDescent="0.25">
      <c r="A521" s="156"/>
      <c r="B521" s="156"/>
      <c r="C521" s="24"/>
      <c r="D521" s="24"/>
      <c r="E521" s="24"/>
      <c r="F521" s="24"/>
      <c r="G521" s="24"/>
      <c r="H521" s="24"/>
      <c r="I521" s="24"/>
      <c r="J521" s="24"/>
      <c r="K521" s="157"/>
      <c r="L521" s="24"/>
      <c r="M521" s="24"/>
      <c r="N521" s="24"/>
      <c r="O521" s="24"/>
      <c r="P521" s="24"/>
      <c r="Q521" s="24"/>
      <c r="R521" s="24"/>
      <c r="S521" s="24"/>
      <c r="T521" s="24"/>
      <c r="U521" s="24"/>
      <c r="V521" s="24"/>
      <c r="W521" s="24"/>
      <c r="X521" s="24"/>
      <c r="Y521" s="24"/>
      <c r="Z521" s="24"/>
      <c r="AA521" s="24"/>
      <c r="AB521" s="24"/>
      <c r="AC521" s="24"/>
      <c r="AD521" s="24"/>
    </row>
    <row r="522" spans="1:30" hidden="1" x14ac:dyDescent="0.25">
      <c r="A522" s="156"/>
      <c r="B522" s="156"/>
      <c r="C522" s="24"/>
      <c r="D522" s="24"/>
      <c r="E522" s="24"/>
      <c r="F522" s="24"/>
      <c r="G522" s="24"/>
      <c r="H522" s="24"/>
      <c r="I522" s="24"/>
      <c r="J522" s="24"/>
      <c r="K522" s="157"/>
      <c r="L522" s="24"/>
      <c r="M522" s="24"/>
      <c r="N522" s="24"/>
      <c r="O522" s="24"/>
      <c r="P522" s="24"/>
      <c r="Q522" s="24"/>
      <c r="R522" s="24"/>
      <c r="S522" s="24"/>
      <c r="T522" s="24"/>
      <c r="U522" s="24"/>
      <c r="V522" s="24"/>
      <c r="W522" s="24"/>
      <c r="X522" s="24"/>
      <c r="Y522" s="24"/>
      <c r="Z522" s="24"/>
      <c r="AA522" s="24"/>
      <c r="AB522" s="24"/>
      <c r="AC522" s="24"/>
      <c r="AD522" s="24"/>
    </row>
    <row r="523" spans="1:30" hidden="1" x14ac:dyDescent="0.25">
      <c r="A523" s="156"/>
      <c r="B523" s="156"/>
      <c r="C523" s="24"/>
      <c r="D523" s="24"/>
      <c r="E523" s="24"/>
      <c r="F523" s="24"/>
      <c r="G523" s="24"/>
      <c r="H523" s="24"/>
      <c r="I523" s="24"/>
      <c r="J523" s="24"/>
      <c r="K523" s="157"/>
      <c r="L523" s="24"/>
      <c r="M523" s="24"/>
      <c r="N523" s="24"/>
      <c r="O523" s="24"/>
      <c r="P523" s="24"/>
      <c r="Q523" s="24"/>
      <c r="R523" s="24"/>
      <c r="S523" s="24"/>
      <c r="T523" s="24"/>
      <c r="U523" s="24"/>
      <c r="V523" s="24"/>
      <c r="W523" s="24"/>
      <c r="X523" s="24"/>
      <c r="Y523" s="24"/>
      <c r="Z523" s="24"/>
      <c r="AA523" s="24"/>
      <c r="AB523" s="24"/>
      <c r="AC523" s="24"/>
      <c r="AD523" s="24"/>
    </row>
    <row r="524" spans="1:30" hidden="1" x14ac:dyDescent="0.25">
      <c r="A524" s="156"/>
      <c r="B524" s="156"/>
      <c r="C524" s="24"/>
      <c r="D524" s="24"/>
      <c r="E524" s="24"/>
      <c r="F524" s="24"/>
      <c r="G524" s="24"/>
      <c r="H524" s="24"/>
      <c r="I524" s="24"/>
      <c r="J524" s="24"/>
      <c r="K524" s="157"/>
      <c r="L524" s="24"/>
      <c r="M524" s="24"/>
      <c r="N524" s="24"/>
      <c r="O524" s="24"/>
      <c r="P524" s="24"/>
      <c r="Q524" s="24"/>
      <c r="R524" s="24"/>
      <c r="S524" s="24"/>
      <c r="T524" s="24"/>
      <c r="U524" s="24"/>
      <c r="V524" s="24"/>
      <c r="W524" s="24"/>
      <c r="X524" s="24"/>
      <c r="Y524" s="24"/>
      <c r="Z524" s="24"/>
      <c r="AA524" s="24"/>
      <c r="AB524" s="24"/>
      <c r="AC524" s="24"/>
      <c r="AD524" s="24"/>
    </row>
    <row r="525" spans="1:30" hidden="1" x14ac:dyDescent="0.25">
      <c r="A525" s="156"/>
      <c r="B525" s="156"/>
      <c r="C525" s="24"/>
      <c r="D525" s="24"/>
      <c r="E525" s="24"/>
      <c r="F525" s="24"/>
      <c r="G525" s="24"/>
      <c r="H525" s="24"/>
      <c r="I525" s="24"/>
      <c r="J525" s="24"/>
      <c r="K525" s="157"/>
      <c r="L525" s="24"/>
      <c r="M525" s="24"/>
      <c r="N525" s="24"/>
      <c r="O525" s="24"/>
      <c r="P525" s="24"/>
      <c r="Q525" s="24"/>
      <c r="R525" s="24"/>
      <c r="S525" s="24"/>
      <c r="T525" s="24"/>
      <c r="U525" s="24"/>
      <c r="V525" s="24"/>
      <c r="W525" s="24"/>
      <c r="X525" s="24"/>
      <c r="Y525" s="24"/>
      <c r="Z525" s="24"/>
      <c r="AA525" s="24"/>
      <c r="AB525" s="24"/>
      <c r="AC525" s="24"/>
      <c r="AD525" s="24"/>
    </row>
    <row r="526" spans="1:30" hidden="1" x14ac:dyDescent="0.25">
      <c r="A526" s="156"/>
      <c r="B526" s="156"/>
      <c r="C526" s="24"/>
      <c r="D526" s="24"/>
      <c r="E526" s="24"/>
      <c r="F526" s="24"/>
      <c r="G526" s="24"/>
      <c r="H526" s="24"/>
      <c r="I526" s="24"/>
      <c r="J526" s="24"/>
      <c r="K526" s="157"/>
      <c r="L526" s="24"/>
      <c r="M526" s="24"/>
      <c r="N526" s="24"/>
      <c r="O526" s="24"/>
      <c r="P526" s="24"/>
      <c r="Q526" s="24"/>
      <c r="R526" s="24"/>
      <c r="S526" s="24"/>
      <c r="T526" s="24"/>
      <c r="U526" s="24"/>
      <c r="V526" s="24"/>
      <c r="W526" s="24"/>
      <c r="X526" s="24"/>
      <c r="Y526" s="24"/>
      <c r="Z526" s="24"/>
      <c r="AA526" s="24"/>
      <c r="AB526" s="24"/>
      <c r="AC526" s="24"/>
      <c r="AD526" s="24"/>
    </row>
    <row r="527" spans="1:30" hidden="1" x14ac:dyDescent="0.25">
      <c r="A527" s="156"/>
      <c r="B527" s="156"/>
      <c r="C527" s="24"/>
      <c r="D527" s="24"/>
      <c r="E527" s="24"/>
      <c r="F527" s="24"/>
      <c r="G527" s="24"/>
      <c r="H527" s="24"/>
      <c r="I527" s="24"/>
      <c r="J527" s="24"/>
      <c r="K527" s="157"/>
      <c r="L527" s="24"/>
      <c r="M527" s="24"/>
      <c r="N527" s="24"/>
      <c r="O527" s="24"/>
      <c r="P527" s="24"/>
      <c r="Q527" s="24"/>
      <c r="R527" s="24"/>
      <c r="S527" s="24"/>
      <c r="T527" s="24"/>
      <c r="U527" s="24"/>
      <c r="V527" s="24"/>
      <c r="W527" s="24"/>
      <c r="X527" s="24"/>
      <c r="Y527" s="24"/>
      <c r="Z527" s="24"/>
      <c r="AA527" s="24"/>
      <c r="AB527" s="24"/>
      <c r="AC527" s="24"/>
      <c r="AD527" s="24"/>
    </row>
    <row r="528" spans="1:30" hidden="1" x14ac:dyDescent="0.25">
      <c r="A528" s="156"/>
      <c r="B528" s="156"/>
      <c r="C528" s="24"/>
      <c r="D528" s="24"/>
      <c r="E528" s="24"/>
      <c r="F528" s="24"/>
      <c r="G528" s="24"/>
      <c r="H528" s="24"/>
      <c r="I528" s="24"/>
      <c r="J528" s="24"/>
      <c r="K528" s="157"/>
      <c r="L528" s="24"/>
      <c r="M528" s="24"/>
      <c r="N528" s="24"/>
      <c r="O528" s="24"/>
      <c r="P528" s="24"/>
      <c r="Q528" s="24"/>
      <c r="R528" s="24"/>
      <c r="S528" s="24"/>
      <c r="T528" s="24"/>
      <c r="U528" s="24"/>
      <c r="V528" s="24"/>
      <c r="W528" s="24"/>
      <c r="X528" s="24"/>
      <c r="Y528" s="24"/>
      <c r="Z528" s="24"/>
      <c r="AA528" s="24"/>
      <c r="AB528" s="24"/>
      <c r="AC528" s="24"/>
      <c r="AD528" s="24"/>
    </row>
    <row r="529" spans="1:30" hidden="1" x14ac:dyDescent="0.25">
      <c r="A529" s="156"/>
      <c r="B529" s="156"/>
      <c r="C529" s="24"/>
      <c r="D529" s="24"/>
      <c r="E529" s="24"/>
      <c r="F529" s="24"/>
      <c r="G529" s="24"/>
      <c r="H529" s="24"/>
      <c r="I529" s="24"/>
      <c r="J529" s="24"/>
      <c r="K529" s="157"/>
      <c r="L529" s="24"/>
      <c r="M529" s="24"/>
      <c r="N529" s="24"/>
      <c r="O529" s="24"/>
      <c r="P529" s="24"/>
      <c r="Q529" s="24"/>
      <c r="R529" s="24"/>
      <c r="S529" s="24"/>
      <c r="T529" s="24"/>
      <c r="U529" s="24"/>
      <c r="V529" s="24"/>
      <c r="W529" s="24"/>
      <c r="X529" s="24"/>
      <c r="Y529" s="24"/>
      <c r="Z529" s="24"/>
      <c r="AA529" s="24"/>
      <c r="AB529" s="24"/>
      <c r="AC529" s="24"/>
      <c r="AD529" s="24"/>
    </row>
    <row r="530" spans="1:30" hidden="1" x14ac:dyDescent="0.25">
      <c r="A530" s="156"/>
      <c r="B530" s="156"/>
      <c r="C530" s="24"/>
      <c r="D530" s="24"/>
      <c r="E530" s="24"/>
      <c r="F530" s="24"/>
      <c r="G530" s="24"/>
      <c r="H530" s="24"/>
      <c r="I530" s="24"/>
      <c r="J530" s="24"/>
      <c r="K530" s="157"/>
      <c r="L530" s="24"/>
      <c r="M530" s="24"/>
      <c r="N530" s="24"/>
      <c r="O530" s="24"/>
      <c r="P530" s="24"/>
      <c r="Q530" s="24"/>
      <c r="R530" s="24"/>
      <c r="S530" s="24"/>
      <c r="T530" s="24"/>
      <c r="U530" s="24"/>
      <c r="V530" s="24"/>
      <c r="W530" s="24"/>
      <c r="X530" s="24"/>
      <c r="Y530" s="24"/>
      <c r="Z530" s="24"/>
      <c r="AA530" s="24"/>
      <c r="AB530" s="24"/>
      <c r="AC530" s="24"/>
      <c r="AD530" s="24"/>
    </row>
    <row r="531" spans="1:30" hidden="1" x14ac:dyDescent="0.25">
      <c r="A531" s="156"/>
      <c r="B531" s="156"/>
      <c r="C531" s="24"/>
      <c r="D531" s="24"/>
      <c r="E531" s="24"/>
      <c r="F531" s="24"/>
      <c r="G531" s="24"/>
      <c r="H531" s="24"/>
      <c r="I531" s="24"/>
      <c r="J531" s="24"/>
      <c r="K531" s="157"/>
      <c r="L531" s="24"/>
      <c r="M531" s="24"/>
      <c r="N531" s="24"/>
      <c r="O531" s="24"/>
      <c r="P531" s="24"/>
      <c r="Q531" s="24"/>
      <c r="R531" s="24"/>
      <c r="S531" s="24"/>
      <c r="T531" s="24"/>
      <c r="U531" s="24"/>
      <c r="V531" s="24"/>
      <c r="W531" s="24"/>
      <c r="X531" s="24"/>
      <c r="Y531" s="24"/>
      <c r="Z531" s="24"/>
      <c r="AA531" s="24"/>
      <c r="AB531" s="24"/>
      <c r="AC531" s="24"/>
      <c r="AD531" s="24"/>
    </row>
    <row r="532" spans="1:30" hidden="1" x14ac:dyDescent="0.25">
      <c r="A532" s="156"/>
      <c r="B532" s="156"/>
      <c r="C532" s="24"/>
      <c r="D532" s="24"/>
      <c r="E532" s="24"/>
      <c r="F532" s="24"/>
      <c r="G532" s="24"/>
      <c r="H532" s="24"/>
      <c r="I532" s="24"/>
      <c r="J532" s="24"/>
      <c r="K532" s="157"/>
      <c r="L532" s="24"/>
      <c r="M532" s="24"/>
      <c r="N532" s="24"/>
      <c r="O532" s="24"/>
      <c r="P532" s="24"/>
      <c r="Q532" s="24"/>
      <c r="R532" s="24"/>
      <c r="S532" s="24"/>
      <c r="T532" s="24"/>
      <c r="U532" s="24"/>
      <c r="V532" s="24"/>
      <c r="W532" s="24"/>
      <c r="X532" s="24"/>
      <c r="Y532" s="24"/>
      <c r="Z532" s="24"/>
      <c r="AA532" s="24"/>
      <c r="AB532" s="24"/>
      <c r="AC532" s="24"/>
      <c r="AD532" s="24"/>
    </row>
    <row r="533" spans="1:30" hidden="1" x14ac:dyDescent="0.25">
      <c r="A533" s="156"/>
      <c r="B533" s="156"/>
      <c r="C533" s="24"/>
      <c r="D533" s="24"/>
      <c r="E533" s="24"/>
      <c r="F533" s="24"/>
      <c r="G533" s="24"/>
      <c r="H533" s="24"/>
      <c r="I533" s="24"/>
      <c r="J533" s="24"/>
      <c r="K533" s="157"/>
      <c r="L533" s="24"/>
      <c r="M533" s="24"/>
      <c r="N533" s="24"/>
      <c r="O533" s="24"/>
      <c r="P533" s="24"/>
      <c r="Q533" s="24"/>
      <c r="R533" s="24"/>
      <c r="S533" s="24"/>
      <c r="T533" s="24"/>
      <c r="U533" s="24"/>
      <c r="V533" s="24"/>
      <c r="W533" s="24"/>
      <c r="X533" s="24"/>
      <c r="Y533" s="24"/>
      <c r="Z533" s="24"/>
      <c r="AA533" s="24"/>
      <c r="AB533" s="24"/>
      <c r="AC533" s="24"/>
      <c r="AD533" s="24"/>
    </row>
    <row r="534" spans="1:30" hidden="1" x14ac:dyDescent="0.25">
      <c r="A534" s="156"/>
      <c r="B534" s="156"/>
      <c r="C534" s="24"/>
      <c r="D534" s="24"/>
      <c r="E534" s="24"/>
      <c r="F534" s="24"/>
      <c r="G534" s="24"/>
      <c r="H534" s="24"/>
      <c r="I534" s="24"/>
      <c r="J534" s="24"/>
      <c r="K534" s="157"/>
      <c r="L534" s="24"/>
      <c r="M534" s="24"/>
      <c r="N534" s="24"/>
      <c r="O534" s="24"/>
      <c r="P534" s="24"/>
      <c r="Q534" s="24"/>
      <c r="R534" s="24"/>
      <c r="S534" s="24"/>
      <c r="T534" s="24"/>
      <c r="U534" s="24"/>
      <c r="V534" s="24"/>
      <c r="W534" s="24"/>
      <c r="X534" s="24"/>
      <c r="Y534" s="24"/>
      <c r="Z534" s="24"/>
      <c r="AA534" s="24"/>
      <c r="AB534" s="24"/>
      <c r="AC534" s="24"/>
      <c r="AD534" s="24"/>
    </row>
    <row r="535" spans="1:30" hidden="1" x14ac:dyDescent="0.25">
      <c r="A535" s="156"/>
      <c r="B535" s="156"/>
      <c r="C535" s="24"/>
      <c r="D535" s="24"/>
      <c r="E535" s="24"/>
      <c r="F535" s="24"/>
      <c r="G535" s="24"/>
      <c r="H535" s="24"/>
      <c r="I535" s="24"/>
      <c r="J535" s="24"/>
      <c r="K535" s="157"/>
      <c r="L535" s="24"/>
      <c r="M535" s="24"/>
      <c r="N535" s="24"/>
      <c r="O535" s="24"/>
      <c r="P535" s="24"/>
      <c r="Q535" s="24"/>
      <c r="R535" s="24"/>
      <c r="S535" s="24"/>
      <c r="T535" s="24"/>
      <c r="U535" s="24"/>
      <c r="V535" s="24"/>
      <c r="W535" s="24"/>
      <c r="X535" s="24"/>
      <c r="Y535" s="24"/>
      <c r="Z535" s="24"/>
      <c r="AA535" s="24"/>
      <c r="AB535" s="24"/>
      <c r="AC535" s="24"/>
      <c r="AD535" s="24"/>
    </row>
    <row r="536" spans="1:30" hidden="1" x14ac:dyDescent="0.25">
      <c r="A536" s="156"/>
      <c r="B536" s="156"/>
      <c r="C536" s="24"/>
      <c r="D536" s="24"/>
      <c r="E536" s="24"/>
      <c r="F536" s="24"/>
      <c r="G536" s="24"/>
      <c r="H536" s="24"/>
      <c r="I536" s="24"/>
      <c r="J536" s="24"/>
      <c r="K536" s="157"/>
      <c r="L536" s="24"/>
      <c r="M536" s="24"/>
      <c r="N536" s="24"/>
      <c r="O536" s="24"/>
      <c r="P536" s="24"/>
      <c r="Q536" s="24"/>
      <c r="R536" s="24"/>
      <c r="S536" s="24"/>
      <c r="T536" s="24"/>
      <c r="U536" s="24"/>
      <c r="V536" s="24"/>
      <c r="W536" s="24"/>
      <c r="X536" s="24"/>
      <c r="Y536" s="24"/>
      <c r="Z536" s="24"/>
      <c r="AA536" s="24"/>
      <c r="AB536" s="24"/>
      <c r="AC536" s="24"/>
      <c r="AD536" s="24"/>
    </row>
    <row r="537" spans="1:30" hidden="1" x14ac:dyDescent="0.25">
      <c r="A537" s="156"/>
      <c r="B537" s="156"/>
      <c r="C537" s="24"/>
      <c r="D537" s="24"/>
      <c r="E537" s="24"/>
      <c r="F537" s="24"/>
      <c r="G537" s="24"/>
      <c r="H537" s="24"/>
      <c r="I537" s="24"/>
      <c r="J537" s="24"/>
      <c r="K537" s="157"/>
      <c r="L537" s="24"/>
      <c r="M537" s="24"/>
      <c r="N537" s="24"/>
      <c r="O537" s="24"/>
      <c r="P537" s="24"/>
      <c r="Q537" s="24"/>
      <c r="R537" s="24"/>
      <c r="S537" s="24"/>
      <c r="T537" s="24"/>
      <c r="U537" s="24"/>
      <c r="V537" s="24"/>
      <c r="W537" s="24"/>
      <c r="X537" s="24"/>
      <c r="Y537" s="24"/>
      <c r="Z537" s="24"/>
      <c r="AA537" s="24"/>
      <c r="AB537" s="24"/>
      <c r="AC537" s="24"/>
      <c r="AD537" s="24"/>
    </row>
    <row r="538" spans="1:30" hidden="1" x14ac:dyDescent="0.25">
      <c r="A538" s="156"/>
      <c r="B538" s="156"/>
      <c r="C538" s="24"/>
      <c r="D538" s="24"/>
      <c r="E538" s="24"/>
      <c r="F538" s="24"/>
      <c r="G538" s="24"/>
      <c r="H538" s="24"/>
      <c r="I538" s="24"/>
      <c r="J538" s="24"/>
      <c r="K538" s="157"/>
      <c r="L538" s="24"/>
      <c r="M538" s="24"/>
      <c r="N538" s="24"/>
      <c r="O538" s="24"/>
      <c r="P538" s="24"/>
      <c r="Q538" s="24"/>
      <c r="R538" s="24"/>
      <c r="S538" s="24"/>
      <c r="T538" s="24"/>
      <c r="U538" s="24"/>
      <c r="V538" s="24"/>
      <c r="W538" s="24"/>
      <c r="X538" s="24"/>
      <c r="Y538" s="24"/>
      <c r="Z538" s="24"/>
      <c r="AA538" s="24"/>
      <c r="AB538" s="24"/>
      <c r="AC538" s="24"/>
      <c r="AD538" s="24"/>
    </row>
    <row r="539" spans="1:30" hidden="1" x14ac:dyDescent="0.25">
      <c r="A539" s="156"/>
      <c r="B539" s="156"/>
      <c r="C539" s="24"/>
      <c r="D539" s="24"/>
      <c r="E539" s="24"/>
      <c r="F539" s="24"/>
      <c r="G539" s="24"/>
      <c r="H539" s="24"/>
      <c r="I539" s="24"/>
      <c r="J539" s="24"/>
      <c r="K539" s="157"/>
      <c r="L539" s="24"/>
      <c r="M539" s="24"/>
      <c r="N539" s="24"/>
      <c r="O539" s="24"/>
      <c r="P539" s="24"/>
      <c r="Q539" s="24"/>
      <c r="R539" s="24"/>
      <c r="S539" s="24"/>
      <c r="T539" s="24"/>
      <c r="U539" s="24"/>
      <c r="V539" s="24"/>
      <c r="W539" s="24"/>
      <c r="X539" s="24"/>
      <c r="Y539" s="24"/>
      <c r="Z539" s="24"/>
      <c r="AA539" s="24"/>
      <c r="AB539" s="24"/>
      <c r="AC539" s="24"/>
      <c r="AD539" s="24"/>
    </row>
    <row r="540" spans="1:30" hidden="1" x14ac:dyDescent="0.25">
      <c r="A540" s="156"/>
      <c r="B540" s="156"/>
      <c r="C540" s="24"/>
      <c r="D540" s="24"/>
      <c r="E540" s="24"/>
      <c r="F540" s="24"/>
      <c r="G540" s="24"/>
      <c r="H540" s="24"/>
      <c r="I540" s="24"/>
      <c r="J540" s="24"/>
      <c r="K540" s="157"/>
      <c r="L540" s="24"/>
      <c r="M540" s="24"/>
      <c r="N540" s="24"/>
      <c r="O540" s="24"/>
      <c r="P540" s="24"/>
      <c r="Q540" s="24"/>
      <c r="R540" s="24"/>
      <c r="S540" s="24"/>
      <c r="T540" s="24"/>
      <c r="U540" s="24"/>
      <c r="V540" s="24"/>
      <c r="W540" s="24"/>
      <c r="X540" s="24"/>
      <c r="Y540" s="24"/>
      <c r="Z540" s="24"/>
      <c r="AA540" s="24"/>
      <c r="AB540" s="24"/>
      <c r="AC540" s="24"/>
      <c r="AD540" s="24"/>
    </row>
    <row r="541" spans="1:30" hidden="1" x14ac:dyDescent="0.25">
      <c r="A541" s="156"/>
      <c r="B541" s="156"/>
      <c r="C541" s="24"/>
      <c r="D541" s="24"/>
      <c r="E541" s="24"/>
      <c r="F541" s="24"/>
      <c r="G541" s="24"/>
      <c r="H541" s="24"/>
      <c r="I541" s="24"/>
      <c r="J541" s="24"/>
      <c r="K541" s="157"/>
      <c r="L541" s="24"/>
      <c r="M541" s="24"/>
      <c r="N541" s="24"/>
      <c r="O541" s="24"/>
      <c r="P541" s="24"/>
      <c r="Q541" s="24"/>
      <c r="R541" s="24"/>
      <c r="S541" s="24"/>
      <c r="T541" s="24"/>
      <c r="U541" s="24"/>
      <c r="V541" s="24"/>
      <c r="W541" s="24"/>
      <c r="X541" s="24"/>
      <c r="Y541" s="24"/>
      <c r="Z541" s="24"/>
      <c r="AA541" s="24"/>
      <c r="AB541" s="24"/>
      <c r="AC541" s="24"/>
      <c r="AD541" s="24"/>
    </row>
    <row r="542" spans="1:30" hidden="1" x14ac:dyDescent="0.25">
      <c r="A542" s="156"/>
      <c r="B542" s="156"/>
      <c r="C542" s="24"/>
      <c r="D542" s="24"/>
      <c r="E542" s="24"/>
      <c r="F542" s="24"/>
      <c r="G542" s="24"/>
      <c r="H542" s="24"/>
      <c r="I542" s="24"/>
      <c r="J542" s="24"/>
      <c r="K542" s="157"/>
      <c r="L542" s="24"/>
      <c r="M542" s="24"/>
      <c r="N542" s="24"/>
      <c r="O542" s="24"/>
      <c r="P542" s="24"/>
      <c r="Q542" s="24"/>
      <c r="R542" s="24"/>
      <c r="S542" s="24"/>
      <c r="T542" s="24"/>
      <c r="U542" s="24"/>
      <c r="V542" s="24"/>
      <c r="W542" s="24"/>
      <c r="X542" s="24"/>
      <c r="Y542" s="24"/>
      <c r="Z542" s="24"/>
      <c r="AA542" s="24"/>
      <c r="AB542" s="24"/>
      <c r="AC542" s="24"/>
      <c r="AD542" s="24"/>
    </row>
    <row r="543" spans="1:30" hidden="1" x14ac:dyDescent="0.25">
      <c r="A543" s="156"/>
      <c r="B543" s="156"/>
      <c r="C543" s="24"/>
      <c r="D543" s="24"/>
      <c r="E543" s="24"/>
      <c r="F543" s="24"/>
      <c r="G543" s="24"/>
      <c r="H543" s="24"/>
      <c r="I543" s="24"/>
      <c r="J543" s="24"/>
      <c r="K543" s="157"/>
      <c r="L543" s="24"/>
      <c r="M543" s="24"/>
      <c r="N543" s="24"/>
      <c r="O543" s="24"/>
      <c r="P543" s="24"/>
      <c r="Q543" s="24"/>
      <c r="R543" s="24"/>
      <c r="S543" s="24"/>
      <c r="T543" s="24"/>
      <c r="U543" s="24"/>
      <c r="V543" s="24"/>
      <c r="W543" s="24"/>
      <c r="X543" s="24"/>
      <c r="Y543" s="24"/>
      <c r="Z543" s="24"/>
      <c r="AA543" s="24"/>
      <c r="AB543" s="24"/>
      <c r="AC543" s="24"/>
      <c r="AD543" s="24"/>
    </row>
    <row r="544" spans="1:30" hidden="1" x14ac:dyDescent="0.25">
      <c r="A544" s="156"/>
      <c r="B544" s="156"/>
      <c r="C544" s="24"/>
      <c r="D544" s="24"/>
      <c r="E544" s="24"/>
      <c r="F544" s="24"/>
      <c r="G544" s="24"/>
      <c r="H544" s="24"/>
      <c r="I544" s="24"/>
      <c r="J544" s="24"/>
      <c r="K544" s="157"/>
      <c r="L544" s="24"/>
      <c r="M544" s="24"/>
      <c r="N544" s="24"/>
      <c r="O544" s="24"/>
      <c r="P544" s="24"/>
      <c r="Q544" s="24"/>
      <c r="R544" s="24"/>
      <c r="S544" s="24"/>
      <c r="T544" s="24"/>
      <c r="U544" s="24"/>
      <c r="V544" s="24"/>
      <c r="W544" s="24"/>
      <c r="X544" s="24"/>
      <c r="Y544" s="24"/>
      <c r="Z544" s="24"/>
      <c r="AA544" s="24"/>
      <c r="AB544" s="24"/>
      <c r="AC544" s="24"/>
      <c r="AD544" s="24"/>
    </row>
    <row r="545" spans="1:30" hidden="1" x14ac:dyDescent="0.25">
      <c r="A545" s="156"/>
      <c r="B545" s="156"/>
      <c r="C545" s="24"/>
      <c r="D545" s="24"/>
      <c r="E545" s="24"/>
      <c r="F545" s="24"/>
      <c r="G545" s="24"/>
      <c r="H545" s="24"/>
      <c r="I545" s="24"/>
      <c r="J545" s="24"/>
      <c r="K545" s="157"/>
      <c r="L545" s="24"/>
      <c r="M545" s="24"/>
      <c r="N545" s="24"/>
      <c r="O545" s="24"/>
      <c r="P545" s="24"/>
      <c r="Q545" s="24"/>
      <c r="R545" s="24"/>
      <c r="S545" s="24"/>
      <c r="T545" s="24"/>
      <c r="U545" s="24"/>
      <c r="V545" s="24"/>
      <c r="W545" s="24"/>
      <c r="X545" s="24"/>
      <c r="Y545" s="24"/>
      <c r="Z545" s="24"/>
      <c r="AA545" s="24"/>
      <c r="AB545" s="24"/>
      <c r="AC545" s="24"/>
      <c r="AD545" s="24"/>
    </row>
    <row r="546" spans="1:30" hidden="1" x14ac:dyDescent="0.25">
      <c r="A546" s="156"/>
      <c r="B546" s="156"/>
      <c r="C546" s="24"/>
      <c r="D546" s="24"/>
      <c r="E546" s="24"/>
      <c r="F546" s="24"/>
      <c r="G546" s="24"/>
      <c r="H546" s="24"/>
      <c r="I546" s="24"/>
      <c r="J546" s="24"/>
      <c r="K546" s="157"/>
      <c r="L546" s="24"/>
      <c r="M546" s="24"/>
      <c r="N546" s="24"/>
      <c r="O546" s="24"/>
      <c r="P546" s="24"/>
      <c r="Q546" s="24"/>
      <c r="R546" s="24"/>
      <c r="S546" s="24"/>
      <c r="T546" s="24"/>
      <c r="U546" s="24"/>
      <c r="V546" s="24"/>
      <c r="W546" s="24"/>
      <c r="X546" s="24"/>
      <c r="Y546" s="24"/>
      <c r="Z546" s="24"/>
      <c r="AA546" s="24"/>
      <c r="AB546" s="24"/>
      <c r="AC546" s="24"/>
      <c r="AD546" s="24"/>
    </row>
    <row r="547" spans="1:30" hidden="1" x14ac:dyDescent="0.25">
      <c r="A547" s="156"/>
      <c r="B547" s="156"/>
      <c r="C547" s="24"/>
      <c r="D547" s="24"/>
      <c r="E547" s="24"/>
      <c r="F547" s="24"/>
      <c r="G547" s="24"/>
      <c r="H547" s="24"/>
      <c r="I547" s="24"/>
      <c r="J547" s="24"/>
      <c r="K547" s="157"/>
      <c r="L547" s="24"/>
      <c r="M547" s="24"/>
      <c r="N547" s="24"/>
      <c r="O547" s="24"/>
      <c r="P547" s="24"/>
      <c r="Q547" s="24"/>
      <c r="R547" s="24"/>
      <c r="S547" s="24"/>
      <c r="T547" s="24"/>
      <c r="U547" s="24"/>
      <c r="V547" s="24"/>
      <c r="W547" s="24"/>
      <c r="X547" s="24"/>
      <c r="Y547" s="24"/>
      <c r="Z547" s="24"/>
      <c r="AA547" s="24"/>
      <c r="AB547" s="24"/>
      <c r="AC547" s="24"/>
      <c r="AD547" s="24"/>
    </row>
    <row r="548" spans="1:30" hidden="1" x14ac:dyDescent="0.25">
      <c r="A548" s="156"/>
      <c r="B548" s="156"/>
      <c r="C548" s="24"/>
      <c r="D548" s="24"/>
      <c r="E548" s="24"/>
      <c r="F548" s="24"/>
      <c r="G548" s="24"/>
      <c r="H548" s="24"/>
      <c r="I548" s="24"/>
      <c r="J548" s="24"/>
      <c r="K548" s="157"/>
      <c r="L548" s="24"/>
      <c r="M548" s="24"/>
      <c r="N548" s="24"/>
      <c r="O548" s="24"/>
      <c r="P548" s="24"/>
      <c r="Q548" s="24"/>
      <c r="R548" s="24"/>
      <c r="S548" s="24"/>
      <c r="T548" s="24"/>
      <c r="U548" s="24"/>
      <c r="V548" s="24"/>
      <c r="W548" s="24"/>
      <c r="X548" s="24"/>
      <c r="Y548" s="24"/>
      <c r="Z548" s="24"/>
      <c r="AA548" s="24"/>
      <c r="AB548" s="24"/>
      <c r="AC548" s="24"/>
      <c r="AD548" s="24"/>
    </row>
    <row r="549" spans="1:30" hidden="1" x14ac:dyDescent="0.25">
      <c r="A549" s="156"/>
      <c r="B549" s="156"/>
      <c r="C549" s="24"/>
      <c r="D549" s="24"/>
      <c r="E549" s="24"/>
      <c r="F549" s="24"/>
      <c r="G549" s="24"/>
      <c r="H549" s="24"/>
      <c r="I549" s="24"/>
      <c r="J549" s="24"/>
      <c r="K549" s="157"/>
      <c r="L549" s="24"/>
      <c r="M549" s="24"/>
      <c r="N549" s="24"/>
      <c r="O549" s="24"/>
      <c r="P549" s="24"/>
      <c r="Q549" s="24"/>
      <c r="R549" s="24"/>
      <c r="S549" s="24"/>
      <c r="T549" s="24"/>
      <c r="U549" s="24"/>
      <c r="V549" s="24"/>
      <c r="W549" s="24"/>
      <c r="X549" s="24"/>
      <c r="Y549" s="24"/>
      <c r="Z549" s="24"/>
      <c r="AA549" s="24"/>
      <c r="AB549" s="24"/>
      <c r="AC549" s="24"/>
      <c r="AD549" s="24"/>
    </row>
    <row r="550" spans="1:30" hidden="1" x14ac:dyDescent="0.25">
      <c r="A550" s="156"/>
      <c r="B550" s="156"/>
      <c r="C550" s="24"/>
      <c r="D550" s="24"/>
      <c r="E550" s="24"/>
      <c r="F550" s="24"/>
      <c r="G550" s="24"/>
      <c r="H550" s="24"/>
      <c r="I550" s="24"/>
      <c r="J550" s="24"/>
      <c r="K550" s="157"/>
      <c r="L550" s="24"/>
      <c r="M550" s="24"/>
      <c r="N550" s="24"/>
      <c r="O550" s="24"/>
      <c r="P550" s="24"/>
      <c r="Q550" s="24"/>
      <c r="R550" s="24"/>
      <c r="S550" s="24"/>
      <c r="T550" s="24"/>
      <c r="U550" s="24"/>
      <c r="V550" s="24"/>
      <c r="W550" s="24"/>
      <c r="X550" s="24"/>
      <c r="Y550" s="24"/>
      <c r="Z550" s="24"/>
      <c r="AA550" s="24"/>
      <c r="AB550" s="24"/>
      <c r="AC550" s="24"/>
      <c r="AD550" s="24"/>
    </row>
    <row r="551" spans="1:30" hidden="1" x14ac:dyDescent="0.25">
      <c r="A551" s="156"/>
      <c r="B551" s="156"/>
      <c r="C551" s="24"/>
      <c r="D551" s="24"/>
      <c r="E551" s="24"/>
      <c r="F551" s="24"/>
      <c r="G551" s="24"/>
      <c r="H551" s="24"/>
      <c r="I551" s="24"/>
      <c r="J551" s="24"/>
      <c r="K551" s="157"/>
      <c r="L551" s="24"/>
      <c r="M551" s="24"/>
      <c r="N551" s="24"/>
      <c r="O551" s="24"/>
      <c r="P551" s="24"/>
      <c r="Q551" s="24"/>
      <c r="R551" s="24"/>
      <c r="S551" s="24"/>
      <c r="T551" s="24"/>
      <c r="U551" s="24"/>
      <c r="V551" s="24"/>
      <c r="W551" s="24"/>
      <c r="X551" s="24"/>
      <c r="Y551" s="24"/>
      <c r="Z551" s="24"/>
      <c r="AA551" s="24"/>
      <c r="AB551" s="24"/>
      <c r="AC551" s="24"/>
      <c r="AD551" s="24"/>
    </row>
    <row r="552" spans="1:30" hidden="1" x14ac:dyDescent="0.25">
      <c r="A552" s="156"/>
      <c r="B552" s="156"/>
      <c r="C552" s="24"/>
      <c r="D552" s="24"/>
      <c r="E552" s="24"/>
      <c r="F552" s="24"/>
      <c r="G552" s="24"/>
      <c r="H552" s="24"/>
      <c r="I552" s="24"/>
      <c r="J552" s="24"/>
      <c r="K552" s="157"/>
      <c r="L552" s="24"/>
      <c r="M552" s="24"/>
      <c r="N552" s="24"/>
      <c r="O552" s="24"/>
      <c r="P552" s="24"/>
      <c r="Q552" s="24"/>
      <c r="R552" s="24"/>
      <c r="S552" s="24"/>
      <c r="T552" s="24"/>
      <c r="U552" s="24"/>
      <c r="V552" s="24"/>
      <c r="W552" s="24"/>
      <c r="X552" s="24"/>
      <c r="Y552" s="24"/>
      <c r="Z552" s="24"/>
      <c r="AA552" s="24"/>
      <c r="AB552" s="24"/>
      <c r="AC552" s="24"/>
      <c r="AD552" s="24"/>
    </row>
    <row r="553" spans="1:30" hidden="1" x14ac:dyDescent="0.25">
      <c r="A553" s="156"/>
      <c r="B553" s="156"/>
      <c r="C553" s="24"/>
      <c r="D553" s="24"/>
      <c r="E553" s="24"/>
      <c r="F553" s="24"/>
      <c r="G553" s="24"/>
      <c r="H553" s="24"/>
      <c r="I553" s="24"/>
      <c r="J553" s="24"/>
      <c r="K553" s="157"/>
      <c r="L553" s="24"/>
      <c r="M553" s="24"/>
      <c r="N553" s="24"/>
      <c r="O553" s="24"/>
      <c r="P553" s="24"/>
      <c r="Q553" s="24"/>
      <c r="R553" s="24"/>
      <c r="S553" s="24"/>
      <c r="T553" s="24"/>
      <c r="U553" s="24"/>
      <c r="V553" s="24"/>
      <c r="W553" s="24"/>
      <c r="X553" s="24"/>
      <c r="Y553" s="24"/>
      <c r="Z553" s="24"/>
      <c r="AA553" s="24"/>
      <c r="AB553" s="24"/>
      <c r="AC553" s="24"/>
      <c r="AD553" s="24"/>
    </row>
    <row r="554" spans="1:30" hidden="1" x14ac:dyDescent="0.25">
      <c r="A554" s="156"/>
      <c r="B554" s="156"/>
      <c r="C554" s="24"/>
      <c r="D554" s="24"/>
      <c r="E554" s="24"/>
      <c r="F554" s="24"/>
      <c r="G554" s="24"/>
      <c r="H554" s="24"/>
      <c r="I554" s="24"/>
      <c r="J554" s="24"/>
      <c r="K554" s="157"/>
      <c r="L554" s="24"/>
      <c r="M554" s="24"/>
      <c r="N554" s="24"/>
      <c r="O554" s="24"/>
      <c r="P554" s="24"/>
      <c r="Q554" s="24"/>
      <c r="R554" s="24"/>
      <c r="S554" s="24"/>
      <c r="T554" s="24"/>
      <c r="U554" s="24"/>
      <c r="V554" s="24"/>
      <c r="W554" s="24"/>
      <c r="X554" s="24"/>
      <c r="Y554" s="24"/>
      <c r="Z554" s="24"/>
      <c r="AA554" s="24"/>
      <c r="AB554" s="24"/>
      <c r="AC554" s="24"/>
      <c r="AD554" s="24"/>
    </row>
    <row r="555" spans="1:30" hidden="1" x14ac:dyDescent="0.25">
      <c r="A555" s="156"/>
      <c r="B555" s="156"/>
      <c r="C555" s="24"/>
      <c r="D555" s="24"/>
      <c r="E555" s="24"/>
      <c r="F555" s="24"/>
      <c r="G555" s="24"/>
      <c r="H555" s="24"/>
      <c r="I555" s="24"/>
      <c r="J555" s="24"/>
      <c r="K555" s="157"/>
      <c r="L555" s="24"/>
      <c r="M555" s="24"/>
      <c r="N555" s="24"/>
      <c r="O555" s="24"/>
      <c r="P555" s="24"/>
      <c r="Q555" s="24"/>
      <c r="R555" s="24"/>
      <c r="S555" s="24"/>
      <c r="T555" s="24"/>
      <c r="U555" s="24"/>
      <c r="V555" s="24"/>
      <c r="W555" s="24"/>
      <c r="X555" s="24"/>
      <c r="Y555" s="24"/>
      <c r="Z555" s="24"/>
      <c r="AA555" s="24"/>
      <c r="AB555" s="24"/>
      <c r="AC555" s="24"/>
      <c r="AD555" s="24"/>
    </row>
    <row r="556" spans="1:30" hidden="1" x14ac:dyDescent="0.25">
      <c r="A556" s="156"/>
      <c r="B556" s="156"/>
      <c r="C556" s="24"/>
      <c r="D556" s="24"/>
      <c r="E556" s="24"/>
      <c r="F556" s="24"/>
      <c r="G556" s="24"/>
      <c r="H556" s="24"/>
      <c r="I556" s="24"/>
      <c r="J556" s="24"/>
      <c r="K556" s="157"/>
      <c r="L556" s="24"/>
      <c r="M556" s="24"/>
      <c r="N556" s="24"/>
      <c r="O556" s="24"/>
      <c r="P556" s="24"/>
      <c r="Q556" s="24"/>
      <c r="R556" s="24"/>
      <c r="S556" s="24"/>
      <c r="T556" s="24"/>
      <c r="U556" s="24"/>
      <c r="V556" s="24"/>
      <c r="W556" s="24"/>
      <c r="X556" s="24"/>
      <c r="Y556" s="24"/>
      <c r="Z556" s="24"/>
      <c r="AA556" s="24"/>
      <c r="AB556" s="24"/>
      <c r="AC556" s="24"/>
      <c r="AD556" s="24"/>
    </row>
    <row r="557" spans="1:30" hidden="1" x14ac:dyDescent="0.25">
      <c r="A557" s="156"/>
      <c r="B557" s="156"/>
      <c r="C557" s="24"/>
      <c r="D557" s="24"/>
      <c r="E557" s="24"/>
      <c r="F557" s="24"/>
      <c r="G557" s="24"/>
      <c r="H557" s="24"/>
      <c r="I557" s="24"/>
      <c r="J557" s="24"/>
      <c r="K557" s="157"/>
      <c r="L557" s="24"/>
      <c r="M557" s="24"/>
      <c r="N557" s="24"/>
      <c r="O557" s="24"/>
      <c r="P557" s="24"/>
      <c r="Q557" s="24"/>
      <c r="R557" s="24"/>
      <c r="S557" s="24"/>
      <c r="T557" s="24"/>
      <c r="U557" s="24"/>
      <c r="V557" s="24"/>
      <c r="W557" s="24"/>
      <c r="X557" s="24"/>
      <c r="Y557" s="24"/>
      <c r="Z557" s="24"/>
      <c r="AA557" s="24"/>
      <c r="AB557" s="24"/>
      <c r="AC557" s="24"/>
      <c r="AD557" s="24"/>
    </row>
    <row r="558" spans="1:30" hidden="1" x14ac:dyDescent="0.25">
      <c r="A558" s="156"/>
      <c r="B558" s="156"/>
      <c r="C558" s="24"/>
      <c r="D558" s="24"/>
      <c r="E558" s="24"/>
      <c r="F558" s="24"/>
      <c r="G558" s="24"/>
      <c r="H558" s="24"/>
      <c r="I558" s="24"/>
      <c r="J558" s="24"/>
      <c r="K558" s="157"/>
      <c r="L558" s="24"/>
      <c r="M558" s="24"/>
      <c r="N558" s="24"/>
      <c r="O558" s="24"/>
      <c r="P558" s="24"/>
      <c r="Q558" s="24"/>
      <c r="R558" s="24"/>
      <c r="S558" s="24"/>
      <c r="T558" s="24"/>
      <c r="U558" s="24"/>
      <c r="V558" s="24"/>
      <c r="W558" s="24"/>
      <c r="X558" s="24"/>
      <c r="Y558" s="24"/>
      <c r="Z558" s="24"/>
      <c r="AA558" s="24"/>
      <c r="AB558" s="24"/>
      <c r="AC558" s="24"/>
      <c r="AD558" s="24"/>
    </row>
    <row r="559" spans="1:30" hidden="1" x14ac:dyDescent="0.25">
      <c r="A559" s="156"/>
      <c r="B559" s="156"/>
      <c r="C559" s="24"/>
      <c r="D559" s="24"/>
      <c r="E559" s="24"/>
      <c r="F559" s="24"/>
      <c r="G559" s="24"/>
      <c r="H559" s="24"/>
      <c r="I559" s="24"/>
      <c r="J559" s="24"/>
      <c r="K559" s="157"/>
      <c r="L559" s="24"/>
      <c r="M559" s="24"/>
      <c r="N559" s="24"/>
      <c r="O559" s="24"/>
      <c r="P559" s="24"/>
      <c r="Q559" s="24"/>
      <c r="R559" s="24"/>
      <c r="S559" s="24"/>
      <c r="T559" s="24"/>
      <c r="U559" s="24"/>
      <c r="V559" s="24"/>
      <c r="W559" s="24"/>
      <c r="X559" s="24"/>
      <c r="Y559" s="24"/>
      <c r="Z559" s="24"/>
      <c r="AA559" s="24"/>
      <c r="AB559" s="24"/>
      <c r="AC559" s="24"/>
      <c r="AD559" s="24"/>
    </row>
    <row r="560" spans="1:30" hidden="1" x14ac:dyDescent="0.25">
      <c r="A560" s="156"/>
      <c r="B560" s="156"/>
      <c r="C560" s="24"/>
      <c r="D560" s="24"/>
      <c r="E560" s="24"/>
      <c r="F560" s="24"/>
      <c r="G560" s="24"/>
      <c r="H560" s="24"/>
      <c r="I560" s="24"/>
      <c r="J560" s="24"/>
      <c r="K560" s="157"/>
      <c r="L560" s="24"/>
      <c r="M560" s="24"/>
      <c r="N560" s="24"/>
      <c r="O560" s="24"/>
      <c r="P560" s="24"/>
      <c r="Q560" s="24"/>
      <c r="R560" s="24"/>
      <c r="S560" s="24"/>
      <c r="T560" s="24"/>
      <c r="U560" s="24"/>
      <c r="V560" s="24"/>
      <c r="W560" s="24"/>
      <c r="X560" s="24"/>
      <c r="Y560" s="24"/>
      <c r="Z560" s="24"/>
      <c r="AA560" s="24"/>
      <c r="AB560" s="24"/>
      <c r="AC560" s="24"/>
      <c r="AD560" s="24"/>
    </row>
    <row r="561" spans="1:30" hidden="1" x14ac:dyDescent="0.25">
      <c r="A561" s="156"/>
      <c r="B561" s="156"/>
      <c r="C561" s="24"/>
      <c r="D561" s="24"/>
      <c r="E561" s="24"/>
      <c r="F561" s="24"/>
      <c r="G561" s="24"/>
      <c r="H561" s="24"/>
      <c r="I561" s="24"/>
      <c r="J561" s="24"/>
      <c r="K561" s="157"/>
      <c r="L561" s="24"/>
      <c r="M561" s="24"/>
      <c r="N561" s="24"/>
      <c r="O561" s="24"/>
      <c r="P561" s="24"/>
      <c r="Q561" s="24"/>
      <c r="R561" s="24"/>
      <c r="S561" s="24"/>
      <c r="T561" s="24"/>
      <c r="U561" s="24"/>
      <c r="V561" s="24"/>
      <c r="W561" s="24"/>
      <c r="X561" s="24"/>
      <c r="Y561" s="24"/>
      <c r="Z561" s="24"/>
      <c r="AA561" s="24"/>
      <c r="AB561" s="24"/>
      <c r="AC561" s="24"/>
      <c r="AD561" s="24"/>
    </row>
    <row r="562" spans="1:30" hidden="1" x14ac:dyDescent="0.25">
      <c r="A562" s="156"/>
      <c r="B562" s="156"/>
      <c r="C562" s="24"/>
      <c r="D562" s="24"/>
      <c r="E562" s="24"/>
      <c r="F562" s="24"/>
      <c r="G562" s="24"/>
      <c r="H562" s="24"/>
      <c r="I562" s="24"/>
      <c r="J562" s="24"/>
      <c r="K562" s="157"/>
      <c r="L562" s="24"/>
      <c r="M562" s="24"/>
      <c r="N562" s="24"/>
      <c r="O562" s="24"/>
      <c r="P562" s="24"/>
      <c r="Q562" s="24"/>
      <c r="R562" s="24"/>
      <c r="S562" s="24"/>
      <c r="T562" s="24"/>
      <c r="U562" s="24"/>
      <c r="V562" s="24"/>
      <c r="W562" s="24"/>
      <c r="X562" s="24"/>
      <c r="Y562" s="24"/>
      <c r="Z562" s="24"/>
      <c r="AA562" s="24"/>
      <c r="AB562" s="24"/>
      <c r="AC562" s="24"/>
      <c r="AD562" s="24"/>
    </row>
    <row r="563" spans="1:30" hidden="1" x14ac:dyDescent="0.25">
      <c r="A563" s="156"/>
      <c r="B563" s="156"/>
      <c r="C563" s="24"/>
      <c r="D563" s="24"/>
      <c r="E563" s="24"/>
      <c r="F563" s="24"/>
      <c r="G563" s="24"/>
      <c r="H563" s="24"/>
      <c r="I563" s="24"/>
      <c r="J563" s="24"/>
      <c r="K563" s="157"/>
      <c r="L563" s="24"/>
      <c r="M563" s="24"/>
      <c r="N563" s="24"/>
      <c r="O563" s="24"/>
      <c r="P563" s="24"/>
      <c r="Q563" s="24"/>
      <c r="R563" s="24"/>
      <c r="S563" s="24"/>
      <c r="T563" s="24"/>
      <c r="U563" s="24"/>
      <c r="V563" s="24"/>
      <c r="W563" s="24"/>
      <c r="X563" s="24"/>
      <c r="Y563" s="24"/>
      <c r="Z563" s="24"/>
      <c r="AA563" s="24"/>
      <c r="AB563" s="24"/>
      <c r="AC563" s="24"/>
      <c r="AD563" s="24"/>
    </row>
    <row r="564" spans="1:30" hidden="1" x14ac:dyDescent="0.25">
      <c r="A564" s="156"/>
      <c r="B564" s="156"/>
      <c r="C564" s="24"/>
      <c r="D564" s="24"/>
      <c r="E564" s="24"/>
      <c r="F564" s="24"/>
      <c r="G564" s="24"/>
      <c r="H564" s="24"/>
      <c r="I564" s="24"/>
      <c r="J564" s="24"/>
      <c r="K564" s="157"/>
      <c r="L564" s="24"/>
      <c r="M564" s="24"/>
      <c r="N564" s="24"/>
      <c r="O564" s="24"/>
      <c r="P564" s="24"/>
      <c r="Q564" s="24"/>
      <c r="R564" s="24"/>
      <c r="S564" s="24"/>
      <c r="T564" s="24"/>
      <c r="U564" s="24"/>
      <c r="V564" s="24"/>
      <c r="W564" s="24"/>
      <c r="X564" s="24"/>
      <c r="Y564" s="24"/>
      <c r="Z564" s="24"/>
      <c r="AA564" s="24"/>
      <c r="AB564" s="24"/>
      <c r="AC564" s="24"/>
      <c r="AD564" s="24"/>
    </row>
    <row r="565" spans="1:30" hidden="1" x14ac:dyDescent="0.25">
      <c r="A565" s="156"/>
      <c r="B565" s="156"/>
      <c r="C565" s="24"/>
      <c r="D565" s="24"/>
      <c r="E565" s="24"/>
      <c r="F565" s="24"/>
      <c r="G565" s="24"/>
      <c r="H565" s="24"/>
      <c r="I565" s="24"/>
      <c r="J565" s="24"/>
      <c r="K565" s="157"/>
      <c r="L565" s="24"/>
      <c r="M565" s="24"/>
      <c r="N565" s="24"/>
      <c r="O565" s="24"/>
      <c r="P565" s="24"/>
      <c r="Q565" s="24"/>
      <c r="R565" s="24"/>
      <c r="S565" s="24"/>
      <c r="T565" s="24"/>
      <c r="U565" s="24"/>
      <c r="V565" s="24"/>
      <c r="W565" s="24"/>
      <c r="X565" s="24"/>
      <c r="Y565" s="24"/>
      <c r="Z565" s="24"/>
      <c r="AA565" s="24"/>
      <c r="AB565" s="24"/>
      <c r="AC565" s="24"/>
      <c r="AD565" s="24"/>
    </row>
    <row r="566" spans="1:30" hidden="1" x14ac:dyDescent="0.25">
      <c r="A566" s="156"/>
      <c r="B566" s="156"/>
      <c r="C566" s="24"/>
      <c r="D566" s="24"/>
      <c r="E566" s="24"/>
      <c r="F566" s="24"/>
      <c r="G566" s="24"/>
      <c r="H566" s="24"/>
      <c r="I566" s="24"/>
      <c r="J566" s="24"/>
      <c r="K566" s="157"/>
      <c r="L566" s="24"/>
      <c r="M566" s="24"/>
      <c r="N566" s="24"/>
      <c r="O566" s="24"/>
      <c r="P566" s="24"/>
      <c r="Q566" s="24"/>
      <c r="R566" s="24"/>
      <c r="S566" s="24"/>
      <c r="T566" s="24"/>
      <c r="U566" s="24"/>
      <c r="V566" s="24"/>
      <c r="W566" s="24"/>
      <c r="X566" s="24"/>
      <c r="Y566" s="24"/>
      <c r="Z566" s="24"/>
      <c r="AA566" s="24"/>
      <c r="AB566" s="24"/>
      <c r="AC566" s="24"/>
      <c r="AD566" s="24"/>
    </row>
    <row r="567" spans="1:30" hidden="1" x14ac:dyDescent="0.25">
      <c r="A567" s="156"/>
      <c r="B567" s="156"/>
      <c r="C567" s="24"/>
      <c r="D567" s="24"/>
      <c r="E567" s="24"/>
      <c r="F567" s="24"/>
      <c r="G567" s="24"/>
      <c r="H567" s="24"/>
      <c r="I567" s="24"/>
      <c r="J567" s="24"/>
      <c r="K567" s="157"/>
      <c r="L567" s="24"/>
      <c r="M567" s="24"/>
      <c r="N567" s="24"/>
      <c r="O567" s="24"/>
      <c r="P567" s="24"/>
      <c r="Q567" s="24"/>
      <c r="R567" s="24"/>
      <c r="S567" s="24"/>
      <c r="T567" s="24"/>
      <c r="U567" s="24"/>
      <c r="V567" s="24"/>
      <c r="W567" s="24"/>
      <c r="X567" s="24"/>
      <c r="Y567" s="24"/>
      <c r="Z567" s="24"/>
      <c r="AA567" s="24"/>
      <c r="AB567" s="24"/>
      <c r="AC567" s="24"/>
      <c r="AD567" s="24"/>
    </row>
    <row r="568" spans="1:30" hidden="1" x14ac:dyDescent="0.25">
      <c r="A568" s="156"/>
      <c r="B568" s="156"/>
      <c r="C568" s="24"/>
      <c r="D568" s="24"/>
      <c r="E568" s="24"/>
      <c r="F568" s="24"/>
      <c r="G568" s="24"/>
      <c r="H568" s="24"/>
      <c r="I568" s="24"/>
      <c r="J568" s="24"/>
      <c r="K568" s="157"/>
      <c r="L568" s="24"/>
      <c r="M568" s="24"/>
      <c r="N568" s="24"/>
      <c r="O568" s="24"/>
      <c r="P568" s="24"/>
      <c r="Q568" s="24"/>
      <c r="R568" s="24"/>
      <c r="S568" s="24"/>
      <c r="T568" s="24"/>
      <c r="U568" s="24"/>
      <c r="V568" s="24"/>
      <c r="W568" s="24"/>
      <c r="X568" s="24"/>
      <c r="Y568" s="24"/>
      <c r="Z568" s="24"/>
      <c r="AA568" s="24"/>
      <c r="AB568" s="24"/>
      <c r="AC568" s="24"/>
      <c r="AD568" s="24"/>
    </row>
    <row r="569" spans="1:30" hidden="1" x14ac:dyDescent="0.25">
      <c r="A569" s="156"/>
      <c r="B569" s="156"/>
      <c r="C569" s="24"/>
      <c r="D569" s="24"/>
      <c r="E569" s="24"/>
      <c r="F569" s="24"/>
      <c r="G569" s="24"/>
      <c r="H569" s="24"/>
      <c r="I569" s="24"/>
      <c r="J569" s="24"/>
      <c r="K569" s="157"/>
      <c r="L569" s="24"/>
      <c r="M569" s="24"/>
      <c r="N569" s="24"/>
      <c r="O569" s="24"/>
      <c r="P569" s="24"/>
      <c r="Q569" s="24"/>
      <c r="R569" s="24"/>
      <c r="S569" s="24"/>
      <c r="T569" s="24"/>
      <c r="U569" s="24"/>
      <c r="V569" s="24"/>
      <c r="W569" s="24"/>
      <c r="X569" s="24"/>
      <c r="Y569" s="24"/>
      <c r="Z569" s="24"/>
      <c r="AA569" s="24"/>
      <c r="AB569" s="24"/>
      <c r="AC569" s="24"/>
      <c r="AD569" s="24"/>
    </row>
    <row r="570" spans="1:30" hidden="1" x14ac:dyDescent="0.25">
      <c r="A570" s="156"/>
      <c r="B570" s="156"/>
      <c r="C570" s="24"/>
      <c r="D570" s="24"/>
      <c r="E570" s="24"/>
      <c r="F570" s="24"/>
      <c r="G570" s="24"/>
      <c r="H570" s="24"/>
      <c r="I570" s="24"/>
      <c r="J570" s="24"/>
      <c r="K570" s="157"/>
      <c r="L570" s="24"/>
      <c r="M570" s="24"/>
      <c r="N570" s="24"/>
      <c r="O570" s="24"/>
      <c r="P570" s="24"/>
      <c r="Q570" s="24"/>
      <c r="R570" s="24"/>
      <c r="S570" s="24"/>
      <c r="T570" s="24"/>
      <c r="U570" s="24"/>
      <c r="V570" s="24"/>
      <c r="W570" s="24"/>
      <c r="X570" s="24"/>
      <c r="Y570" s="24"/>
      <c r="Z570" s="24"/>
      <c r="AA570" s="24"/>
      <c r="AB570" s="24"/>
      <c r="AC570" s="24"/>
      <c r="AD570" s="24"/>
    </row>
    <row r="571" spans="1:30" hidden="1" x14ac:dyDescent="0.25">
      <c r="A571" s="156"/>
      <c r="B571" s="156"/>
      <c r="C571" s="24"/>
      <c r="D571" s="24"/>
      <c r="E571" s="24"/>
      <c r="F571" s="24"/>
      <c r="G571" s="24"/>
      <c r="H571" s="24"/>
      <c r="I571" s="24"/>
      <c r="J571" s="24"/>
      <c r="K571" s="157"/>
      <c r="L571" s="24"/>
      <c r="M571" s="24"/>
      <c r="N571" s="24"/>
      <c r="O571" s="24"/>
      <c r="P571" s="24"/>
      <c r="Q571" s="24"/>
      <c r="R571" s="24"/>
      <c r="S571" s="24"/>
      <c r="T571" s="24"/>
      <c r="U571" s="24"/>
      <c r="V571" s="24"/>
      <c r="W571" s="24"/>
      <c r="X571" s="24"/>
      <c r="Y571" s="24"/>
      <c r="Z571" s="24"/>
      <c r="AA571" s="24"/>
      <c r="AB571" s="24"/>
      <c r="AC571" s="24"/>
      <c r="AD571" s="24"/>
    </row>
    <row r="572" spans="1:30" hidden="1" x14ac:dyDescent="0.25">
      <c r="A572" s="156"/>
      <c r="B572" s="156"/>
      <c r="C572" s="24"/>
      <c r="D572" s="24"/>
      <c r="E572" s="24"/>
      <c r="F572" s="24"/>
      <c r="G572" s="24"/>
      <c r="H572" s="24"/>
      <c r="I572" s="24"/>
      <c r="J572" s="24"/>
      <c r="K572" s="157"/>
      <c r="L572" s="24"/>
      <c r="M572" s="24"/>
      <c r="N572" s="24"/>
      <c r="O572" s="24"/>
      <c r="P572" s="24"/>
      <c r="Q572" s="24"/>
      <c r="R572" s="24"/>
      <c r="S572" s="24"/>
      <c r="T572" s="24"/>
      <c r="U572" s="24"/>
      <c r="V572" s="24"/>
      <c r="W572" s="24"/>
      <c r="X572" s="24"/>
      <c r="Y572" s="24"/>
      <c r="Z572" s="24"/>
      <c r="AA572" s="24"/>
      <c r="AB572" s="24"/>
      <c r="AC572" s="24"/>
      <c r="AD572" s="24"/>
    </row>
    <row r="573" spans="1:30" hidden="1" x14ac:dyDescent="0.25">
      <c r="A573" s="156"/>
      <c r="B573" s="156"/>
      <c r="C573" s="24"/>
      <c r="D573" s="24"/>
      <c r="E573" s="24"/>
      <c r="F573" s="24"/>
      <c r="G573" s="24"/>
      <c r="H573" s="24"/>
      <c r="I573" s="24"/>
      <c r="J573" s="24"/>
      <c r="K573" s="157"/>
      <c r="L573" s="24"/>
      <c r="M573" s="24"/>
      <c r="N573" s="24"/>
      <c r="O573" s="24"/>
      <c r="P573" s="24"/>
      <c r="Q573" s="24"/>
      <c r="R573" s="24"/>
      <c r="S573" s="24"/>
      <c r="T573" s="24"/>
      <c r="U573" s="24"/>
      <c r="V573" s="24"/>
      <c r="W573" s="24"/>
      <c r="X573" s="24"/>
      <c r="Y573" s="24"/>
      <c r="Z573" s="24"/>
      <c r="AA573" s="24"/>
      <c r="AB573" s="24"/>
      <c r="AC573" s="24"/>
      <c r="AD573" s="24"/>
    </row>
    <row r="574" spans="1:30" hidden="1" x14ac:dyDescent="0.25">
      <c r="A574" s="156"/>
      <c r="B574" s="156"/>
      <c r="C574" s="24"/>
      <c r="D574" s="24"/>
      <c r="E574" s="24"/>
      <c r="F574" s="24"/>
      <c r="G574" s="24"/>
      <c r="H574" s="24"/>
      <c r="I574" s="24"/>
      <c r="J574" s="24"/>
      <c r="K574" s="157"/>
      <c r="L574" s="24"/>
      <c r="M574" s="24"/>
      <c r="N574" s="24"/>
      <c r="O574" s="24"/>
      <c r="P574" s="24"/>
      <c r="Q574" s="24"/>
      <c r="R574" s="24"/>
      <c r="S574" s="24"/>
      <c r="T574" s="24"/>
      <c r="U574" s="24"/>
      <c r="V574" s="24"/>
      <c r="W574" s="24"/>
      <c r="X574" s="24"/>
      <c r="Y574" s="24"/>
      <c r="Z574" s="24"/>
      <c r="AA574" s="24"/>
      <c r="AB574" s="24"/>
      <c r="AC574" s="24"/>
      <c r="AD574" s="24"/>
    </row>
    <row r="575" spans="1:30" hidden="1" x14ac:dyDescent="0.25">
      <c r="A575" s="156"/>
      <c r="B575" s="156"/>
      <c r="C575" s="24"/>
      <c r="D575" s="24"/>
      <c r="E575" s="24"/>
      <c r="F575" s="24"/>
      <c r="G575" s="24"/>
      <c r="H575" s="24"/>
      <c r="I575" s="24"/>
      <c r="J575" s="24"/>
      <c r="K575" s="157"/>
      <c r="L575" s="24"/>
      <c r="M575" s="24"/>
      <c r="N575" s="24"/>
      <c r="O575" s="24"/>
      <c r="P575" s="24"/>
      <c r="Q575" s="24"/>
      <c r="R575" s="24"/>
      <c r="S575" s="24"/>
      <c r="T575" s="24"/>
      <c r="U575" s="24"/>
      <c r="V575" s="24"/>
      <c r="W575" s="24"/>
      <c r="X575" s="24"/>
      <c r="Y575" s="24"/>
      <c r="Z575" s="24"/>
      <c r="AA575" s="24"/>
      <c r="AB575" s="24"/>
      <c r="AC575" s="24"/>
      <c r="AD575" s="24"/>
    </row>
    <row r="576" spans="1:30" hidden="1" x14ac:dyDescent="0.25">
      <c r="A576" s="156"/>
      <c r="B576" s="156"/>
      <c r="C576" s="24"/>
      <c r="D576" s="24"/>
      <c r="E576" s="24"/>
      <c r="F576" s="24"/>
      <c r="G576" s="24"/>
      <c r="H576" s="24"/>
      <c r="I576" s="24"/>
      <c r="J576" s="24"/>
      <c r="K576" s="157"/>
      <c r="L576" s="24"/>
      <c r="M576" s="24"/>
      <c r="N576" s="24"/>
      <c r="O576" s="24"/>
      <c r="P576" s="24"/>
      <c r="Q576" s="24"/>
      <c r="R576" s="24"/>
      <c r="S576" s="24"/>
      <c r="T576" s="24"/>
      <c r="U576" s="24"/>
      <c r="V576" s="24"/>
      <c r="W576" s="24"/>
      <c r="X576" s="24"/>
      <c r="Y576" s="24"/>
      <c r="Z576" s="24"/>
      <c r="AA576" s="24"/>
      <c r="AB576" s="24"/>
      <c r="AC576" s="24"/>
      <c r="AD576" s="24"/>
    </row>
    <row r="577" spans="1:30" hidden="1" x14ac:dyDescent="0.25">
      <c r="A577" s="156"/>
      <c r="B577" s="156"/>
      <c r="C577" s="24"/>
      <c r="D577" s="24"/>
      <c r="E577" s="24"/>
      <c r="F577" s="24"/>
      <c r="G577" s="24"/>
      <c r="H577" s="24"/>
      <c r="I577" s="24"/>
      <c r="J577" s="24"/>
      <c r="K577" s="157"/>
      <c r="L577" s="24"/>
      <c r="M577" s="24"/>
      <c r="N577" s="24"/>
      <c r="O577" s="24"/>
      <c r="P577" s="24"/>
      <c r="Q577" s="24"/>
      <c r="R577" s="24"/>
      <c r="S577" s="24"/>
      <c r="T577" s="24"/>
      <c r="U577" s="24"/>
      <c r="V577" s="24"/>
      <c r="W577" s="24"/>
      <c r="X577" s="24"/>
      <c r="Y577" s="24"/>
      <c r="Z577" s="24"/>
      <c r="AA577" s="24"/>
      <c r="AB577" s="24"/>
      <c r="AC577" s="24"/>
      <c r="AD577" s="24"/>
    </row>
    <row r="578" spans="1:30" hidden="1" x14ac:dyDescent="0.25">
      <c r="A578" s="156"/>
      <c r="B578" s="156"/>
      <c r="C578" s="24"/>
      <c r="D578" s="24"/>
      <c r="E578" s="24"/>
      <c r="F578" s="24"/>
      <c r="G578" s="24"/>
      <c r="H578" s="24"/>
      <c r="I578" s="24"/>
      <c r="J578" s="24"/>
      <c r="K578" s="157"/>
      <c r="L578" s="24"/>
      <c r="M578" s="24"/>
      <c r="N578" s="24"/>
      <c r="O578" s="24"/>
      <c r="P578" s="24"/>
      <c r="Q578" s="24"/>
      <c r="R578" s="24"/>
      <c r="S578" s="24"/>
      <c r="T578" s="24"/>
      <c r="U578" s="24"/>
      <c r="V578" s="24"/>
      <c r="W578" s="24"/>
      <c r="X578" s="24"/>
      <c r="Y578" s="24"/>
      <c r="Z578" s="24"/>
      <c r="AA578" s="24"/>
      <c r="AB578" s="24"/>
      <c r="AC578" s="24"/>
      <c r="AD578" s="24"/>
    </row>
    <row r="579" spans="1:30" hidden="1" x14ac:dyDescent="0.25">
      <c r="A579" s="156"/>
      <c r="B579" s="156"/>
      <c r="C579" s="24"/>
      <c r="D579" s="24"/>
      <c r="E579" s="24"/>
      <c r="F579" s="24"/>
      <c r="G579" s="24"/>
      <c r="H579" s="24"/>
      <c r="I579" s="24"/>
      <c r="J579" s="24"/>
      <c r="K579" s="157"/>
      <c r="L579" s="24"/>
      <c r="M579" s="24"/>
      <c r="N579" s="24"/>
      <c r="O579" s="24"/>
      <c r="P579" s="24"/>
      <c r="Q579" s="24"/>
      <c r="R579" s="24"/>
      <c r="S579" s="24"/>
      <c r="T579" s="24"/>
      <c r="U579" s="24"/>
      <c r="V579" s="24"/>
      <c r="W579" s="24"/>
      <c r="X579" s="24"/>
      <c r="Y579" s="24"/>
      <c r="Z579" s="24"/>
      <c r="AA579" s="24"/>
      <c r="AB579" s="24"/>
      <c r="AC579" s="24"/>
      <c r="AD579" s="24"/>
    </row>
    <row r="580" spans="1:30" hidden="1" x14ac:dyDescent="0.25">
      <c r="A580" s="156"/>
      <c r="B580" s="156"/>
      <c r="C580" s="24"/>
      <c r="D580" s="24"/>
      <c r="E580" s="24"/>
      <c r="F580" s="24"/>
      <c r="G580" s="24"/>
      <c r="H580" s="24"/>
      <c r="I580" s="24"/>
      <c r="J580" s="24"/>
      <c r="K580" s="157"/>
      <c r="L580" s="24"/>
      <c r="M580" s="24"/>
      <c r="N580" s="24"/>
      <c r="O580" s="24"/>
      <c r="P580" s="24"/>
      <c r="Q580" s="24"/>
      <c r="R580" s="24"/>
      <c r="S580" s="24"/>
      <c r="T580" s="24"/>
      <c r="U580" s="24"/>
      <c r="V580" s="24"/>
      <c r="W580" s="24"/>
      <c r="X580" s="24"/>
      <c r="Y580" s="24"/>
      <c r="Z580" s="24"/>
      <c r="AA580" s="24"/>
      <c r="AB580" s="24"/>
      <c r="AC580" s="24"/>
      <c r="AD580" s="24"/>
    </row>
    <row r="581" spans="1:30" hidden="1" x14ac:dyDescent="0.25">
      <c r="A581" s="156"/>
      <c r="B581" s="156"/>
      <c r="C581" s="24"/>
      <c r="D581" s="24"/>
      <c r="E581" s="24"/>
      <c r="F581" s="24"/>
      <c r="G581" s="24"/>
      <c r="H581" s="24"/>
      <c r="I581" s="24"/>
      <c r="J581" s="24"/>
      <c r="K581" s="157"/>
      <c r="L581" s="24"/>
      <c r="M581" s="24"/>
      <c r="N581" s="24"/>
      <c r="O581" s="24"/>
      <c r="P581" s="24"/>
      <c r="Q581" s="24"/>
      <c r="R581" s="24"/>
      <c r="S581" s="24"/>
      <c r="T581" s="24"/>
      <c r="U581" s="24"/>
      <c r="V581" s="24"/>
      <c r="W581" s="24"/>
      <c r="X581" s="24"/>
      <c r="Y581" s="24"/>
      <c r="Z581" s="24"/>
      <c r="AA581" s="24"/>
      <c r="AB581" s="24"/>
      <c r="AC581" s="24"/>
      <c r="AD581" s="24"/>
    </row>
    <row r="582" spans="1:30" hidden="1" x14ac:dyDescent="0.25">
      <c r="A582" s="156"/>
      <c r="B582" s="156"/>
      <c r="C582" s="24"/>
      <c r="D582" s="24"/>
      <c r="E582" s="24"/>
      <c r="F582" s="24"/>
      <c r="G582" s="24"/>
      <c r="H582" s="24"/>
      <c r="I582" s="24"/>
      <c r="J582" s="24"/>
      <c r="K582" s="157"/>
      <c r="L582" s="24"/>
      <c r="M582" s="24"/>
      <c r="N582" s="24"/>
      <c r="O582" s="24"/>
      <c r="P582" s="24"/>
      <c r="Q582" s="24"/>
      <c r="R582" s="24"/>
      <c r="S582" s="24"/>
      <c r="T582" s="24"/>
      <c r="U582" s="24"/>
      <c r="V582" s="24"/>
      <c r="W582" s="24"/>
      <c r="X582" s="24"/>
      <c r="Y582" s="24"/>
      <c r="Z582" s="24"/>
      <c r="AA582" s="24"/>
      <c r="AB582" s="24"/>
      <c r="AC582" s="24"/>
      <c r="AD582" s="24"/>
    </row>
    <row r="583" spans="1:30" hidden="1" x14ac:dyDescent="0.25">
      <c r="A583" s="156"/>
      <c r="B583" s="156"/>
      <c r="C583" s="24"/>
      <c r="D583" s="24"/>
      <c r="E583" s="24"/>
      <c r="F583" s="24"/>
      <c r="G583" s="24"/>
      <c r="H583" s="24"/>
      <c r="I583" s="24"/>
      <c r="J583" s="24"/>
      <c r="K583" s="157"/>
      <c r="L583" s="24"/>
      <c r="M583" s="24"/>
      <c r="N583" s="24"/>
      <c r="O583" s="24"/>
      <c r="P583" s="24"/>
      <c r="Q583" s="24"/>
      <c r="R583" s="24"/>
      <c r="S583" s="24"/>
      <c r="T583" s="24"/>
      <c r="U583" s="24"/>
      <c r="V583" s="24"/>
      <c r="W583" s="24"/>
      <c r="X583" s="24"/>
      <c r="Y583" s="24"/>
      <c r="Z583" s="24"/>
      <c r="AA583" s="24"/>
      <c r="AB583" s="24"/>
      <c r="AC583" s="24"/>
      <c r="AD583" s="24"/>
    </row>
    <row r="584" spans="1:30" hidden="1" x14ac:dyDescent="0.25">
      <c r="A584" s="156"/>
      <c r="B584" s="156"/>
      <c r="C584" s="24"/>
      <c r="D584" s="24"/>
      <c r="E584" s="24"/>
      <c r="F584" s="24"/>
      <c r="G584" s="24"/>
      <c r="H584" s="24"/>
      <c r="I584" s="24"/>
      <c r="J584" s="24"/>
      <c r="K584" s="157"/>
      <c r="L584" s="24"/>
      <c r="M584" s="24"/>
      <c r="N584" s="24"/>
      <c r="O584" s="24"/>
      <c r="P584" s="24"/>
      <c r="Q584" s="24"/>
      <c r="R584" s="24"/>
      <c r="S584" s="24"/>
      <c r="T584" s="24"/>
      <c r="U584" s="24"/>
      <c r="V584" s="24"/>
      <c r="W584" s="24"/>
      <c r="X584" s="24"/>
      <c r="Y584" s="24"/>
      <c r="Z584" s="24"/>
      <c r="AA584" s="24"/>
      <c r="AB584" s="24"/>
      <c r="AC584" s="24"/>
      <c r="AD584" s="24"/>
    </row>
    <row r="585" spans="1:30" hidden="1" x14ac:dyDescent="0.25">
      <c r="A585" s="156"/>
      <c r="B585" s="156"/>
      <c r="C585" s="24"/>
      <c r="D585" s="24"/>
      <c r="E585" s="24"/>
      <c r="F585" s="24"/>
      <c r="G585" s="24"/>
      <c r="H585" s="24"/>
      <c r="I585" s="24"/>
      <c r="J585" s="24"/>
      <c r="K585" s="157"/>
      <c r="L585" s="24"/>
      <c r="M585" s="24"/>
      <c r="N585" s="24"/>
      <c r="O585" s="24"/>
      <c r="P585" s="24"/>
      <c r="Q585" s="24"/>
      <c r="R585" s="24"/>
      <c r="S585" s="24"/>
      <c r="T585" s="24"/>
      <c r="U585" s="24"/>
      <c r="V585" s="24"/>
      <c r="W585" s="24"/>
      <c r="X585" s="24"/>
      <c r="Y585" s="24"/>
      <c r="Z585" s="24"/>
      <c r="AA585" s="24"/>
      <c r="AB585" s="24"/>
      <c r="AC585" s="24"/>
      <c r="AD585" s="24"/>
    </row>
    <row r="586" spans="1:30" hidden="1" x14ac:dyDescent="0.25">
      <c r="A586" s="156"/>
      <c r="B586" s="156"/>
      <c r="C586" s="24"/>
      <c r="D586" s="24"/>
      <c r="E586" s="24"/>
      <c r="F586" s="24"/>
      <c r="G586" s="24"/>
      <c r="H586" s="24"/>
      <c r="I586" s="24"/>
      <c r="J586" s="24"/>
      <c r="K586" s="157"/>
      <c r="L586" s="24"/>
      <c r="M586" s="24"/>
      <c r="N586" s="24"/>
      <c r="O586" s="24"/>
      <c r="P586" s="24"/>
      <c r="Q586" s="24"/>
      <c r="R586" s="24"/>
      <c r="S586" s="24"/>
      <c r="T586" s="24"/>
      <c r="U586" s="24"/>
      <c r="V586" s="24"/>
      <c r="W586" s="24"/>
      <c r="X586" s="24"/>
      <c r="Y586" s="24"/>
      <c r="Z586" s="24"/>
      <c r="AA586" s="24"/>
      <c r="AB586" s="24"/>
      <c r="AC586" s="24"/>
      <c r="AD586" s="24"/>
    </row>
    <row r="587" spans="1:30" hidden="1" x14ac:dyDescent="0.25">
      <c r="A587" s="156"/>
      <c r="B587" s="156"/>
      <c r="C587" s="24"/>
      <c r="D587" s="24"/>
      <c r="E587" s="24"/>
      <c r="F587" s="24"/>
      <c r="G587" s="24"/>
      <c r="H587" s="24"/>
      <c r="I587" s="24"/>
      <c r="J587" s="24"/>
      <c r="K587" s="157"/>
      <c r="L587" s="24"/>
      <c r="M587" s="24"/>
      <c r="N587" s="24"/>
      <c r="O587" s="24"/>
      <c r="P587" s="24"/>
      <c r="Q587" s="24"/>
      <c r="R587" s="24"/>
      <c r="S587" s="24"/>
      <c r="T587" s="24"/>
      <c r="U587" s="24"/>
      <c r="V587" s="24"/>
      <c r="W587" s="24"/>
      <c r="X587" s="24"/>
      <c r="Y587" s="24"/>
      <c r="Z587" s="24"/>
      <c r="AA587" s="24"/>
      <c r="AB587" s="24"/>
      <c r="AC587" s="24"/>
      <c r="AD587" s="24"/>
    </row>
    <row r="588" spans="1:30" hidden="1" x14ac:dyDescent="0.25">
      <c r="A588" s="156"/>
      <c r="B588" s="156"/>
      <c r="C588" s="24"/>
      <c r="D588" s="24"/>
      <c r="E588" s="24"/>
      <c r="F588" s="24"/>
      <c r="G588" s="24"/>
      <c r="H588" s="24"/>
      <c r="I588" s="24"/>
      <c r="J588" s="24"/>
      <c r="K588" s="157"/>
      <c r="L588" s="24"/>
      <c r="M588" s="24"/>
      <c r="N588" s="24"/>
      <c r="O588" s="24"/>
      <c r="P588" s="24"/>
      <c r="Q588" s="24"/>
      <c r="R588" s="24"/>
      <c r="S588" s="24"/>
      <c r="T588" s="24"/>
      <c r="U588" s="24"/>
      <c r="V588" s="24"/>
      <c r="W588" s="24"/>
      <c r="X588" s="24"/>
      <c r="Y588" s="24"/>
      <c r="Z588" s="24"/>
      <c r="AA588" s="24"/>
      <c r="AB588" s="24"/>
      <c r="AC588" s="24"/>
      <c r="AD588" s="24"/>
    </row>
    <row r="589" spans="1:30" hidden="1" x14ac:dyDescent="0.25">
      <c r="A589" s="156"/>
      <c r="B589" s="156"/>
      <c r="C589" s="24"/>
      <c r="D589" s="24"/>
      <c r="E589" s="24"/>
      <c r="F589" s="24"/>
      <c r="G589" s="24"/>
      <c r="H589" s="24"/>
      <c r="I589" s="24"/>
      <c r="J589" s="24"/>
      <c r="K589" s="157"/>
      <c r="L589" s="24"/>
      <c r="M589" s="24"/>
      <c r="N589" s="24"/>
      <c r="O589" s="24"/>
      <c r="P589" s="24"/>
      <c r="Q589" s="24"/>
      <c r="R589" s="24"/>
      <c r="S589" s="24"/>
      <c r="T589" s="24"/>
      <c r="U589" s="24"/>
      <c r="V589" s="24"/>
      <c r="W589" s="24"/>
      <c r="X589" s="24"/>
      <c r="Y589" s="24"/>
      <c r="Z589" s="24"/>
      <c r="AA589" s="24"/>
      <c r="AB589" s="24"/>
      <c r="AC589" s="24"/>
      <c r="AD589" s="24"/>
    </row>
    <row r="590" spans="1:30" hidden="1" x14ac:dyDescent="0.25">
      <c r="A590" s="156"/>
      <c r="B590" s="156"/>
      <c r="C590" s="24"/>
      <c r="D590" s="24"/>
      <c r="E590" s="24"/>
      <c r="F590" s="24"/>
      <c r="G590" s="24"/>
      <c r="H590" s="24"/>
      <c r="I590" s="24"/>
      <c r="J590" s="24"/>
      <c r="K590" s="157"/>
      <c r="L590" s="24"/>
      <c r="M590" s="24"/>
      <c r="N590" s="24"/>
      <c r="O590" s="24"/>
      <c r="P590" s="24"/>
      <c r="Q590" s="24"/>
      <c r="R590" s="24"/>
      <c r="S590" s="24"/>
      <c r="T590" s="24"/>
      <c r="U590" s="24"/>
      <c r="V590" s="24"/>
      <c r="W590" s="24"/>
      <c r="X590" s="24"/>
      <c r="Y590" s="24"/>
      <c r="Z590" s="24"/>
      <c r="AA590" s="24"/>
      <c r="AB590" s="24"/>
      <c r="AC590" s="24"/>
      <c r="AD590" s="24"/>
    </row>
    <row r="591" spans="1:30" hidden="1" x14ac:dyDescent="0.25">
      <c r="A591" s="156"/>
      <c r="B591" s="156"/>
      <c r="C591" s="24"/>
      <c r="D591" s="24"/>
      <c r="E591" s="24"/>
      <c r="F591" s="24"/>
      <c r="G591" s="24"/>
      <c r="H591" s="24"/>
      <c r="I591" s="24"/>
      <c r="J591" s="24"/>
      <c r="K591" s="157"/>
      <c r="L591" s="24"/>
      <c r="M591" s="24"/>
      <c r="N591" s="24"/>
      <c r="O591" s="24"/>
      <c r="P591" s="24"/>
      <c r="Q591" s="24"/>
      <c r="R591" s="24"/>
      <c r="S591" s="24"/>
      <c r="T591" s="24"/>
      <c r="U591" s="24"/>
      <c r="V591" s="24"/>
      <c r="W591" s="24"/>
      <c r="X591" s="24"/>
      <c r="Y591" s="24"/>
      <c r="Z591" s="24"/>
      <c r="AA591" s="24"/>
      <c r="AB591" s="24"/>
      <c r="AC591" s="24"/>
      <c r="AD591" s="24"/>
    </row>
    <row r="592" spans="1:30" hidden="1" x14ac:dyDescent="0.25">
      <c r="A592" s="156"/>
      <c r="B592" s="156"/>
      <c r="C592" s="24"/>
      <c r="D592" s="24"/>
      <c r="E592" s="24"/>
      <c r="F592" s="24"/>
      <c r="G592" s="24"/>
      <c r="H592" s="24"/>
      <c r="I592" s="24"/>
      <c r="J592" s="24"/>
      <c r="K592" s="157"/>
      <c r="L592" s="24"/>
      <c r="M592" s="24"/>
      <c r="N592" s="24"/>
      <c r="O592" s="24"/>
      <c r="P592" s="24"/>
      <c r="Q592" s="24"/>
      <c r="R592" s="24"/>
      <c r="S592" s="24"/>
      <c r="T592" s="24"/>
      <c r="U592" s="24"/>
      <c r="V592" s="24"/>
      <c r="W592" s="24"/>
      <c r="X592" s="24"/>
      <c r="Y592" s="24"/>
      <c r="Z592" s="24"/>
      <c r="AA592" s="24"/>
      <c r="AB592" s="24"/>
      <c r="AC592" s="24"/>
      <c r="AD592" s="24"/>
    </row>
    <row r="593" spans="1:30" hidden="1" x14ac:dyDescent="0.25">
      <c r="A593" s="156"/>
      <c r="B593" s="156"/>
      <c r="C593" s="24"/>
      <c r="D593" s="24"/>
      <c r="E593" s="24"/>
      <c r="F593" s="24"/>
      <c r="G593" s="24"/>
      <c r="H593" s="24"/>
      <c r="I593" s="24"/>
      <c r="J593" s="24"/>
      <c r="K593" s="157"/>
      <c r="L593" s="24"/>
      <c r="M593" s="24"/>
      <c r="N593" s="24"/>
      <c r="O593" s="24"/>
      <c r="P593" s="24"/>
      <c r="Q593" s="24"/>
      <c r="R593" s="24"/>
      <c r="S593" s="24"/>
      <c r="T593" s="24"/>
      <c r="U593" s="24"/>
      <c r="V593" s="24"/>
      <c r="W593" s="24"/>
      <c r="X593" s="24"/>
      <c r="Y593" s="24"/>
      <c r="Z593" s="24"/>
      <c r="AA593" s="24"/>
      <c r="AB593" s="24"/>
      <c r="AC593" s="24"/>
      <c r="AD593" s="24"/>
    </row>
    <row r="594" spans="1:30" hidden="1" x14ac:dyDescent="0.25">
      <c r="A594" s="156"/>
      <c r="B594" s="156"/>
      <c r="C594" s="24"/>
      <c r="D594" s="24"/>
      <c r="E594" s="24"/>
      <c r="F594" s="24"/>
      <c r="G594" s="24"/>
      <c r="H594" s="24"/>
      <c r="I594" s="24"/>
      <c r="J594" s="24"/>
      <c r="K594" s="157"/>
      <c r="L594" s="24"/>
      <c r="M594" s="24"/>
      <c r="N594" s="24"/>
      <c r="O594" s="24"/>
      <c r="P594" s="24"/>
      <c r="Q594" s="24"/>
      <c r="R594" s="24"/>
      <c r="S594" s="24"/>
      <c r="T594" s="24"/>
      <c r="U594" s="24"/>
      <c r="V594" s="24"/>
      <c r="W594" s="24"/>
      <c r="X594" s="24"/>
      <c r="Y594" s="24"/>
      <c r="Z594" s="24"/>
      <c r="AA594" s="24"/>
      <c r="AB594" s="24"/>
      <c r="AC594" s="24"/>
      <c r="AD594" s="24"/>
    </row>
    <row r="595" spans="1:30" hidden="1" x14ac:dyDescent="0.25">
      <c r="A595" s="156"/>
      <c r="B595" s="156"/>
      <c r="C595" s="24"/>
      <c r="D595" s="24"/>
      <c r="E595" s="24"/>
      <c r="F595" s="24"/>
      <c r="G595" s="24"/>
      <c r="H595" s="24"/>
      <c r="I595" s="24"/>
      <c r="J595" s="24"/>
      <c r="K595" s="157"/>
      <c r="L595" s="24"/>
      <c r="M595" s="24"/>
      <c r="N595" s="24"/>
      <c r="O595" s="24"/>
      <c r="P595" s="24"/>
      <c r="Q595" s="24"/>
      <c r="R595" s="24"/>
      <c r="S595" s="24"/>
      <c r="T595" s="24"/>
      <c r="U595" s="24"/>
      <c r="V595" s="24"/>
      <c r="W595" s="24"/>
      <c r="X595" s="24"/>
      <c r="Y595" s="24"/>
      <c r="Z595" s="24"/>
      <c r="AA595" s="24"/>
      <c r="AB595" s="24"/>
      <c r="AC595" s="24"/>
      <c r="AD595" s="24"/>
    </row>
    <row r="596" spans="1:30" hidden="1" x14ac:dyDescent="0.25">
      <c r="A596" s="156"/>
      <c r="B596" s="156"/>
      <c r="C596" s="24"/>
      <c r="D596" s="24"/>
      <c r="E596" s="24"/>
      <c r="F596" s="24"/>
      <c r="G596" s="24"/>
      <c r="H596" s="24"/>
      <c r="I596" s="24"/>
      <c r="J596" s="24"/>
      <c r="K596" s="157"/>
      <c r="L596" s="24"/>
      <c r="M596" s="24"/>
      <c r="N596" s="24"/>
      <c r="O596" s="24"/>
      <c r="P596" s="24"/>
      <c r="Q596" s="24"/>
      <c r="R596" s="24"/>
      <c r="S596" s="24"/>
      <c r="T596" s="24"/>
      <c r="U596" s="24"/>
      <c r="V596" s="24"/>
      <c r="W596" s="24"/>
      <c r="X596" s="24"/>
      <c r="Y596" s="24"/>
      <c r="Z596" s="24"/>
      <c r="AA596" s="24"/>
      <c r="AB596" s="24"/>
      <c r="AC596" s="24"/>
      <c r="AD596" s="24"/>
    </row>
    <row r="597" spans="1:30" hidden="1" x14ac:dyDescent="0.25">
      <c r="A597" s="156"/>
      <c r="B597" s="156"/>
      <c r="C597" s="24"/>
      <c r="D597" s="24"/>
      <c r="E597" s="24"/>
      <c r="F597" s="24"/>
      <c r="G597" s="24"/>
      <c r="H597" s="24"/>
      <c r="I597" s="24"/>
      <c r="J597" s="24"/>
      <c r="K597" s="157"/>
      <c r="L597" s="24"/>
      <c r="M597" s="24"/>
      <c r="N597" s="24"/>
      <c r="O597" s="24"/>
      <c r="P597" s="24"/>
      <c r="Q597" s="24"/>
      <c r="R597" s="24"/>
      <c r="S597" s="24"/>
      <c r="T597" s="24"/>
      <c r="U597" s="24"/>
      <c r="V597" s="24"/>
      <c r="W597" s="24"/>
      <c r="X597" s="24"/>
      <c r="Y597" s="24"/>
      <c r="Z597" s="24"/>
      <c r="AA597" s="24"/>
      <c r="AB597" s="24"/>
      <c r="AC597" s="24"/>
      <c r="AD597" s="24"/>
    </row>
    <row r="598" spans="1:30" hidden="1" x14ac:dyDescent="0.25">
      <c r="A598" s="156"/>
      <c r="B598" s="156"/>
      <c r="C598" s="24"/>
      <c r="D598" s="24"/>
      <c r="E598" s="24"/>
      <c r="F598" s="24"/>
      <c r="G598" s="24"/>
      <c r="H598" s="24"/>
      <c r="I598" s="24"/>
      <c r="J598" s="24"/>
      <c r="K598" s="157"/>
      <c r="L598" s="24"/>
      <c r="M598" s="24"/>
      <c r="N598" s="24"/>
      <c r="O598" s="24"/>
      <c r="P598" s="24"/>
      <c r="Q598" s="24"/>
      <c r="R598" s="24"/>
      <c r="S598" s="24"/>
      <c r="T598" s="24"/>
      <c r="U598" s="24"/>
      <c r="V598" s="24"/>
      <c r="W598" s="24"/>
      <c r="X598" s="24"/>
      <c r="Y598" s="24"/>
      <c r="Z598" s="24"/>
      <c r="AA598" s="24"/>
      <c r="AB598" s="24"/>
      <c r="AC598" s="24"/>
      <c r="AD598" s="24"/>
    </row>
    <row r="599" spans="1:30" hidden="1" x14ac:dyDescent="0.25">
      <c r="A599" s="156"/>
      <c r="B599" s="156"/>
      <c r="C599" s="24"/>
      <c r="D599" s="24"/>
      <c r="E599" s="24"/>
      <c r="F599" s="24"/>
      <c r="G599" s="24"/>
      <c r="H599" s="24"/>
      <c r="I599" s="24"/>
      <c r="J599" s="24"/>
      <c r="K599" s="157"/>
      <c r="L599" s="24"/>
      <c r="M599" s="24"/>
      <c r="N599" s="24"/>
      <c r="O599" s="24"/>
      <c r="P599" s="24"/>
      <c r="Q599" s="24"/>
      <c r="R599" s="24"/>
      <c r="S599" s="24"/>
      <c r="T599" s="24"/>
      <c r="U599" s="24"/>
      <c r="V599" s="24"/>
      <c r="W599" s="24"/>
      <c r="X599" s="24"/>
      <c r="Y599" s="24"/>
      <c r="Z599" s="24"/>
      <c r="AA599" s="24"/>
      <c r="AB599" s="24"/>
      <c r="AC599" s="24"/>
      <c r="AD599" s="24"/>
    </row>
    <row r="600" spans="1:30" hidden="1" x14ac:dyDescent="0.25">
      <c r="A600" s="156"/>
      <c r="B600" s="156"/>
      <c r="C600" s="24"/>
      <c r="D600" s="24"/>
      <c r="E600" s="24"/>
      <c r="F600" s="24"/>
      <c r="G600" s="24"/>
      <c r="H600" s="24"/>
      <c r="I600" s="24"/>
      <c r="J600" s="24"/>
      <c r="K600" s="157"/>
      <c r="L600" s="24"/>
      <c r="M600" s="24"/>
      <c r="N600" s="24"/>
      <c r="O600" s="24"/>
      <c r="P600" s="24"/>
      <c r="Q600" s="24"/>
      <c r="R600" s="24"/>
      <c r="S600" s="24"/>
      <c r="T600" s="24"/>
      <c r="U600" s="24"/>
      <c r="V600" s="24"/>
      <c r="W600" s="24"/>
      <c r="X600" s="24"/>
      <c r="Y600" s="24"/>
      <c r="Z600" s="24"/>
      <c r="AA600" s="24"/>
      <c r="AB600" s="24"/>
      <c r="AC600" s="24"/>
      <c r="AD600" s="24"/>
    </row>
    <row r="601" spans="1:30" hidden="1" x14ac:dyDescent="0.25">
      <c r="A601" s="156"/>
      <c r="B601" s="156"/>
      <c r="C601" s="24"/>
      <c r="D601" s="24"/>
      <c r="E601" s="24"/>
      <c r="F601" s="24"/>
      <c r="G601" s="24"/>
      <c r="H601" s="24"/>
      <c r="I601" s="24"/>
      <c r="J601" s="24"/>
      <c r="K601" s="157"/>
      <c r="L601" s="24"/>
      <c r="M601" s="24"/>
      <c r="N601" s="24"/>
      <c r="O601" s="24"/>
      <c r="P601" s="24"/>
      <c r="Q601" s="24"/>
      <c r="R601" s="24"/>
      <c r="S601" s="24"/>
      <c r="T601" s="24"/>
      <c r="U601" s="24"/>
      <c r="V601" s="24"/>
      <c r="W601" s="24"/>
      <c r="X601" s="24"/>
      <c r="Y601" s="24"/>
      <c r="Z601" s="24"/>
      <c r="AA601" s="24"/>
      <c r="AB601" s="24"/>
      <c r="AC601" s="24"/>
      <c r="AD601" s="24"/>
    </row>
    <row r="602" spans="1:30" hidden="1" x14ac:dyDescent="0.25">
      <c r="A602" s="156"/>
      <c r="B602" s="156"/>
      <c r="C602" s="24"/>
      <c r="D602" s="24"/>
      <c r="E602" s="24"/>
      <c r="F602" s="24"/>
      <c r="G602" s="24"/>
      <c r="H602" s="24"/>
      <c r="I602" s="24"/>
      <c r="J602" s="24"/>
      <c r="K602" s="157"/>
      <c r="L602" s="24"/>
      <c r="M602" s="24"/>
      <c r="N602" s="24"/>
      <c r="O602" s="24"/>
      <c r="P602" s="24"/>
      <c r="Q602" s="24"/>
      <c r="R602" s="24"/>
      <c r="S602" s="24"/>
      <c r="T602" s="24"/>
      <c r="U602" s="24"/>
      <c r="V602" s="24"/>
      <c r="W602" s="24"/>
      <c r="X602" s="24"/>
      <c r="Y602" s="24"/>
      <c r="Z602" s="24"/>
      <c r="AA602" s="24"/>
      <c r="AB602" s="24"/>
      <c r="AC602" s="24"/>
      <c r="AD602" s="24"/>
    </row>
    <row r="603" spans="1:30" hidden="1" x14ac:dyDescent="0.25">
      <c r="A603" s="156"/>
      <c r="B603" s="156"/>
      <c r="C603" s="24"/>
      <c r="D603" s="24"/>
      <c r="E603" s="24"/>
      <c r="F603" s="24"/>
      <c r="G603" s="24"/>
      <c r="H603" s="24"/>
      <c r="I603" s="24"/>
      <c r="J603" s="24"/>
      <c r="K603" s="157"/>
      <c r="L603" s="24"/>
      <c r="M603" s="24"/>
      <c r="N603" s="24"/>
      <c r="O603" s="24"/>
      <c r="P603" s="24"/>
      <c r="Q603" s="24"/>
      <c r="R603" s="24"/>
      <c r="S603" s="24"/>
      <c r="T603" s="24"/>
      <c r="U603" s="24"/>
      <c r="V603" s="24"/>
      <c r="W603" s="24"/>
      <c r="X603" s="24"/>
      <c r="Y603" s="24"/>
      <c r="Z603" s="24"/>
      <c r="AA603" s="24"/>
      <c r="AB603" s="24"/>
      <c r="AC603" s="24"/>
      <c r="AD603" s="24"/>
    </row>
    <row r="604" spans="1:30" hidden="1" x14ac:dyDescent="0.25">
      <c r="A604" s="156"/>
      <c r="B604" s="156"/>
      <c r="C604" s="24"/>
      <c r="D604" s="24"/>
      <c r="E604" s="24"/>
      <c r="F604" s="24"/>
      <c r="G604" s="24"/>
      <c r="H604" s="24"/>
      <c r="I604" s="24"/>
      <c r="J604" s="24"/>
      <c r="K604" s="157"/>
      <c r="L604" s="24"/>
      <c r="M604" s="24"/>
      <c r="N604" s="24"/>
      <c r="O604" s="24"/>
      <c r="P604" s="24"/>
      <c r="Q604" s="24"/>
      <c r="R604" s="24"/>
      <c r="S604" s="24"/>
      <c r="T604" s="24"/>
      <c r="U604" s="24"/>
      <c r="V604" s="24"/>
      <c r="W604" s="24"/>
      <c r="X604" s="24"/>
      <c r="Y604" s="24"/>
      <c r="Z604" s="24"/>
      <c r="AA604" s="24"/>
      <c r="AB604" s="24"/>
      <c r="AC604" s="24"/>
      <c r="AD604" s="24"/>
    </row>
    <row r="605" spans="1:30" hidden="1" x14ac:dyDescent="0.25">
      <c r="A605" s="156"/>
      <c r="B605" s="156"/>
      <c r="C605" s="24"/>
      <c r="D605" s="24"/>
      <c r="E605" s="24"/>
      <c r="F605" s="24"/>
      <c r="G605" s="24"/>
      <c r="H605" s="24"/>
      <c r="I605" s="24"/>
      <c r="J605" s="24"/>
      <c r="K605" s="157"/>
      <c r="L605" s="24"/>
      <c r="M605" s="24"/>
      <c r="N605" s="24"/>
      <c r="O605" s="24"/>
      <c r="P605" s="24"/>
      <c r="Q605" s="24"/>
      <c r="R605" s="24"/>
      <c r="S605" s="24"/>
      <c r="T605" s="24"/>
      <c r="U605" s="24"/>
      <c r="V605" s="24"/>
      <c r="W605" s="24"/>
      <c r="X605" s="24"/>
      <c r="Y605" s="24"/>
      <c r="Z605" s="24"/>
      <c r="AA605" s="24"/>
      <c r="AB605" s="24"/>
      <c r="AC605" s="24"/>
      <c r="AD605" s="24"/>
    </row>
    <row r="606" spans="1:30" hidden="1" x14ac:dyDescent="0.25">
      <c r="A606" s="156"/>
      <c r="B606" s="156"/>
      <c r="C606" s="24"/>
      <c r="D606" s="24"/>
      <c r="E606" s="24"/>
      <c r="F606" s="24"/>
      <c r="G606" s="24"/>
      <c r="H606" s="24"/>
      <c r="I606" s="24"/>
      <c r="J606" s="24"/>
      <c r="K606" s="157"/>
      <c r="L606" s="24"/>
      <c r="M606" s="24"/>
      <c r="N606" s="24"/>
      <c r="O606" s="24"/>
      <c r="P606" s="24"/>
      <c r="Q606" s="24"/>
      <c r="R606" s="24"/>
      <c r="S606" s="24"/>
      <c r="T606" s="24"/>
      <c r="U606" s="24"/>
      <c r="V606" s="24"/>
      <c r="W606" s="24"/>
      <c r="X606" s="24"/>
      <c r="Y606" s="24"/>
      <c r="Z606" s="24"/>
      <c r="AA606" s="24"/>
      <c r="AB606" s="24"/>
      <c r="AC606" s="24"/>
      <c r="AD606" s="24"/>
    </row>
    <row r="607" spans="1:30" hidden="1" x14ac:dyDescent="0.25">
      <c r="A607" s="156"/>
      <c r="B607" s="156"/>
      <c r="C607" s="24"/>
      <c r="D607" s="24"/>
      <c r="E607" s="24"/>
      <c r="F607" s="24"/>
      <c r="G607" s="24"/>
      <c r="H607" s="24"/>
      <c r="I607" s="24"/>
      <c r="J607" s="24"/>
      <c r="K607" s="157"/>
      <c r="L607" s="24"/>
      <c r="M607" s="24"/>
      <c r="N607" s="24"/>
      <c r="O607" s="24"/>
      <c r="P607" s="24"/>
      <c r="Q607" s="24"/>
      <c r="R607" s="24"/>
      <c r="S607" s="24"/>
      <c r="T607" s="24"/>
      <c r="U607" s="24"/>
      <c r="V607" s="24"/>
      <c r="W607" s="24"/>
      <c r="X607" s="24"/>
      <c r="Y607" s="24"/>
      <c r="Z607" s="24"/>
      <c r="AA607" s="24"/>
      <c r="AB607" s="24"/>
      <c r="AC607" s="24"/>
      <c r="AD607" s="24"/>
    </row>
    <row r="608" spans="1:30" hidden="1" x14ac:dyDescent="0.25">
      <c r="A608" s="156"/>
      <c r="B608" s="156"/>
      <c r="C608" s="24"/>
      <c r="D608" s="24"/>
      <c r="E608" s="24"/>
      <c r="F608" s="24"/>
      <c r="G608" s="24"/>
      <c r="H608" s="24"/>
      <c r="I608" s="24"/>
      <c r="J608" s="24"/>
      <c r="K608" s="157"/>
      <c r="L608" s="24"/>
      <c r="M608" s="24"/>
      <c r="N608" s="24"/>
      <c r="O608" s="24"/>
      <c r="P608" s="24"/>
      <c r="Q608" s="24"/>
      <c r="R608" s="24"/>
      <c r="S608" s="24"/>
      <c r="T608" s="24"/>
      <c r="U608" s="24"/>
      <c r="V608" s="24"/>
      <c r="W608" s="24"/>
      <c r="X608" s="24"/>
      <c r="Y608" s="24"/>
      <c r="Z608" s="24"/>
      <c r="AA608" s="24"/>
      <c r="AB608" s="24"/>
      <c r="AC608" s="24"/>
      <c r="AD608" s="24"/>
    </row>
    <row r="609" spans="1:30" hidden="1" x14ac:dyDescent="0.25">
      <c r="A609" s="156"/>
      <c r="B609" s="156"/>
      <c r="C609" s="24"/>
      <c r="D609" s="24"/>
      <c r="E609" s="24"/>
      <c r="F609" s="24"/>
      <c r="G609" s="24"/>
      <c r="H609" s="24"/>
      <c r="I609" s="24"/>
      <c r="J609" s="24"/>
      <c r="K609" s="157"/>
      <c r="L609" s="24"/>
      <c r="M609" s="24"/>
      <c r="N609" s="24"/>
      <c r="O609" s="24"/>
      <c r="P609" s="24"/>
      <c r="Q609" s="24"/>
      <c r="R609" s="24"/>
      <c r="S609" s="24"/>
      <c r="T609" s="24"/>
      <c r="U609" s="24"/>
      <c r="V609" s="24"/>
      <c r="W609" s="24"/>
      <c r="X609" s="24"/>
      <c r="Y609" s="24"/>
      <c r="Z609" s="24"/>
      <c r="AA609" s="24"/>
      <c r="AB609" s="24"/>
      <c r="AC609" s="24"/>
      <c r="AD609" s="24"/>
    </row>
    <row r="610" spans="1:30" hidden="1" x14ac:dyDescent="0.25">
      <c r="A610" s="156"/>
      <c r="B610" s="156"/>
      <c r="C610" s="24"/>
      <c r="D610" s="24"/>
      <c r="E610" s="24"/>
      <c r="F610" s="24"/>
      <c r="G610" s="24"/>
      <c r="H610" s="24"/>
      <c r="I610" s="24"/>
      <c r="J610" s="24"/>
      <c r="K610" s="157"/>
      <c r="L610" s="24"/>
      <c r="M610" s="24"/>
      <c r="N610" s="24"/>
      <c r="O610" s="24"/>
      <c r="P610" s="24"/>
      <c r="Q610" s="24"/>
      <c r="R610" s="24"/>
      <c r="S610" s="24"/>
      <c r="T610" s="24"/>
      <c r="U610" s="24"/>
      <c r="V610" s="24"/>
      <c r="W610" s="24"/>
      <c r="X610" s="24"/>
      <c r="Y610" s="24"/>
      <c r="Z610" s="24"/>
      <c r="AA610" s="24"/>
      <c r="AB610" s="24"/>
      <c r="AC610" s="24"/>
      <c r="AD610" s="24"/>
    </row>
    <row r="611" spans="1:30" hidden="1" x14ac:dyDescent="0.25">
      <c r="A611" s="156"/>
      <c r="B611" s="156"/>
      <c r="C611" s="24"/>
      <c r="D611" s="24"/>
      <c r="E611" s="24"/>
      <c r="F611" s="24"/>
      <c r="G611" s="24"/>
      <c r="H611" s="24"/>
      <c r="I611" s="24"/>
      <c r="J611" s="24"/>
      <c r="K611" s="157"/>
      <c r="L611" s="24"/>
      <c r="M611" s="24"/>
      <c r="N611" s="24"/>
      <c r="O611" s="24"/>
      <c r="P611" s="24"/>
      <c r="Q611" s="24"/>
      <c r="R611" s="24"/>
      <c r="S611" s="24"/>
      <c r="T611" s="24"/>
      <c r="U611" s="24"/>
      <c r="V611" s="24"/>
      <c r="W611" s="24"/>
      <c r="X611" s="24"/>
      <c r="Y611" s="24"/>
      <c r="Z611" s="24"/>
      <c r="AA611" s="24"/>
      <c r="AB611" s="24"/>
      <c r="AC611" s="24"/>
      <c r="AD611" s="24"/>
    </row>
    <row r="612" spans="1:30" hidden="1" x14ac:dyDescent="0.25">
      <c r="A612" s="156"/>
      <c r="B612" s="156"/>
      <c r="C612" s="24"/>
      <c r="D612" s="24"/>
      <c r="E612" s="24"/>
      <c r="F612" s="24"/>
      <c r="G612" s="24"/>
      <c r="H612" s="24"/>
      <c r="I612" s="24"/>
      <c r="J612" s="24"/>
      <c r="K612" s="157"/>
      <c r="L612" s="24"/>
      <c r="M612" s="24"/>
      <c r="N612" s="24"/>
      <c r="O612" s="24"/>
      <c r="P612" s="24"/>
      <c r="Q612" s="24"/>
      <c r="R612" s="24"/>
      <c r="S612" s="24"/>
      <c r="T612" s="24"/>
      <c r="U612" s="24"/>
      <c r="V612" s="24"/>
      <c r="W612" s="24"/>
      <c r="X612" s="24"/>
      <c r="Y612" s="24"/>
      <c r="Z612" s="24"/>
      <c r="AA612" s="24"/>
      <c r="AB612" s="24"/>
      <c r="AC612" s="24"/>
      <c r="AD612" s="24"/>
    </row>
    <row r="613" spans="1:30" hidden="1" x14ac:dyDescent="0.25">
      <c r="A613" s="156"/>
      <c r="B613" s="156"/>
      <c r="C613" s="24"/>
      <c r="D613" s="24"/>
      <c r="E613" s="24"/>
      <c r="F613" s="24"/>
      <c r="G613" s="24"/>
      <c r="H613" s="24"/>
      <c r="I613" s="24"/>
      <c r="J613" s="24"/>
      <c r="K613" s="157"/>
      <c r="L613" s="24"/>
      <c r="M613" s="24"/>
      <c r="N613" s="24"/>
      <c r="O613" s="24"/>
      <c r="P613" s="24"/>
      <c r="Q613" s="24"/>
      <c r="R613" s="24"/>
      <c r="S613" s="24"/>
      <c r="T613" s="24"/>
      <c r="U613" s="24"/>
      <c r="V613" s="24"/>
      <c r="W613" s="24"/>
      <c r="X613" s="24"/>
      <c r="Y613" s="24"/>
      <c r="Z613" s="24"/>
      <c r="AA613" s="24"/>
      <c r="AB613" s="24"/>
      <c r="AC613" s="24"/>
      <c r="AD613" s="24"/>
    </row>
    <row r="614" spans="1:30" hidden="1" x14ac:dyDescent="0.25">
      <c r="A614" s="156"/>
      <c r="B614" s="156"/>
      <c r="C614" s="24"/>
      <c r="D614" s="24"/>
      <c r="E614" s="24"/>
      <c r="F614" s="24"/>
      <c r="G614" s="24"/>
      <c r="H614" s="24"/>
      <c r="I614" s="24"/>
      <c r="J614" s="24"/>
      <c r="K614" s="157"/>
      <c r="L614" s="24"/>
      <c r="M614" s="24"/>
      <c r="N614" s="24"/>
      <c r="O614" s="24"/>
      <c r="P614" s="24"/>
      <c r="Q614" s="24"/>
      <c r="R614" s="24"/>
      <c r="S614" s="24"/>
      <c r="T614" s="24"/>
      <c r="U614" s="24"/>
      <c r="V614" s="24"/>
      <c r="W614" s="24"/>
      <c r="X614" s="24"/>
      <c r="Y614" s="24"/>
      <c r="Z614" s="24"/>
      <c r="AA614" s="24"/>
      <c r="AB614" s="24"/>
      <c r="AC614" s="24"/>
      <c r="AD614" s="24"/>
    </row>
    <row r="615" spans="1:30" hidden="1" x14ac:dyDescent="0.25">
      <c r="A615" s="156"/>
      <c r="B615" s="156"/>
      <c r="C615" s="24"/>
      <c r="D615" s="24"/>
      <c r="E615" s="24"/>
      <c r="F615" s="24"/>
      <c r="G615" s="24"/>
      <c r="H615" s="24"/>
      <c r="I615" s="24"/>
      <c r="J615" s="24"/>
      <c r="K615" s="157"/>
      <c r="L615" s="24"/>
      <c r="M615" s="24"/>
      <c r="N615" s="24"/>
      <c r="O615" s="24"/>
      <c r="P615" s="24"/>
      <c r="Q615" s="24"/>
      <c r="R615" s="24"/>
      <c r="S615" s="24"/>
      <c r="T615" s="24"/>
      <c r="U615" s="24"/>
      <c r="V615" s="24"/>
      <c r="W615" s="24"/>
      <c r="X615" s="24"/>
      <c r="Y615" s="24"/>
      <c r="Z615" s="24"/>
      <c r="AA615" s="24"/>
      <c r="AB615" s="24"/>
      <c r="AC615" s="24"/>
      <c r="AD615" s="24"/>
    </row>
    <row r="616" spans="1:30" hidden="1" x14ac:dyDescent="0.25">
      <c r="A616" s="156"/>
      <c r="B616" s="156"/>
      <c r="C616" s="24"/>
      <c r="D616" s="24"/>
      <c r="E616" s="24"/>
      <c r="F616" s="24"/>
      <c r="G616" s="24"/>
      <c r="H616" s="24"/>
      <c r="I616" s="24"/>
      <c r="J616" s="24"/>
      <c r="K616" s="157"/>
      <c r="L616" s="24"/>
      <c r="M616" s="24"/>
      <c r="N616" s="24"/>
      <c r="O616" s="24"/>
      <c r="P616" s="24"/>
      <c r="Q616" s="24"/>
      <c r="R616" s="24"/>
      <c r="S616" s="24"/>
      <c r="T616" s="24"/>
      <c r="U616" s="24"/>
      <c r="V616" s="24"/>
      <c r="W616" s="24"/>
      <c r="X616" s="24"/>
      <c r="Y616" s="24"/>
      <c r="Z616" s="24"/>
      <c r="AA616" s="24"/>
      <c r="AB616" s="24"/>
      <c r="AC616" s="24"/>
      <c r="AD616" s="24"/>
    </row>
    <row r="617" spans="1:30" hidden="1" x14ac:dyDescent="0.25">
      <c r="A617" s="156"/>
      <c r="B617" s="156"/>
      <c r="C617" s="24"/>
      <c r="D617" s="24"/>
      <c r="E617" s="24"/>
      <c r="F617" s="24"/>
      <c r="G617" s="24"/>
      <c r="H617" s="24"/>
      <c r="I617" s="24"/>
      <c r="J617" s="24"/>
      <c r="K617" s="157"/>
      <c r="L617" s="24"/>
      <c r="M617" s="24"/>
      <c r="N617" s="24"/>
      <c r="O617" s="24"/>
      <c r="P617" s="24"/>
      <c r="Q617" s="24"/>
      <c r="R617" s="24"/>
      <c r="S617" s="24"/>
      <c r="T617" s="24"/>
      <c r="U617" s="24"/>
      <c r="V617" s="24"/>
      <c r="W617" s="24"/>
      <c r="X617" s="24"/>
      <c r="Y617" s="24"/>
      <c r="Z617" s="24"/>
      <c r="AA617" s="24"/>
      <c r="AB617" s="24"/>
      <c r="AC617" s="24"/>
      <c r="AD617" s="24"/>
    </row>
    <row r="618" spans="1:30" hidden="1" x14ac:dyDescent="0.25">
      <c r="A618" s="156"/>
      <c r="B618" s="156"/>
      <c r="C618" s="24"/>
      <c r="D618" s="24"/>
      <c r="E618" s="24"/>
      <c r="F618" s="24"/>
      <c r="G618" s="24"/>
      <c r="H618" s="24"/>
      <c r="I618" s="24"/>
      <c r="J618" s="24"/>
      <c r="K618" s="157"/>
      <c r="L618" s="24"/>
      <c r="M618" s="24"/>
      <c r="N618" s="24"/>
      <c r="O618" s="24"/>
      <c r="P618" s="24"/>
      <c r="Q618" s="24"/>
      <c r="R618" s="24"/>
      <c r="S618" s="24"/>
      <c r="T618" s="24"/>
      <c r="U618" s="24"/>
      <c r="V618" s="24"/>
      <c r="W618" s="24"/>
      <c r="X618" s="24"/>
      <c r="Y618" s="24"/>
      <c r="Z618" s="24"/>
      <c r="AA618" s="24"/>
      <c r="AB618" s="24"/>
      <c r="AC618" s="24"/>
      <c r="AD618" s="24"/>
    </row>
    <row r="619" spans="1:30" hidden="1" x14ac:dyDescent="0.25">
      <c r="A619" s="156"/>
      <c r="B619" s="156"/>
      <c r="C619" s="24"/>
      <c r="D619" s="24"/>
      <c r="E619" s="24"/>
      <c r="F619" s="24"/>
      <c r="G619" s="24"/>
      <c r="H619" s="24"/>
      <c r="I619" s="24"/>
      <c r="J619" s="24"/>
      <c r="K619" s="157"/>
      <c r="L619" s="24"/>
      <c r="M619" s="24"/>
      <c r="N619" s="24"/>
      <c r="O619" s="24"/>
      <c r="P619" s="24"/>
      <c r="Q619" s="24"/>
      <c r="R619" s="24"/>
      <c r="S619" s="24"/>
      <c r="T619" s="24"/>
      <c r="U619" s="24"/>
      <c r="V619" s="24"/>
      <c r="W619" s="24"/>
      <c r="X619" s="24"/>
      <c r="Y619" s="24"/>
      <c r="Z619" s="24"/>
      <c r="AA619" s="24"/>
      <c r="AB619" s="24"/>
      <c r="AC619" s="24"/>
      <c r="AD619" s="24"/>
    </row>
    <row r="620" spans="1:30" hidden="1" x14ac:dyDescent="0.25">
      <c r="A620" s="156"/>
      <c r="B620" s="156"/>
      <c r="C620" s="24"/>
      <c r="D620" s="24"/>
      <c r="E620" s="24"/>
      <c r="F620" s="24"/>
      <c r="G620" s="24"/>
      <c r="H620" s="24"/>
      <c r="I620" s="24"/>
      <c r="J620" s="24"/>
      <c r="K620" s="157"/>
      <c r="L620" s="24"/>
      <c r="M620" s="24"/>
      <c r="N620" s="24"/>
      <c r="O620" s="24"/>
      <c r="P620" s="24"/>
      <c r="Q620" s="24"/>
      <c r="R620" s="24"/>
      <c r="S620" s="24"/>
      <c r="T620" s="24"/>
      <c r="U620" s="24"/>
      <c r="V620" s="24"/>
      <c r="W620" s="24"/>
      <c r="X620" s="24"/>
      <c r="Y620" s="24"/>
      <c r="Z620" s="24"/>
      <c r="AA620" s="24"/>
      <c r="AB620" s="24"/>
      <c r="AC620" s="24"/>
      <c r="AD620" s="24"/>
    </row>
    <row r="621" spans="1:30" hidden="1" x14ac:dyDescent="0.25">
      <c r="A621" s="156"/>
      <c r="B621" s="156"/>
      <c r="C621" s="24"/>
      <c r="D621" s="24"/>
      <c r="E621" s="24"/>
      <c r="F621" s="24"/>
      <c r="G621" s="24"/>
      <c r="H621" s="24"/>
      <c r="I621" s="24"/>
      <c r="J621" s="24"/>
      <c r="K621" s="157"/>
      <c r="L621" s="24"/>
      <c r="M621" s="24"/>
      <c r="N621" s="24"/>
      <c r="O621" s="24"/>
      <c r="P621" s="24"/>
      <c r="Q621" s="24"/>
      <c r="R621" s="24"/>
      <c r="S621" s="24"/>
      <c r="T621" s="24"/>
      <c r="U621" s="24"/>
      <c r="V621" s="24"/>
      <c r="W621" s="24"/>
      <c r="X621" s="24"/>
      <c r="Y621" s="24"/>
      <c r="Z621" s="24"/>
      <c r="AA621" s="24"/>
      <c r="AB621" s="24"/>
      <c r="AC621" s="24"/>
      <c r="AD621" s="24"/>
    </row>
    <row r="622" spans="1:30" hidden="1" x14ac:dyDescent="0.25">
      <c r="A622" s="156"/>
      <c r="B622" s="156"/>
      <c r="C622" s="24"/>
      <c r="D622" s="24"/>
      <c r="E622" s="24"/>
      <c r="F622" s="24"/>
      <c r="G622" s="24"/>
      <c r="H622" s="24"/>
      <c r="I622" s="24"/>
      <c r="J622" s="24"/>
      <c r="K622" s="157"/>
      <c r="L622" s="24"/>
      <c r="M622" s="24"/>
      <c r="N622" s="24"/>
      <c r="O622" s="24"/>
      <c r="P622" s="24"/>
      <c r="Q622" s="24"/>
      <c r="R622" s="24"/>
      <c r="S622" s="24"/>
      <c r="T622" s="24"/>
      <c r="U622" s="24"/>
      <c r="V622" s="24"/>
      <c r="W622" s="24"/>
      <c r="X622" s="24"/>
      <c r="Y622" s="24"/>
      <c r="Z622" s="24"/>
      <c r="AA622" s="24"/>
      <c r="AB622" s="24"/>
      <c r="AC622" s="24"/>
      <c r="AD622" s="24"/>
    </row>
    <row r="623" spans="1:30" hidden="1" x14ac:dyDescent="0.25">
      <c r="A623" s="156"/>
      <c r="B623" s="156"/>
      <c r="C623" s="24"/>
      <c r="D623" s="24"/>
      <c r="E623" s="24"/>
      <c r="F623" s="24"/>
      <c r="G623" s="24"/>
      <c r="H623" s="24"/>
      <c r="I623" s="24"/>
      <c r="J623" s="24"/>
      <c r="K623" s="157"/>
      <c r="L623" s="24"/>
      <c r="M623" s="24"/>
      <c r="N623" s="24"/>
      <c r="O623" s="24"/>
      <c r="P623" s="24"/>
      <c r="Q623" s="24"/>
      <c r="R623" s="24"/>
      <c r="S623" s="24"/>
      <c r="T623" s="24"/>
      <c r="U623" s="24"/>
      <c r="V623" s="24"/>
      <c r="W623" s="24"/>
      <c r="X623" s="24"/>
      <c r="Y623" s="24"/>
      <c r="Z623" s="24"/>
      <c r="AA623" s="24"/>
      <c r="AB623" s="24"/>
      <c r="AC623" s="24"/>
      <c r="AD623" s="24"/>
    </row>
    <row r="624" spans="1:30" hidden="1" x14ac:dyDescent="0.25">
      <c r="A624" s="156"/>
      <c r="B624" s="156"/>
      <c r="C624" s="24"/>
      <c r="D624" s="24"/>
      <c r="E624" s="24"/>
      <c r="F624" s="24"/>
      <c r="G624" s="24"/>
      <c r="H624" s="24"/>
      <c r="I624" s="24"/>
      <c r="J624" s="24"/>
      <c r="K624" s="157"/>
      <c r="L624" s="24"/>
      <c r="M624" s="24"/>
      <c r="N624" s="24"/>
      <c r="O624" s="24"/>
      <c r="P624" s="24"/>
      <c r="Q624" s="24"/>
      <c r="R624" s="24"/>
      <c r="S624" s="24"/>
      <c r="T624" s="24"/>
      <c r="U624" s="24"/>
      <c r="V624" s="24"/>
      <c r="W624" s="24"/>
      <c r="X624" s="24"/>
      <c r="Y624" s="24"/>
      <c r="Z624" s="24"/>
      <c r="AA624" s="24"/>
      <c r="AB624" s="24"/>
      <c r="AC624" s="24"/>
      <c r="AD624" s="24"/>
    </row>
    <row r="625" spans="1:30" hidden="1" x14ac:dyDescent="0.25">
      <c r="A625" s="156"/>
      <c r="B625" s="156"/>
      <c r="C625" s="24"/>
      <c r="D625" s="24"/>
      <c r="E625" s="24"/>
      <c r="F625" s="24"/>
      <c r="G625" s="24"/>
      <c r="H625" s="24"/>
      <c r="I625" s="24"/>
      <c r="J625" s="24"/>
      <c r="K625" s="157"/>
      <c r="L625" s="24"/>
      <c r="M625" s="24"/>
      <c r="N625" s="24"/>
      <c r="O625" s="24"/>
      <c r="P625" s="24"/>
      <c r="Q625" s="24"/>
      <c r="R625" s="24"/>
      <c r="S625" s="24"/>
      <c r="T625" s="24"/>
      <c r="U625" s="24"/>
      <c r="V625" s="24"/>
      <c r="W625" s="24"/>
      <c r="X625" s="24"/>
      <c r="Y625" s="24"/>
      <c r="Z625" s="24"/>
      <c r="AA625" s="24"/>
      <c r="AB625" s="24"/>
      <c r="AC625" s="24"/>
      <c r="AD625" s="24"/>
    </row>
    <row r="626" spans="1:30" hidden="1" x14ac:dyDescent="0.25">
      <c r="A626" s="156"/>
      <c r="B626" s="156"/>
      <c r="C626" s="24"/>
      <c r="D626" s="24"/>
      <c r="E626" s="24"/>
      <c r="F626" s="24"/>
      <c r="G626" s="24"/>
      <c r="H626" s="24"/>
      <c r="I626" s="24"/>
      <c r="J626" s="24"/>
      <c r="K626" s="157"/>
      <c r="L626" s="24"/>
      <c r="M626" s="24"/>
      <c r="N626" s="24"/>
      <c r="O626" s="24"/>
      <c r="P626" s="24"/>
      <c r="Q626" s="24"/>
      <c r="R626" s="24"/>
      <c r="S626" s="24"/>
      <c r="T626" s="24"/>
      <c r="U626" s="24"/>
      <c r="V626" s="24"/>
      <c r="W626" s="24"/>
      <c r="X626" s="24"/>
      <c r="Y626" s="24"/>
      <c r="Z626" s="24"/>
      <c r="AA626" s="24"/>
      <c r="AB626" s="24"/>
      <c r="AC626" s="24"/>
      <c r="AD626" s="24"/>
    </row>
    <row r="627" spans="1:30" hidden="1" x14ac:dyDescent="0.25">
      <c r="A627" s="156"/>
      <c r="B627" s="156"/>
      <c r="C627" s="24"/>
      <c r="D627" s="24"/>
      <c r="E627" s="24"/>
      <c r="F627" s="24"/>
      <c r="G627" s="24"/>
      <c r="H627" s="24"/>
      <c r="I627" s="24"/>
      <c r="J627" s="24"/>
      <c r="K627" s="157"/>
      <c r="L627" s="24"/>
      <c r="M627" s="24"/>
      <c r="N627" s="24"/>
      <c r="O627" s="24"/>
      <c r="P627" s="24"/>
      <c r="Q627" s="24"/>
      <c r="R627" s="24"/>
      <c r="S627" s="24"/>
      <c r="T627" s="24"/>
      <c r="U627" s="24"/>
      <c r="V627" s="24"/>
      <c r="W627" s="24"/>
      <c r="X627" s="24"/>
      <c r="Y627" s="24"/>
      <c r="Z627" s="24"/>
      <c r="AA627" s="24"/>
      <c r="AB627" s="24"/>
      <c r="AC627" s="24"/>
      <c r="AD627" s="24"/>
    </row>
    <row r="628" spans="1:30" hidden="1" x14ac:dyDescent="0.25">
      <c r="A628" s="156"/>
      <c r="B628" s="156"/>
      <c r="C628" s="24"/>
      <c r="D628" s="24"/>
      <c r="E628" s="24"/>
      <c r="F628" s="24"/>
      <c r="G628" s="24"/>
      <c r="H628" s="24"/>
      <c r="I628" s="24"/>
      <c r="J628" s="24"/>
      <c r="K628" s="157"/>
      <c r="L628" s="24"/>
      <c r="M628" s="24"/>
      <c r="N628" s="24"/>
      <c r="O628" s="24"/>
      <c r="P628" s="24"/>
      <c r="Q628" s="24"/>
      <c r="R628" s="24"/>
      <c r="S628" s="24"/>
      <c r="T628" s="24"/>
      <c r="U628" s="24"/>
      <c r="V628" s="24"/>
      <c r="W628" s="24"/>
      <c r="X628" s="24"/>
      <c r="Y628" s="24"/>
      <c r="Z628" s="24"/>
      <c r="AA628" s="24"/>
      <c r="AB628" s="24"/>
      <c r="AC628" s="24"/>
      <c r="AD628" s="24"/>
    </row>
    <row r="629" spans="1:30" hidden="1" x14ac:dyDescent="0.25">
      <c r="A629" s="156"/>
      <c r="B629" s="156"/>
      <c r="C629" s="24"/>
      <c r="D629" s="24"/>
      <c r="E629" s="24"/>
      <c r="F629" s="24"/>
      <c r="G629" s="24"/>
      <c r="H629" s="24"/>
      <c r="I629" s="24"/>
      <c r="J629" s="24"/>
      <c r="K629" s="157"/>
      <c r="L629" s="24"/>
      <c r="M629" s="24"/>
      <c r="N629" s="24"/>
      <c r="O629" s="24"/>
      <c r="P629" s="24"/>
      <c r="Q629" s="24"/>
      <c r="R629" s="24"/>
      <c r="S629" s="24"/>
      <c r="T629" s="24"/>
      <c r="U629" s="24"/>
      <c r="V629" s="24"/>
      <c r="W629" s="24"/>
      <c r="X629" s="24"/>
      <c r="Y629" s="24"/>
      <c r="Z629" s="24"/>
      <c r="AA629" s="24"/>
      <c r="AB629" s="24"/>
      <c r="AC629" s="24"/>
      <c r="AD629" s="24"/>
    </row>
    <row r="630" spans="1:30" hidden="1" x14ac:dyDescent="0.25">
      <c r="A630" s="156"/>
      <c r="B630" s="156"/>
      <c r="C630" s="24"/>
      <c r="D630" s="24"/>
      <c r="E630" s="24"/>
      <c r="F630" s="24"/>
      <c r="G630" s="24"/>
      <c r="H630" s="24"/>
      <c r="I630" s="24"/>
      <c r="J630" s="24"/>
      <c r="K630" s="157"/>
      <c r="L630" s="24"/>
      <c r="M630" s="24"/>
      <c r="N630" s="24"/>
      <c r="O630" s="24"/>
      <c r="P630" s="24"/>
      <c r="Q630" s="24"/>
      <c r="R630" s="24"/>
      <c r="S630" s="24"/>
      <c r="T630" s="24"/>
      <c r="U630" s="24"/>
      <c r="V630" s="24"/>
      <c r="W630" s="24"/>
      <c r="X630" s="24"/>
      <c r="Y630" s="24"/>
      <c r="Z630" s="24"/>
      <c r="AA630" s="24"/>
      <c r="AB630" s="24"/>
      <c r="AC630" s="24"/>
      <c r="AD630" s="24"/>
    </row>
    <row r="631" spans="1:30" hidden="1" x14ac:dyDescent="0.25">
      <c r="A631" s="156"/>
      <c r="B631" s="156"/>
      <c r="C631" s="24"/>
      <c r="D631" s="24"/>
      <c r="E631" s="24"/>
      <c r="F631" s="24"/>
      <c r="G631" s="24"/>
      <c r="H631" s="24"/>
      <c r="I631" s="24"/>
      <c r="J631" s="24"/>
      <c r="K631" s="157"/>
      <c r="L631" s="24"/>
      <c r="M631" s="24"/>
      <c r="N631" s="24"/>
      <c r="O631" s="24"/>
      <c r="P631" s="24"/>
      <c r="Q631" s="24"/>
      <c r="R631" s="24"/>
      <c r="S631" s="24"/>
      <c r="T631" s="24"/>
      <c r="U631" s="24"/>
      <c r="V631" s="24"/>
      <c r="W631" s="24"/>
      <c r="X631" s="24"/>
      <c r="Y631" s="24"/>
      <c r="Z631" s="24"/>
      <c r="AA631" s="24"/>
      <c r="AB631" s="24"/>
      <c r="AC631" s="24"/>
      <c r="AD631" s="24"/>
    </row>
    <row r="632" spans="1:30" hidden="1" x14ac:dyDescent="0.25">
      <c r="A632" s="156"/>
      <c r="B632" s="156"/>
      <c r="C632" s="24"/>
      <c r="D632" s="24"/>
      <c r="E632" s="24"/>
      <c r="F632" s="24"/>
      <c r="G632" s="24"/>
      <c r="H632" s="24"/>
      <c r="I632" s="24"/>
      <c r="J632" s="24"/>
      <c r="K632" s="157"/>
      <c r="L632" s="24"/>
      <c r="M632" s="24"/>
      <c r="N632" s="24"/>
      <c r="O632" s="24"/>
      <c r="P632" s="24"/>
      <c r="Q632" s="24"/>
      <c r="R632" s="24"/>
      <c r="S632" s="24"/>
      <c r="T632" s="24"/>
      <c r="U632" s="24"/>
      <c r="V632" s="24"/>
      <c r="W632" s="24"/>
      <c r="X632" s="24"/>
      <c r="Y632" s="24"/>
      <c r="Z632" s="24"/>
      <c r="AA632" s="24"/>
      <c r="AB632" s="24"/>
      <c r="AC632" s="24"/>
      <c r="AD632" s="24"/>
    </row>
    <row r="633" spans="1:30" hidden="1" x14ac:dyDescent="0.25">
      <c r="A633" s="156"/>
      <c r="B633" s="156"/>
      <c r="C633" s="24"/>
      <c r="D633" s="24"/>
      <c r="E633" s="24"/>
      <c r="F633" s="24"/>
      <c r="G633" s="24"/>
      <c r="H633" s="24"/>
      <c r="I633" s="24"/>
      <c r="J633" s="24"/>
      <c r="K633" s="157"/>
      <c r="L633" s="24"/>
      <c r="M633" s="24"/>
      <c r="N633" s="24"/>
      <c r="O633" s="24"/>
      <c r="P633" s="24"/>
      <c r="Q633" s="24"/>
      <c r="R633" s="24"/>
      <c r="S633" s="24"/>
      <c r="T633" s="24"/>
      <c r="U633" s="24"/>
      <c r="V633" s="24"/>
      <c r="W633" s="24"/>
      <c r="X633" s="24"/>
      <c r="Y633" s="24"/>
      <c r="Z633" s="24"/>
      <c r="AA633" s="24"/>
      <c r="AB633" s="24"/>
      <c r="AC633" s="24"/>
      <c r="AD633" s="24"/>
    </row>
    <row r="634" spans="1:30" hidden="1" x14ac:dyDescent="0.25">
      <c r="A634" s="156"/>
      <c r="B634" s="156"/>
      <c r="C634" s="24"/>
      <c r="D634" s="24"/>
      <c r="E634" s="24"/>
      <c r="F634" s="24"/>
      <c r="G634" s="24"/>
      <c r="H634" s="24"/>
      <c r="I634" s="24"/>
      <c r="J634" s="24"/>
      <c r="K634" s="157"/>
      <c r="L634" s="24"/>
      <c r="M634" s="24"/>
      <c r="N634" s="24"/>
      <c r="O634" s="24"/>
      <c r="P634" s="24"/>
      <c r="Q634" s="24"/>
      <c r="R634" s="24"/>
      <c r="S634" s="24"/>
      <c r="T634" s="24"/>
      <c r="U634" s="24"/>
      <c r="V634" s="24"/>
      <c r="W634" s="24"/>
      <c r="X634" s="24"/>
      <c r="Y634" s="24"/>
      <c r="Z634" s="24"/>
      <c r="AA634" s="24"/>
      <c r="AB634" s="24"/>
      <c r="AC634" s="24"/>
      <c r="AD634" s="24"/>
    </row>
    <row r="635" spans="1:30" hidden="1" x14ac:dyDescent="0.25">
      <c r="A635" s="156"/>
      <c r="B635" s="156"/>
      <c r="C635" s="24"/>
      <c r="D635" s="24"/>
      <c r="E635" s="24"/>
      <c r="F635" s="24"/>
      <c r="G635" s="24"/>
      <c r="H635" s="24"/>
      <c r="I635" s="24"/>
      <c r="J635" s="24"/>
      <c r="K635" s="157"/>
      <c r="L635" s="24"/>
      <c r="M635" s="24"/>
      <c r="N635" s="24"/>
      <c r="O635" s="24"/>
      <c r="P635" s="24"/>
      <c r="Q635" s="24"/>
      <c r="R635" s="24"/>
      <c r="S635" s="24"/>
      <c r="T635" s="24"/>
      <c r="U635" s="24"/>
      <c r="V635" s="24"/>
      <c r="W635" s="24"/>
      <c r="X635" s="24"/>
      <c r="Y635" s="24"/>
      <c r="Z635" s="24"/>
      <c r="AA635" s="24"/>
      <c r="AB635" s="24"/>
      <c r="AC635" s="24"/>
      <c r="AD635" s="24"/>
    </row>
    <row r="636" spans="1:30" hidden="1" x14ac:dyDescent="0.25">
      <c r="A636" s="156"/>
      <c r="B636" s="156"/>
      <c r="C636" s="24"/>
      <c r="D636" s="24"/>
      <c r="E636" s="24"/>
      <c r="F636" s="24"/>
      <c r="G636" s="24"/>
      <c r="H636" s="24"/>
      <c r="I636" s="24"/>
      <c r="J636" s="24"/>
      <c r="K636" s="157"/>
      <c r="L636" s="24"/>
      <c r="M636" s="24"/>
      <c r="N636" s="24"/>
      <c r="O636" s="24"/>
      <c r="P636" s="24"/>
      <c r="Q636" s="24"/>
      <c r="R636" s="24"/>
      <c r="S636" s="24"/>
      <c r="T636" s="24"/>
      <c r="U636" s="24"/>
      <c r="V636" s="24"/>
      <c r="W636" s="24"/>
      <c r="X636" s="24"/>
      <c r="Y636" s="24"/>
      <c r="Z636" s="24"/>
      <c r="AA636" s="24"/>
      <c r="AB636" s="24"/>
      <c r="AC636" s="24"/>
      <c r="AD636" s="24"/>
    </row>
    <row r="637" spans="1:30" hidden="1" x14ac:dyDescent="0.25">
      <c r="A637" s="156"/>
      <c r="B637" s="156"/>
      <c r="C637" s="24"/>
      <c r="D637" s="24"/>
      <c r="E637" s="24"/>
      <c r="F637" s="24"/>
      <c r="G637" s="24"/>
      <c r="H637" s="24"/>
      <c r="I637" s="24"/>
      <c r="J637" s="24"/>
      <c r="K637" s="157"/>
      <c r="L637" s="24"/>
      <c r="M637" s="24"/>
      <c r="N637" s="24"/>
      <c r="O637" s="24"/>
      <c r="P637" s="24"/>
      <c r="Q637" s="24"/>
      <c r="R637" s="24"/>
      <c r="S637" s="24"/>
      <c r="T637" s="24"/>
      <c r="U637" s="24"/>
      <c r="V637" s="24"/>
      <c r="W637" s="24"/>
      <c r="X637" s="24"/>
      <c r="Y637" s="24"/>
      <c r="Z637" s="24"/>
      <c r="AA637" s="24"/>
      <c r="AB637" s="24"/>
      <c r="AC637" s="24"/>
      <c r="AD637" s="24"/>
    </row>
    <row r="638" spans="1:30" hidden="1" x14ac:dyDescent="0.25">
      <c r="A638" s="156"/>
      <c r="B638" s="156"/>
      <c r="C638" s="24"/>
      <c r="D638" s="24"/>
      <c r="E638" s="24"/>
      <c r="F638" s="24"/>
      <c r="G638" s="24"/>
      <c r="H638" s="24"/>
      <c r="I638" s="24"/>
      <c r="J638" s="24"/>
      <c r="K638" s="157"/>
      <c r="L638" s="24"/>
      <c r="M638" s="24"/>
      <c r="N638" s="24"/>
      <c r="O638" s="24"/>
      <c r="P638" s="24"/>
      <c r="Q638" s="24"/>
      <c r="R638" s="24"/>
      <c r="S638" s="24"/>
      <c r="T638" s="24"/>
      <c r="U638" s="24"/>
      <c r="V638" s="24"/>
      <c r="W638" s="24"/>
      <c r="X638" s="24"/>
      <c r="Y638" s="24"/>
      <c r="Z638" s="24"/>
      <c r="AA638" s="24"/>
      <c r="AB638" s="24"/>
      <c r="AC638" s="24"/>
      <c r="AD638" s="24"/>
    </row>
    <row r="639" spans="1:30" hidden="1" x14ac:dyDescent="0.25">
      <c r="A639" s="156"/>
      <c r="B639" s="156"/>
      <c r="C639" s="24"/>
      <c r="D639" s="24"/>
      <c r="E639" s="24"/>
      <c r="F639" s="24"/>
      <c r="G639" s="24"/>
      <c r="H639" s="24"/>
      <c r="I639" s="24"/>
      <c r="J639" s="24"/>
      <c r="K639" s="157"/>
      <c r="L639" s="24"/>
      <c r="M639" s="24"/>
      <c r="N639" s="24"/>
      <c r="O639" s="24"/>
      <c r="P639" s="24"/>
      <c r="Q639" s="24"/>
      <c r="R639" s="24"/>
      <c r="S639" s="24"/>
      <c r="T639" s="24"/>
      <c r="U639" s="24"/>
      <c r="V639" s="24"/>
      <c r="W639" s="24"/>
      <c r="X639" s="24"/>
      <c r="Y639" s="24"/>
      <c r="Z639" s="24"/>
      <c r="AA639" s="24"/>
      <c r="AB639" s="24"/>
      <c r="AC639" s="24"/>
      <c r="AD639" s="24"/>
    </row>
    <row r="640" spans="1:30" hidden="1" x14ac:dyDescent="0.25">
      <c r="A640" s="156"/>
      <c r="B640" s="156"/>
      <c r="C640" s="24"/>
      <c r="D640" s="24"/>
      <c r="E640" s="24"/>
      <c r="F640" s="24"/>
      <c r="G640" s="24"/>
      <c r="H640" s="24"/>
      <c r="I640" s="24"/>
      <c r="J640" s="24"/>
      <c r="K640" s="157"/>
      <c r="L640" s="24"/>
      <c r="M640" s="24"/>
      <c r="N640" s="24"/>
      <c r="O640" s="24"/>
      <c r="P640" s="24"/>
      <c r="Q640" s="24"/>
      <c r="R640" s="24"/>
      <c r="S640" s="24"/>
      <c r="T640" s="24"/>
      <c r="U640" s="24"/>
      <c r="V640" s="24"/>
      <c r="W640" s="24"/>
      <c r="X640" s="24"/>
      <c r="Y640" s="24"/>
      <c r="Z640" s="24"/>
      <c r="AA640" s="24"/>
      <c r="AB640" s="24"/>
      <c r="AC640" s="24"/>
      <c r="AD640" s="24"/>
    </row>
    <row r="641" spans="1:30" hidden="1" x14ac:dyDescent="0.25">
      <c r="A641" s="156"/>
      <c r="B641" s="156"/>
      <c r="C641" s="24"/>
      <c r="D641" s="24"/>
      <c r="E641" s="24"/>
      <c r="F641" s="24"/>
      <c r="G641" s="24"/>
      <c r="H641" s="24"/>
      <c r="I641" s="24"/>
      <c r="J641" s="24"/>
      <c r="K641" s="157"/>
      <c r="L641" s="24"/>
      <c r="M641" s="24"/>
      <c r="N641" s="24"/>
      <c r="O641" s="24"/>
      <c r="P641" s="24"/>
      <c r="Q641" s="24"/>
      <c r="R641" s="24"/>
      <c r="S641" s="24"/>
      <c r="T641" s="24"/>
      <c r="U641" s="24"/>
      <c r="V641" s="24"/>
      <c r="W641" s="24"/>
      <c r="X641" s="24"/>
      <c r="Y641" s="24"/>
      <c r="Z641" s="24"/>
      <c r="AA641" s="24"/>
      <c r="AB641" s="24"/>
      <c r="AC641" s="24"/>
      <c r="AD641" s="24"/>
    </row>
    <row r="642" spans="1:30" hidden="1" x14ac:dyDescent="0.25">
      <c r="A642" s="156"/>
      <c r="B642" s="156"/>
      <c r="C642" s="24"/>
      <c r="D642" s="24"/>
      <c r="E642" s="24"/>
      <c r="F642" s="24"/>
      <c r="G642" s="24"/>
      <c r="H642" s="24"/>
      <c r="I642" s="24"/>
      <c r="J642" s="24"/>
      <c r="K642" s="157"/>
      <c r="L642" s="24"/>
      <c r="M642" s="24"/>
      <c r="N642" s="24"/>
      <c r="O642" s="24"/>
      <c r="P642" s="24"/>
      <c r="Q642" s="24"/>
      <c r="R642" s="24"/>
      <c r="S642" s="24"/>
      <c r="T642" s="24"/>
      <c r="U642" s="24"/>
      <c r="V642" s="24"/>
      <c r="W642" s="24"/>
      <c r="X642" s="24"/>
      <c r="Y642" s="24"/>
      <c r="Z642" s="24"/>
      <c r="AA642" s="24"/>
      <c r="AB642" s="24"/>
      <c r="AC642" s="24"/>
      <c r="AD642" s="24"/>
    </row>
    <row r="643" spans="1:30" hidden="1" x14ac:dyDescent="0.25">
      <c r="A643" s="156"/>
      <c r="B643" s="156"/>
      <c r="C643" s="24"/>
      <c r="D643" s="24"/>
      <c r="E643" s="24"/>
      <c r="F643" s="24"/>
      <c r="G643" s="24"/>
      <c r="H643" s="24"/>
      <c r="I643" s="24"/>
      <c r="J643" s="24"/>
      <c r="K643" s="157"/>
      <c r="L643" s="24"/>
      <c r="M643" s="24"/>
      <c r="N643" s="24"/>
      <c r="O643" s="24"/>
      <c r="P643" s="24"/>
      <c r="Q643" s="24"/>
      <c r="R643" s="24"/>
      <c r="S643" s="24"/>
      <c r="T643" s="24"/>
      <c r="U643" s="24"/>
      <c r="V643" s="24"/>
      <c r="W643" s="24"/>
      <c r="X643" s="24"/>
      <c r="Y643" s="24"/>
      <c r="Z643" s="24"/>
      <c r="AA643" s="24"/>
      <c r="AB643" s="24"/>
      <c r="AC643" s="24"/>
      <c r="AD643" s="24"/>
    </row>
    <row r="644" spans="1:30" hidden="1" x14ac:dyDescent="0.25">
      <c r="A644" s="156"/>
      <c r="B644" s="156"/>
      <c r="C644" s="24"/>
      <c r="D644" s="24"/>
      <c r="E644" s="24"/>
      <c r="F644" s="24"/>
      <c r="G644" s="24"/>
      <c r="H644" s="24"/>
      <c r="I644" s="24"/>
      <c r="J644" s="24"/>
      <c r="K644" s="157"/>
      <c r="L644" s="24"/>
      <c r="M644" s="24"/>
      <c r="N644" s="24"/>
      <c r="O644" s="24"/>
      <c r="P644" s="24"/>
      <c r="Q644" s="24"/>
      <c r="R644" s="24"/>
      <c r="S644" s="24"/>
      <c r="T644" s="24"/>
      <c r="U644" s="24"/>
      <c r="V644" s="24"/>
      <c r="W644" s="24"/>
      <c r="X644" s="24"/>
      <c r="Y644" s="24"/>
      <c r="Z644" s="24"/>
      <c r="AA644" s="24"/>
      <c r="AB644" s="24"/>
      <c r="AC644" s="24"/>
      <c r="AD644" s="24"/>
    </row>
    <row r="645" spans="1:30" hidden="1" x14ac:dyDescent="0.25">
      <c r="A645" s="156"/>
      <c r="B645" s="156"/>
      <c r="C645" s="24"/>
      <c r="D645" s="24"/>
      <c r="E645" s="24"/>
      <c r="F645" s="24"/>
      <c r="G645" s="24"/>
      <c r="H645" s="24"/>
      <c r="I645" s="24"/>
      <c r="J645" s="24"/>
      <c r="K645" s="157"/>
      <c r="L645" s="24"/>
      <c r="M645" s="24"/>
      <c r="N645" s="24"/>
      <c r="O645" s="24"/>
      <c r="P645" s="24"/>
      <c r="Q645" s="24"/>
      <c r="R645" s="24"/>
      <c r="S645" s="24"/>
      <c r="T645" s="24"/>
      <c r="U645" s="24"/>
      <c r="V645" s="24"/>
      <c r="W645" s="24"/>
      <c r="X645" s="24"/>
      <c r="Y645" s="24"/>
      <c r="Z645" s="24"/>
      <c r="AA645" s="24"/>
      <c r="AB645" s="24"/>
      <c r="AC645" s="24"/>
      <c r="AD645" s="24"/>
    </row>
    <row r="646" spans="1:30" hidden="1" x14ac:dyDescent="0.25">
      <c r="A646" s="156"/>
      <c r="B646" s="156"/>
      <c r="C646" s="24"/>
      <c r="D646" s="24"/>
      <c r="E646" s="24"/>
      <c r="F646" s="24"/>
      <c r="G646" s="24"/>
      <c r="H646" s="24"/>
      <c r="I646" s="24"/>
      <c r="J646" s="24"/>
      <c r="K646" s="157"/>
      <c r="L646" s="24"/>
      <c r="M646" s="24"/>
      <c r="N646" s="24"/>
      <c r="O646" s="24"/>
      <c r="P646" s="24"/>
      <c r="Q646" s="24"/>
      <c r="R646" s="24"/>
      <c r="S646" s="24"/>
      <c r="T646" s="24"/>
      <c r="U646" s="24"/>
      <c r="V646" s="24"/>
      <c r="W646" s="24"/>
      <c r="X646" s="24"/>
      <c r="Y646" s="24"/>
      <c r="Z646" s="24"/>
      <c r="AA646" s="24"/>
      <c r="AB646" s="24"/>
      <c r="AC646" s="24"/>
      <c r="AD646" s="24"/>
    </row>
    <row r="647" spans="1:30" hidden="1" x14ac:dyDescent="0.25">
      <c r="A647" s="156"/>
      <c r="B647" s="156"/>
      <c r="C647" s="24"/>
      <c r="D647" s="24"/>
      <c r="E647" s="24"/>
      <c r="F647" s="24"/>
      <c r="G647" s="24"/>
      <c r="H647" s="24"/>
      <c r="I647" s="24"/>
      <c r="J647" s="24"/>
      <c r="K647" s="157"/>
      <c r="L647" s="24"/>
      <c r="M647" s="24"/>
      <c r="N647" s="24"/>
      <c r="O647" s="24"/>
      <c r="P647" s="24"/>
      <c r="Q647" s="24"/>
      <c r="R647" s="24"/>
      <c r="S647" s="24"/>
      <c r="T647" s="24"/>
      <c r="U647" s="24"/>
      <c r="V647" s="24"/>
      <c r="W647" s="24"/>
      <c r="X647" s="24"/>
      <c r="Y647" s="24"/>
      <c r="Z647" s="24"/>
      <c r="AA647" s="24"/>
      <c r="AB647" s="24"/>
      <c r="AC647" s="24"/>
      <c r="AD647" s="24"/>
    </row>
    <row r="648" spans="1:30" hidden="1" x14ac:dyDescent="0.25">
      <c r="A648" s="156"/>
      <c r="B648" s="156"/>
      <c r="C648" s="24"/>
      <c r="D648" s="24"/>
      <c r="E648" s="24"/>
      <c r="F648" s="24"/>
      <c r="G648" s="24"/>
      <c r="H648" s="24"/>
      <c r="I648" s="24"/>
      <c r="J648" s="24"/>
      <c r="K648" s="157"/>
      <c r="L648" s="24"/>
      <c r="M648" s="24"/>
      <c r="N648" s="24"/>
      <c r="O648" s="24"/>
      <c r="P648" s="24"/>
      <c r="Q648" s="24"/>
      <c r="R648" s="24"/>
      <c r="S648" s="24"/>
      <c r="T648" s="24"/>
      <c r="U648" s="24"/>
      <c r="V648" s="24"/>
      <c r="W648" s="24"/>
      <c r="X648" s="24"/>
      <c r="Y648" s="24"/>
      <c r="Z648" s="24"/>
      <c r="AA648" s="24"/>
      <c r="AB648" s="24"/>
      <c r="AC648" s="24"/>
      <c r="AD648" s="24"/>
    </row>
    <row r="649" spans="1:30" hidden="1" x14ac:dyDescent="0.25">
      <c r="A649" s="156"/>
      <c r="B649" s="156"/>
      <c r="C649" s="24"/>
      <c r="D649" s="24"/>
      <c r="E649" s="24"/>
      <c r="F649" s="24"/>
      <c r="G649" s="24"/>
      <c r="H649" s="24"/>
      <c r="I649" s="24"/>
      <c r="J649" s="24"/>
      <c r="K649" s="157"/>
      <c r="L649" s="24"/>
      <c r="M649" s="24"/>
      <c r="N649" s="24"/>
      <c r="O649" s="24"/>
      <c r="P649" s="24"/>
      <c r="Q649" s="24"/>
      <c r="R649" s="24"/>
      <c r="S649" s="24"/>
      <c r="T649" s="24"/>
      <c r="U649" s="24"/>
      <c r="V649" s="24"/>
      <c r="W649" s="24"/>
      <c r="X649" s="24"/>
      <c r="Y649" s="24"/>
      <c r="Z649" s="24"/>
      <c r="AA649" s="24"/>
      <c r="AB649" s="24"/>
      <c r="AC649" s="24"/>
      <c r="AD649" s="24"/>
    </row>
    <row r="650" spans="1:30" hidden="1" x14ac:dyDescent="0.25">
      <c r="A650" s="156"/>
      <c r="B650" s="156"/>
      <c r="C650" s="24"/>
      <c r="D650" s="24"/>
      <c r="E650" s="24"/>
      <c r="F650" s="24"/>
      <c r="G650" s="24"/>
      <c r="H650" s="24"/>
      <c r="I650" s="24"/>
      <c r="J650" s="24"/>
      <c r="K650" s="157"/>
      <c r="L650" s="24"/>
      <c r="M650" s="24"/>
      <c r="N650" s="24"/>
      <c r="O650" s="24"/>
      <c r="P650" s="24"/>
      <c r="Q650" s="24"/>
      <c r="R650" s="24"/>
      <c r="S650" s="24"/>
      <c r="T650" s="24"/>
      <c r="U650" s="24"/>
      <c r="V650" s="24"/>
      <c r="W650" s="24"/>
      <c r="X650" s="24"/>
      <c r="Y650" s="24"/>
      <c r="Z650" s="24"/>
      <c r="AA650" s="24"/>
      <c r="AB650" s="24"/>
      <c r="AC650" s="24"/>
      <c r="AD650" s="24"/>
    </row>
    <row r="651" spans="1:30" hidden="1" x14ac:dyDescent="0.25">
      <c r="A651" s="156"/>
      <c r="B651" s="156"/>
      <c r="C651" s="24"/>
      <c r="D651" s="24"/>
      <c r="E651" s="24"/>
      <c r="F651" s="24"/>
      <c r="G651" s="24"/>
      <c r="H651" s="24"/>
      <c r="I651" s="24"/>
      <c r="J651" s="24"/>
      <c r="K651" s="157"/>
      <c r="L651" s="24"/>
      <c r="M651" s="24"/>
      <c r="N651" s="24"/>
      <c r="O651" s="24"/>
      <c r="P651" s="24"/>
      <c r="Q651" s="24"/>
      <c r="R651" s="24"/>
      <c r="S651" s="24"/>
      <c r="T651" s="24"/>
      <c r="U651" s="24"/>
      <c r="V651" s="24"/>
      <c r="W651" s="24"/>
      <c r="X651" s="24"/>
      <c r="Y651" s="24"/>
      <c r="Z651" s="24"/>
      <c r="AA651" s="24"/>
      <c r="AB651" s="24"/>
      <c r="AC651" s="24"/>
      <c r="AD651" s="24"/>
    </row>
    <row r="652" spans="1:30" hidden="1" x14ac:dyDescent="0.25">
      <c r="A652" s="156"/>
      <c r="B652" s="156"/>
      <c r="C652" s="24"/>
      <c r="D652" s="24"/>
      <c r="E652" s="24"/>
      <c r="F652" s="24"/>
      <c r="G652" s="24"/>
      <c r="H652" s="24"/>
      <c r="I652" s="24"/>
      <c r="J652" s="24"/>
      <c r="K652" s="157"/>
      <c r="L652" s="24"/>
      <c r="M652" s="24"/>
      <c r="N652" s="24"/>
      <c r="O652" s="24"/>
      <c r="P652" s="24"/>
      <c r="Q652" s="24"/>
      <c r="R652" s="24"/>
      <c r="S652" s="24"/>
      <c r="T652" s="24"/>
      <c r="U652" s="24"/>
      <c r="V652" s="24"/>
      <c r="W652" s="24"/>
      <c r="X652" s="24"/>
      <c r="Y652" s="24"/>
      <c r="Z652" s="24"/>
      <c r="AA652" s="24"/>
      <c r="AB652" s="24"/>
      <c r="AC652" s="24"/>
      <c r="AD652" s="24"/>
    </row>
    <row r="653" spans="1:30" hidden="1" x14ac:dyDescent="0.25">
      <c r="A653" s="156"/>
      <c r="B653" s="156"/>
      <c r="C653" s="24"/>
      <c r="D653" s="24"/>
      <c r="E653" s="24"/>
      <c r="F653" s="24"/>
      <c r="G653" s="24"/>
      <c r="H653" s="24"/>
      <c r="I653" s="24"/>
      <c r="J653" s="24"/>
      <c r="K653" s="157"/>
      <c r="L653" s="24"/>
      <c r="M653" s="24"/>
      <c r="N653" s="24"/>
      <c r="O653" s="24"/>
      <c r="P653" s="24"/>
      <c r="Q653" s="24"/>
      <c r="R653" s="24"/>
      <c r="S653" s="24"/>
      <c r="T653" s="24"/>
      <c r="U653" s="24"/>
      <c r="V653" s="24"/>
      <c r="W653" s="24"/>
      <c r="X653" s="24"/>
      <c r="Y653" s="24"/>
      <c r="Z653" s="24"/>
      <c r="AA653" s="24"/>
      <c r="AB653" s="24"/>
      <c r="AC653" s="24"/>
      <c r="AD653" s="24"/>
    </row>
    <row r="654" spans="1:30" hidden="1" x14ac:dyDescent="0.25">
      <c r="A654" s="156"/>
      <c r="B654" s="156"/>
      <c r="C654" s="24"/>
      <c r="D654" s="24"/>
      <c r="E654" s="24"/>
      <c r="F654" s="24"/>
      <c r="G654" s="24"/>
      <c r="H654" s="24"/>
      <c r="I654" s="24"/>
      <c r="J654" s="24"/>
      <c r="K654" s="157"/>
      <c r="L654" s="24"/>
      <c r="M654" s="24"/>
      <c r="N654" s="24"/>
      <c r="O654" s="24"/>
      <c r="P654" s="24"/>
      <c r="Q654" s="24"/>
      <c r="R654" s="24"/>
      <c r="S654" s="24"/>
      <c r="T654" s="24"/>
      <c r="U654" s="24"/>
      <c r="V654" s="24"/>
      <c r="W654" s="24"/>
      <c r="X654" s="24"/>
      <c r="Y654" s="24"/>
      <c r="Z654" s="24"/>
      <c r="AA654" s="24"/>
      <c r="AB654" s="24"/>
      <c r="AC654" s="24"/>
      <c r="AD654" s="24"/>
    </row>
    <row r="655" spans="1:30" hidden="1" x14ac:dyDescent="0.25">
      <c r="A655" s="156"/>
      <c r="B655" s="156"/>
      <c r="C655" s="24"/>
      <c r="D655" s="24"/>
      <c r="E655" s="24"/>
      <c r="F655" s="24"/>
      <c r="G655" s="24"/>
      <c r="H655" s="24"/>
      <c r="I655" s="24"/>
      <c r="J655" s="24"/>
      <c r="K655" s="157"/>
      <c r="L655" s="24"/>
      <c r="M655" s="24"/>
      <c r="N655" s="24"/>
      <c r="O655" s="24"/>
      <c r="P655" s="24"/>
      <c r="Q655" s="24"/>
      <c r="R655" s="24"/>
      <c r="S655" s="24"/>
      <c r="T655" s="24"/>
      <c r="U655" s="24"/>
      <c r="V655" s="24"/>
      <c r="W655" s="24"/>
      <c r="X655" s="24"/>
      <c r="Y655" s="24"/>
      <c r="Z655" s="24"/>
      <c r="AA655" s="24"/>
      <c r="AB655" s="24"/>
      <c r="AC655" s="24"/>
      <c r="AD655" s="24"/>
    </row>
    <row r="656" spans="1:30" hidden="1" x14ac:dyDescent="0.25">
      <c r="A656" s="156"/>
      <c r="B656" s="156"/>
      <c r="C656" s="24"/>
      <c r="D656" s="24"/>
      <c r="E656" s="24"/>
      <c r="F656" s="24"/>
      <c r="G656" s="24"/>
      <c r="H656" s="24"/>
      <c r="I656" s="24"/>
      <c r="J656" s="24"/>
      <c r="K656" s="157"/>
      <c r="L656" s="24"/>
      <c r="M656" s="24"/>
      <c r="N656" s="24"/>
      <c r="O656" s="24"/>
      <c r="P656" s="24"/>
      <c r="Q656" s="24"/>
      <c r="R656" s="24"/>
      <c r="S656" s="24"/>
      <c r="T656" s="24"/>
      <c r="U656" s="24"/>
      <c r="V656" s="24"/>
      <c r="W656" s="24"/>
      <c r="X656" s="24"/>
      <c r="Y656" s="24"/>
      <c r="Z656" s="24"/>
      <c r="AA656" s="24"/>
      <c r="AB656" s="24"/>
      <c r="AC656" s="24"/>
      <c r="AD656" s="24"/>
    </row>
    <row r="657" spans="1:30" hidden="1" x14ac:dyDescent="0.25">
      <c r="A657" s="156"/>
      <c r="B657" s="156"/>
      <c r="C657" s="24"/>
      <c r="D657" s="24"/>
      <c r="E657" s="24"/>
      <c r="F657" s="24"/>
      <c r="G657" s="24"/>
      <c r="H657" s="24"/>
      <c r="I657" s="24"/>
      <c r="J657" s="24"/>
      <c r="K657" s="157"/>
      <c r="L657" s="24"/>
      <c r="M657" s="24"/>
      <c r="N657" s="24"/>
      <c r="O657" s="24"/>
      <c r="P657" s="24"/>
      <c r="Q657" s="24"/>
      <c r="R657" s="24"/>
      <c r="S657" s="24"/>
      <c r="T657" s="24"/>
      <c r="U657" s="24"/>
      <c r="V657" s="24"/>
      <c r="W657" s="24"/>
      <c r="X657" s="24"/>
      <c r="Y657" s="24"/>
      <c r="Z657" s="24"/>
      <c r="AA657" s="24"/>
      <c r="AB657" s="24"/>
      <c r="AC657" s="24"/>
      <c r="AD657" s="24"/>
    </row>
    <row r="658" spans="1:30" hidden="1" x14ac:dyDescent="0.25">
      <c r="A658" s="156"/>
      <c r="B658" s="156"/>
      <c r="C658" s="24"/>
      <c r="D658" s="24"/>
      <c r="E658" s="24"/>
      <c r="F658" s="24"/>
      <c r="G658" s="24"/>
      <c r="H658" s="24"/>
      <c r="I658" s="24"/>
      <c r="J658" s="24"/>
      <c r="K658" s="157"/>
      <c r="L658" s="24"/>
      <c r="M658" s="24"/>
      <c r="N658" s="24"/>
      <c r="O658" s="24"/>
      <c r="P658" s="24"/>
      <c r="Q658" s="24"/>
      <c r="R658" s="24"/>
      <c r="S658" s="24"/>
      <c r="T658" s="24"/>
      <c r="U658" s="24"/>
      <c r="V658" s="24"/>
      <c r="W658" s="24"/>
      <c r="X658" s="24"/>
      <c r="Y658" s="24"/>
      <c r="Z658" s="24"/>
      <c r="AA658" s="24"/>
      <c r="AB658" s="24"/>
      <c r="AC658" s="24"/>
      <c r="AD658" s="24"/>
    </row>
    <row r="659" spans="1:30" hidden="1" x14ac:dyDescent="0.25">
      <c r="A659" s="156"/>
      <c r="B659" s="156"/>
      <c r="C659" s="24"/>
      <c r="D659" s="24"/>
      <c r="E659" s="24"/>
      <c r="F659" s="24"/>
      <c r="G659" s="24"/>
      <c r="H659" s="24"/>
      <c r="I659" s="24"/>
      <c r="J659" s="24"/>
      <c r="K659" s="157"/>
      <c r="L659" s="24"/>
      <c r="M659" s="24"/>
      <c r="N659" s="24"/>
      <c r="O659" s="24"/>
      <c r="P659" s="24"/>
      <c r="Q659" s="24"/>
      <c r="R659" s="24"/>
      <c r="S659" s="24"/>
      <c r="T659" s="24"/>
      <c r="U659" s="24"/>
      <c r="V659" s="24"/>
      <c r="W659" s="24"/>
      <c r="X659" s="24"/>
      <c r="Y659" s="24"/>
      <c r="Z659" s="24"/>
      <c r="AA659" s="24"/>
      <c r="AB659" s="24"/>
      <c r="AC659" s="24"/>
      <c r="AD659" s="24"/>
    </row>
    <row r="660" spans="1:30" hidden="1" x14ac:dyDescent="0.25">
      <c r="A660" s="156"/>
      <c r="B660" s="156"/>
      <c r="C660" s="24"/>
      <c r="D660" s="24"/>
      <c r="E660" s="24"/>
      <c r="F660" s="24"/>
      <c r="G660" s="24"/>
      <c r="H660" s="24"/>
      <c r="I660" s="24"/>
      <c r="J660" s="24"/>
      <c r="K660" s="157"/>
      <c r="L660" s="24"/>
      <c r="M660" s="24"/>
      <c r="N660" s="24"/>
      <c r="O660" s="24"/>
      <c r="P660" s="24"/>
      <c r="Q660" s="24"/>
      <c r="R660" s="24"/>
      <c r="S660" s="24"/>
      <c r="T660" s="24"/>
      <c r="U660" s="24"/>
      <c r="V660" s="24"/>
      <c r="W660" s="24"/>
      <c r="X660" s="24"/>
      <c r="Y660" s="24"/>
      <c r="Z660" s="24"/>
      <c r="AA660" s="24"/>
      <c r="AB660" s="24"/>
      <c r="AC660" s="24"/>
      <c r="AD660" s="24"/>
    </row>
    <row r="661" spans="1:30" hidden="1" x14ac:dyDescent="0.25">
      <c r="A661" s="156"/>
      <c r="B661" s="156"/>
      <c r="C661" s="24"/>
      <c r="D661" s="24"/>
      <c r="E661" s="24"/>
      <c r="F661" s="24"/>
      <c r="G661" s="24"/>
      <c r="H661" s="24"/>
      <c r="I661" s="24"/>
      <c r="J661" s="24"/>
      <c r="K661" s="157"/>
      <c r="L661" s="24"/>
      <c r="M661" s="24"/>
      <c r="N661" s="24"/>
      <c r="O661" s="24"/>
      <c r="P661" s="24"/>
      <c r="Q661" s="24"/>
      <c r="R661" s="24"/>
      <c r="S661" s="24"/>
      <c r="T661" s="24"/>
      <c r="U661" s="24"/>
      <c r="V661" s="24"/>
      <c r="W661" s="24"/>
      <c r="X661" s="24"/>
      <c r="Y661" s="24"/>
      <c r="Z661" s="24"/>
      <c r="AA661" s="24"/>
      <c r="AB661" s="24"/>
      <c r="AC661" s="24"/>
      <c r="AD661" s="24"/>
    </row>
    <row r="662" spans="1:30" hidden="1" x14ac:dyDescent="0.25">
      <c r="A662" s="156"/>
      <c r="B662" s="156"/>
      <c r="C662" s="24"/>
      <c r="D662" s="24"/>
      <c r="E662" s="24"/>
      <c r="F662" s="24"/>
      <c r="G662" s="24"/>
      <c r="H662" s="24"/>
      <c r="I662" s="24"/>
      <c r="J662" s="24"/>
      <c r="K662" s="157"/>
      <c r="L662" s="24"/>
      <c r="M662" s="24"/>
      <c r="N662" s="24"/>
      <c r="O662" s="24"/>
      <c r="P662" s="24"/>
      <c r="Q662" s="24"/>
      <c r="R662" s="24"/>
      <c r="S662" s="24"/>
      <c r="T662" s="24"/>
      <c r="U662" s="24"/>
      <c r="V662" s="24"/>
      <c r="W662" s="24"/>
      <c r="X662" s="24"/>
      <c r="Y662" s="24"/>
      <c r="Z662" s="24"/>
      <c r="AA662" s="24"/>
      <c r="AB662" s="24"/>
      <c r="AC662" s="24"/>
      <c r="AD662" s="24"/>
    </row>
    <row r="663" spans="1:30" hidden="1" x14ac:dyDescent="0.25">
      <c r="A663" s="156"/>
      <c r="B663" s="156"/>
      <c r="C663" s="24"/>
      <c r="D663" s="24"/>
      <c r="E663" s="24"/>
      <c r="F663" s="24"/>
      <c r="G663" s="24"/>
      <c r="H663" s="24"/>
      <c r="I663" s="24"/>
      <c r="J663" s="24"/>
      <c r="K663" s="157"/>
      <c r="L663" s="24"/>
      <c r="M663" s="24"/>
      <c r="N663" s="24"/>
      <c r="O663" s="24"/>
      <c r="P663" s="24"/>
      <c r="Q663" s="24"/>
      <c r="R663" s="24"/>
      <c r="S663" s="24"/>
      <c r="T663" s="24"/>
      <c r="U663" s="24"/>
      <c r="V663" s="24"/>
      <c r="W663" s="24"/>
      <c r="X663" s="24"/>
      <c r="Y663" s="24"/>
      <c r="Z663" s="24"/>
      <c r="AA663" s="24"/>
      <c r="AB663" s="24"/>
      <c r="AC663" s="24"/>
      <c r="AD663" s="24"/>
    </row>
    <row r="664" spans="1:30" hidden="1" x14ac:dyDescent="0.25">
      <c r="A664" s="156"/>
      <c r="B664" s="156"/>
      <c r="C664" s="24"/>
      <c r="D664" s="24"/>
      <c r="E664" s="24"/>
      <c r="F664" s="24"/>
      <c r="G664" s="24"/>
      <c r="H664" s="24"/>
      <c r="I664" s="24"/>
      <c r="J664" s="24"/>
      <c r="K664" s="157"/>
      <c r="L664" s="24"/>
      <c r="M664" s="24"/>
      <c r="N664" s="24"/>
      <c r="O664" s="24"/>
      <c r="P664" s="24"/>
      <c r="Q664" s="24"/>
      <c r="R664" s="24"/>
      <c r="S664" s="24"/>
      <c r="T664" s="24"/>
      <c r="U664" s="24"/>
      <c r="V664" s="24"/>
      <c r="W664" s="24"/>
      <c r="X664" s="24"/>
      <c r="Y664" s="24"/>
      <c r="Z664" s="24"/>
      <c r="AA664" s="24"/>
      <c r="AB664" s="24"/>
      <c r="AC664" s="24"/>
      <c r="AD664" s="24"/>
    </row>
    <row r="665" spans="1:30" hidden="1" x14ac:dyDescent="0.25">
      <c r="A665" s="156"/>
      <c r="B665" s="156"/>
      <c r="C665" s="24"/>
      <c r="D665" s="24"/>
      <c r="E665" s="24"/>
      <c r="F665" s="24"/>
      <c r="G665" s="24"/>
      <c r="H665" s="24"/>
      <c r="I665" s="24"/>
      <c r="J665" s="24"/>
      <c r="K665" s="157"/>
      <c r="L665" s="24"/>
      <c r="M665" s="24"/>
      <c r="N665" s="24"/>
      <c r="O665" s="24"/>
      <c r="P665" s="24"/>
      <c r="Q665" s="24"/>
      <c r="R665" s="24"/>
      <c r="S665" s="24"/>
      <c r="T665" s="24"/>
      <c r="U665" s="24"/>
      <c r="V665" s="24"/>
      <c r="W665" s="24"/>
      <c r="X665" s="24"/>
      <c r="Y665" s="24"/>
      <c r="Z665" s="24"/>
      <c r="AA665" s="24"/>
      <c r="AB665" s="24"/>
      <c r="AC665" s="24"/>
      <c r="AD665" s="24"/>
    </row>
    <row r="666" spans="1:30" hidden="1" x14ac:dyDescent="0.25">
      <c r="A666" s="156"/>
      <c r="B666" s="156"/>
      <c r="C666" s="24"/>
      <c r="D666" s="24"/>
      <c r="E666" s="24"/>
      <c r="F666" s="24"/>
      <c r="G666" s="24"/>
      <c r="H666" s="24"/>
      <c r="I666" s="24"/>
      <c r="J666" s="24"/>
      <c r="K666" s="157"/>
      <c r="L666" s="24"/>
      <c r="M666" s="24"/>
      <c r="N666" s="24"/>
      <c r="O666" s="24"/>
      <c r="P666" s="24"/>
      <c r="Q666" s="24"/>
      <c r="R666" s="24"/>
      <c r="S666" s="24"/>
      <c r="T666" s="24"/>
      <c r="U666" s="24"/>
      <c r="V666" s="24"/>
      <c r="W666" s="24"/>
      <c r="X666" s="24"/>
      <c r="Y666" s="24"/>
      <c r="Z666" s="24"/>
      <c r="AA666" s="24"/>
      <c r="AB666" s="24"/>
      <c r="AC666" s="24"/>
      <c r="AD666" s="24"/>
    </row>
    <row r="667" spans="1:30" hidden="1" x14ac:dyDescent="0.25">
      <c r="A667" s="156"/>
      <c r="B667" s="156"/>
      <c r="C667" s="24"/>
      <c r="D667" s="24"/>
      <c r="E667" s="24"/>
      <c r="F667" s="24"/>
      <c r="G667" s="24"/>
      <c r="H667" s="24"/>
      <c r="I667" s="24"/>
      <c r="J667" s="24"/>
      <c r="K667" s="157"/>
      <c r="L667" s="24"/>
      <c r="M667" s="24"/>
      <c r="N667" s="24"/>
      <c r="O667" s="24"/>
      <c r="P667" s="24"/>
      <c r="Q667" s="24"/>
      <c r="R667" s="24"/>
      <c r="S667" s="24"/>
      <c r="T667" s="24"/>
      <c r="U667" s="24"/>
      <c r="V667" s="24"/>
      <c r="W667" s="24"/>
      <c r="X667" s="24"/>
      <c r="Y667" s="24"/>
      <c r="Z667" s="24"/>
      <c r="AA667" s="24"/>
      <c r="AB667" s="24"/>
      <c r="AC667" s="24"/>
      <c r="AD667" s="24"/>
    </row>
    <row r="668" spans="1:30" hidden="1" x14ac:dyDescent="0.25">
      <c r="A668" s="156"/>
      <c r="B668" s="156"/>
      <c r="C668" s="24"/>
      <c r="D668" s="24"/>
      <c r="E668" s="24"/>
      <c r="F668" s="24"/>
      <c r="G668" s="24"/>
      <c r="H668" s="24"/>
      <c r="I668" s="24"/>
      <c r="J668" s="24"/>
      <c r="K668" s="157"/>
      <c r="L668" s="24"/>
      <c r="M668" s="24"/>
      <c r="N668" s="24"/>
      <c r="O668" s="24"/>
      <c r="P668" s="24"/>
      <c r="Q668" s="24"/>
      <c r="R668" s="24"/>
      <c r="S668" s="24"/>
      <c r="T668" s="24"/>
      <c r="U668" s="24"/>
      <c r="V668" s="24"/>
      <c r="W668" s="24"/>
      <c r="X668" s="24"/>
      <c r="Y668" s="24"/>
      <c r="Z668" s="24"/>
      <c r="AA668" s="24"/>
      <c r="AB668" s="24"/>
      <c r="AC668" s="24"/>
      <c r="AD668" s="24"/>
    </row>
    <row r="669" spans="1:30" hidden="1" x14ac:dyDescent="0.25">
      <c r="A669" s="156"/>
      <c r="B669" s="156"/>
      <c r="C669" s="24"/>
      <c r="D669" s="24"/>
      <c r="E669" s="24"/>
      <c r="F669" s="24"/>
      <c r="G669" s="24"/>
      <c r="H669" s="24"/>
      <c r="I669" s="24"/>
      <c r="J669" s="24"/>
      <c r="K669" s="157"/>
      <c r="L669" s="24"/>
      <c r="M669" s="24"/>
      <c r="N669" s="24"/>
      <c r="O669" s="24"/>
      <c r="P669" s="24"/>
      <c r="Q669" s="24"/>
      <c r="R669" s="24"/>
      <c r="S669" s="24"/>
      <c r="T669" s="24"/>
      <c r="U669" s="24"/>
      <c r="V669" s="24"/>
      <c r="W669" s="24"/>
      <c r="X669" s="24"/>
      <c r="Y669" s="24"/>
      <c r="Z669" s="24"/>
      <c r="AA669" s="24"/>
      <c r="AB669" s="24"/>
      <c r="AC669" s="24"/>
      <c r="AD669" s="24"/>
    </row>
    <row r="670" spans="1:30" hidden="1" x14ac:dyDescent="0.25">
      <c r="A670" s="156"/>
      <c r="B670" s="156"/>
      <c r="C670" s="24"/>
      <c r="D670" s="24"/>
      <c r="E670" s="24"/>
      <c r="F670" s="24"/>
      <c r="G670" s="24"/>
      <c r="H670" s="24"/>
      <c r="I670" s="24"/>
      <c r="J670" s="24"/>
      <c r="K670" s="157"/>
      <c r="L670" s="24"/>
      <c r="M670" s="24"/>
      <c r="N670" s="24"/>
      <c r="O670" s="24"/>
      <c r="P670" s="24"/>
      <c r="Q670" s="24"/>
      <c r="R670" s="24"/>
      <c r="S670" s="24"/>
      <c r="T670" s="24"/>
      <c r="U670" s="24"/>
      <c r="V670" s="24"/>
      <c r="W670" s="24"/>
      <c r="X670" s="24"/>
      <c r="Y670" s="24"/>
      <c r="Z670" s="24"/>
      <c r="AA670" s="24"/>
      <c r="AB670" s="24"/>
      <c r="AC670" s="24"/>
      <c r="AD670" s="24"/>
    </row>
    <row r="671" spans="1:30" hidden="1" x14ac:dyDescent="0.25">
      <c r="A671" s="156"/>
      <c r="B671" s="156"/>
      <c r="C671" s="24"/>
      <c r="D671" s="24"/>
      <c r="E671" s="24"/>
      <c r="F671" s="24"/>
      <c r="G671" s="24"/>
      <c r="H671" s="24"/>
      <c r="I671" s="24"/>
      <c r="J671" s="24"/>
      <c r="K671" s="157"/>
      <c r="L671" s="24"/>
      <c r="M671" s="24"/>
      <c r="N671" s="24"/>
      <c r="O671" s="24"/>
      <c r="P671" s="24"/>
      <c r="Q671" s="24"/>
      <c r="R671" s="24"/>
      <c r="S671" s="24"/>
      <c r="T671" s="24"/>
      <c r="U671" s="24"/>
      <c r="V671" s="24"/>
      <c r="W671" s="24"/>
      <c r="X671" s="24"/>
      <c r="Y671" s="24"/>
      <c r="Z671" s="24"/>
      <c r="AA671" s="24"/>
      <c r="AB671" s="24"/>
      <c r="AC671" s="24"/>
      <c r="AD671" s="24"/>
    </row>
    <row r="672" spans="1:30" hidden="1" x14ac:dyDescent="0.25">
      <c r="A672" s="156"/>
      <c r="B672" s="156"/>
      <c r="C672" s="24"/>
      <c r="D672" s="24"/>
      <c r="E672" s="24"/>
      <c r="F672" s="24"/>
      <c r="G672" s="24"/>
      <c r="H672" s="24"/>
      <c r="I672" s="24"/>
      <c r="J672" s="24"/>
      <c r="K672" s="157"/>
      <c r="L672" s="24"/>
      <c r="M672" s="24"/>
      <c r="N672" s="24"/>
      <c r="O672" s="24"/>
      <c r="P672" s="24"/>
      <c r="Q672" s="24"/>
      <c r="R672" s="24"/>
      <c r="S672" s="24"/>
      <c r="T672" s="24"/>
      <c r="U672" s="24"/>
      <c r="V672" s="24"/>
      <c r="W672" s="24"/>
      <c r="X672" s="24"/>
      <c r="Y672" s="24"/>
      <c r="Z672" s="24"/>
      <c r="AA672" s="24"/>
      <c r="AB672" s="24"/>
      <c r="AC672" s="24"/>
      <c r="AD672" s="24"/>
    </row>
    <row r="673" spans="1:30" hidden="1" x14ac:dyDescent="0.25">
      <c r="A673" s="156"/>
      <c r="B673" s="156"/>
      <c r="C673" s="24"/>
      <c r="D673" s="24"/>
      <c r="E673" s="24"/>
      <c r="F673" s="24"/>
      <c r="G673" s="24"/>
      <c r="H673" s="24"/>
      <c r="I673" s="24"/>
      <c r="J673" s="24"/>
      <c r="K673" s="157"/>
      <c r="L673" s="24"/>
      <c r="M673" s="24"/>
      <c r="N673" s="24"/>
      <c r="O673" s="24"/>
      <c r="P673" s="24"/>
      <c r="Q673" s="24"/>
      <c r="R673" s="24"/>
      <c r="S673" s="24"/>
      <c r="T673" s="24"/>
      <c r="U673" s="24"/>
      <c r="V673" s="24"/>
      <c r="W673" s="24"/>
      <c r="X673" s="24"/>
      <c r="Y673" s="24"/>
      <c r="Z673" s="24"/>
      <c r="AA673" s="24"/>
      <c r="AB673" s="24"/>
      <c r="AC673" s="24"/>
      <c r="AD673" s="24"/>
    </row>
    <row r="674" spans="1:30" hidden="1" x14ac:dyDescent="0.25">
      <c r="A674" s="156"/>
      <c r="B674" s="156"/>
      <c r="C674" s="24"/>
      <c r="D674" s="24"/>
      <c r="E674" s="24"/>
      <c r="F674" s="24"/>
      <c r="G674" s="24"/>
      <c r="H674" s="24"/>
      <c r="I674" s="24"/>
      <c r="J674" s="24"/>
      <c r="K674" s="157"/>
      <c r="L674" s="24"/>
      <c r="M674" s="24"/>
      <c r="N674" s="24"/>
      <c r="O674" s="24"/>
      <c r="P674" s="24"/>
      <c r="Q674" s="24"/>
      <c r="R674" s="24"/>
      <c r="S674" s="24"/>
      <c r="T674" s="24"/>
      <c r="U674" s="24"/>
      <c r="V674" s="24"/>
      <c r="W674" s="24"/>
      <c r="X674" s="24"/>
      <c r="Y674" s="24"/>
      <c r="Z674" s="24"/>
      <c r="AA674" s="24"/>
      <c r="AB674" s="24"/>
      <c r="AC674" s="24"/>
      <c r="AD674" s="24"/>
    </row>
    <row r="675" spans="1:30" hidden="1" x14ac:dyDescent="0.25">
      <c r="A675" s="156"/>
      <c r="B675" s="156"/>
      <c r="C675" s="24"/>
      <c r="D675" s="24"/>
      <c r="E675" s="24"/>
      <c r="F675" s="24"/>
      <c r="G675" s="24"/>
      <c r="H675" s="24"/>
      <c r="I675" s="24"/>
      <c r="J675" s="24"/>
      <c r="K675" s="157"/>
      <c r="L675" s="24"/>
      <c r="M675" s="24"/>
      <c r="N675" s="24"/>
      <c r="O675" s="24"/>
      <c r="P675" s="24"/>
      <c r="Q675" s="24"/>
      <c r="R675" s="24"/>
      <c r="S675" s="24"/>
      <c r="T675" s="24"/>
      <c r="U675" s="24"/>
      <c r="V675" s="24"/>
      <c r="W675" s="24"/>
      <c r="X675" s="24"/>
      <c r="Y675" s="24"/>
      <c r="Z675" s="24"/>
      <c r="AA675" s="24"/>
      <c r="AB675" s="24"/>
      <c r="AC675" s="24"/>
      <c r="AD675" s="24"/>
    </row>
    <row r="676" spans="1:30" hidden="1" x14ac:dyDescent="0.25">
      <c r="A676" s="156"/>
      <c r="B676" s="156"/>
      <c r="C676" s="24"/>
      <c r="D676" s="24"/>
      <c r="E676" s="24"/>
      <c r="F676" s="24"/>
      <c r="G676" s="24"/>
      <c r="H676" s="24"/>
      <c r="I676" s="24"/>
      <c r="J676" s="24"/>
      <c r="K676" s="157"/>
      <c r="L676" s="24"/>
      <c r="M676" s="24"/>
      <c r="N676" s="24"/>
      <c r="O676" s="24"/>
      <c r="P676" s="24"/>
      <c r="Q676" s="24"/>
      <c r="R676" s="24"/>
      <c r="S676" s="24"/>
      <c r="T676" s="24"/>
      <c r="U676" s="24"/>
      <c r="V676" s="24"/>
      <c r="W676" s="24"/>
      <c r="X676" s="24"/>
      <c r="Y676" s="24"/>
      <c r="Z676" s="24"/>
      <c r="AA676" s="24"/>
      <c r="AB676" s="24"/>
      <c r="AC676" s="24"/>
      <c r="AD676" s="24"/>
    </row>
    <row r="677" spans="1:30" hidden="1" x14ac:dyDescent="0.25">
      <c r="A677" s="156"/>
      <c r="B677" s="156"/>
      <c r="C677" s="24"/>
      <c r="D677" s="24"/>
      <c r="E677" s="24"/>
      <c r="F677" s="24"/>
      <c r="G677" s="24"/>
      <c r="H677" s="24"/>
      <c r="I677" s="24"/>
      <c r="J677" s="24"/>
      <c r="K677" s="157"/>
      <c r="L677" s="24"/>
      <c r="M677" s="24"/>
      <c r="N677" s="24"/>
      <c r="O677" s="24"/>
      <c r="P677" s="24"/>
      <c r="Q677" s="24"/>
      <c r="R677" s="24"/>
      <c r="S677" s="24"/>
      <c r="T677" s="24"/>
      <c r="U677" s="24"/>
      <c r="V677" s="24"/>
      <c r="W677" s="24"/>
      <c r="X677" s="24"/>
      <c r="Y677" s="24"/>
      <c r="Z677" s="24"/>
      <c r="AA677" s="24"/>
      <c r="AB677" s="24"/>
      <c r="AC677" s="24"/>
      <c r="AD677" s="24"/>
    </row>
    <row r="678" spans="1:30" hidden="1" x14ac:dyDescent="0.25">
      <c r="A678" s="156"/>
      <c r="B678" s="156"/>
      <c r="C678" s="24"/>
      <c r="D678" s="24"/>
      <c r="E678" s="24"/>
      <c r="F678" s="24"/>
      <c r="G678" s="24"/>
      <c r="H678" s="24"/>
      <c r="I678" s="24"/>
      <c r="J678" s="24"/>
      <c r="K678" s="157"/>
      <c r="L678" s="24"/>
      <c r="M678" s="24"/>
      <c r="N678" s="24"/>
      <c r="O678" s="24"/>
      <c r="P678" s="24"/>
      <c r="Q678" s="24"/>
      <c r="R678" s="24"/>
      <c r="S678" s="24"/>
      <c r="T678" s="24"/>
      <c r="U678" s="24"/>
      <c r="V678" s="24"/>
      <c r="W678" s="24"/>
      <c r="X678" s="24"/>
      <c r="Y678" s="24"/>
      <c r="Z678" s="24"/>
      <c r="AA678" s="24"/>
      <c r="AB678" s="24"/>
      <c r="AC678" s="24"/>
      <c r="AD678" s="24"/>
    </row>
    <row r="679" spans="1:30" hidden="1" x14ac:dyDescent="0.25">
      <c r="A679" s="156"/>
      <c r="B679" s="156"/>
      <c r="C679" s="24"/>
      <c r="D679" s="24"/>
      <c r="E679" s="24"/>
      <c r="F679" s="24"/>
      <c r="G679" s="24"/>
      <c r="H679" s="24"/>
      <c r="I679" s="24"/>
      <c r="J679" s="24"/>
      <c r="K679" s="157"/>
      <c r="L679" s="24"/>
      <c r="M679" s="24"/>
      <c r="N679" s="24"/>
      <c r="O679" s="24"/>
      <c r="P679" s="24"/>
      <c r="Q679" s="24"/>
      <c r="R679" s="24"/>
      <c r="S679" s="24"/>
      <c r="T679" s="24"/>
      <c r="U679" s="24"/>
      <c r="V679" s="24"/>
      <c r="W679" s="24"/>
      <c r="X679" s="24"/>
      <c r="Y679" s="24"/>
      <c r="Z679" s="24"/>
      <c r="AA679" s="24"/>
      <c r="AB679" s="24"/>
      <c r="AC679" s="24"/>
      <c r="AD679" s="24"/>
    </row>
    <row r="680" spans="1:30" hidden="1" x14ac:dyDescent="0.25">
      <c r="A680" s="156"/>
      <c r="B680" s="156"/>
      <c r="C680" s="24"/>
      <c r="D680" s="24"/>
      <c r="E680" s="24"/>
      <c r="F680" s="24"/>
      <c r="G680" s="24"/>
      <c r="H680" s="24"/>
      <c r="I680" s="24"/>
      <c r="J680" s="24"/>
      <c r="K680" s="157"/>
      <c r="L680" s="24"/>
      <c r="M680" s="24"/>
      <c r="N680" s="24"/>
      <c r="O680" s="24"/>
      <c r="P680" s="24"/>
      <c r="Q680" s="24"/>
      <c r="R680" s="24"/>
      <c r="S680" s="24"/>
      <c r="T680" s="24"/>
      <c r="U680" s="24"/>
      <c r="V680" s="24"/>
      <c r="W680" s="24"/>
      <c r="X680" s="24"/>
      <c r="Y680" s="24"/>
      <c r="Z680" s="24"/>
      <c r="AA680" s="24"/>
      <c r="AB680" s="24"/>
      <c r="AC680" s="24"/>
      <c r="AD680" s="24"/>
    </row>
    <row r="681" spans="1:30" hidden="1" x14ac:dyDescent="0.25">
      <c r="A681" s="156"/>
      <c r="B681" s="156"/>
      <c r="C681" s="24"/>
      <c r="D681" s="24"/>
      <c r="E681" s="24"/>
      <c r="F681" s="24"/>
      <c r="G681" s="24"/>
      <c r="H681" s="24"/>
      <c r="I681" s="24"/>
      <c r="J681" s="24"/>
      <c r="K681" s="157"/>
      <c r="L681" s="24"/>
      <c r="M681" s="24"/>
      <c r="N681" s="24"/>
      <c r="O681" s="24"/>
      <c r="P681" s="24"/>
      <c r="Q681" s="24"/>
      <c r="R681" s="24"/>
      <c r="S681" s="24"/>
      <c r="T681" s="24"/>
      <c r="U681" s="24"/>
      <c r="V681" s="24"/>
      <c r="W681" s="24"/>
      <c r="X681" s="24"/>
      <c r="Y681" s="24"/>
      <c r="Z681" s="24"/>
      <c r="AA681" s="24"/>
      <c r="AB681" s="24"/>
      <c r="AC681" s="24"/>
      <c r="AD681" s="24"/>
    </row>
    <row r="682" spans="1:30" hidden="1" x14ac:dyDescent="0.25">
      <c r="A682" s="156"/>
      <c r="B682" s="156"/>
      <c r="C682" s="24"/>
      <c r="D682" s="24"/>
      <c r="E682" s="24"/>
      <c r="F682" s="24"/>
      <c r="G682" s="24"/>
      <c r="H682" s="24"/>
      <c r="I682" s="24"/>
      <c r="J682" s="24"/>
      <c r="K682" s="157"/>
      <c r="L682" s="24"/>
      <c r="M682" s="24"/>
      <c r="N682" s="24"/>
      <c r="O682" s="24"/>
      <c r="P682" s="24"/>
      <c r="Q682" s="24"/>
      <c r="R682" s="24"/>
      <c r="S682" s="24"/>
      <c r="T682" s="24"/>
      <c r="U682" s="24"/>
      <c r="V682" s="24"/>
      <c r="W682" s="24"/>
      <c r="X682" s="24"/>
      <c r="Y682" s="24"/>
      <c r="Z682" s="24"/>
      <c r="AA682" s="24"/>
      <c r="AB682" s="24"/>
      <c r="AC682" s="24"/>
      <c r="AD682" s="24"/>
    </row>
    <row r="683" spans="1:30" hidden="1" x14ac:dyDescent="0.25">
      <c r="A683" s="156"/>
      <c r="B683" s="156"/>
      <c r="C683" s="24"/>
      <c r="D683" s="24"/>
      <c r="E683" s="24"/>
      <c r="F683" s="24"/>
      <c r="G683" s="24"/>
      <c r="H683" s="24"/>
      <c r="I683" s="24"/>
      <c r="J683" s="24"/>
      <c r="K683" s="157"/>
      <c r="L683" s="24"/>
      <c r="M683" s="24"/>
      <c r="N683" s="24"/>
      <c r="O683" s="24"/>
      <c r="P683" s="24"/>
      <c r="Q683" s="24"/>
      <c r="R683" s="24"/>
      <c r="S683" s="24"/>
      <c r="T683" s="24"/>
      <c r="U683" s="24"/>
      <c r="V683" s="24"/>
      <c r="W683" s="24"/>
      <c r="X683" s="24"/>
      <c r="Y683" s="24"/>
      <c r="Z683" s="24"/>
      <c r="AA683" s="24"/>
      <c r="AB683" s="24"/>
      <c r="AC683" s="24"/>
      <c r="AD683" s="24"/>
    </row>
    <row r="684" spans="1:30" hidden="1" x14ac:dyDescent="0.25">
      <c r="A684" s="156"/>
      <c r="B684" s="156"/>
      <c r="C684" s="24"/>
      <c r="D684" s="24"/>
      <c r="E684" s="24"/>
      <c r="F684" s="24"/>
      <c r="G684" s="24"/>
      <c r="H684" s="24"/>
      <c r="I684" s="24"/>
      <c r="J684" s="24"/>
      <c r="K684" s="157"/>
      <c r="L684" s="24"/>
      <c r="M684" s="24"/>
      <c r="N684" s="24"/>
      <c r="O684" s="24"/>
      <c r="P684" s="24"/>
      <c r="Q684" s="24"/>
      <c r="R684" s="24"/>
      <c r="S684" s="24"/>
      <c r="T684" s="24"/>
      <c r="U684" s="24"/>
      <c r="V684" s="24"/>
      <c r="W684" s="24"/>
      <c r="X684" s="24"/>
      <c r="Y684" s="24"/>
      <c r="Z684" s="24"/>
      <c r="AA684" s="24"/>
      <c r="AB684" s="24"/>
      <c r="AC684" s="24"/>
      <c r="AD684" s="24"/>
    </row>
    <row r="685" spans="1:30" hidden="1" x14ac:dyDescent="0.25">
      <c r="A685" s="156"/>
      <c r="B685" s="156"/>
      <c r="C685" s="24"/>
      <c r="D685" s="24"/>
      <c r="E685" s="24"/>
      <c r="F685" s="24"/>
      <c r="G685" s="24"/>
      <c r="H685" s="24"/>
      <c r="I685" s="24"/>
      <c r="J685" s="24"/>
      <c r="K685" s="157"/>
      <c r="L685" s="24"/>
      <c r="M685" s="24"/>
      <c r="N685" s="24"/>
      <c r="O685" s="24"/>
      <c r="P685" s="24"/>
      <c r="Q685" s="24"/>
      <c r="R685" s="24"/>
      <c r="S685" s="24"/>
      <c r="T685" s="24"/>
      <c r="U685" s="24"/>
      <c r="V685" s="24"/>
      <c r="W685" s="24"/>
      <c r="X685" s="24"/>
      <c r="Y685" s="24"/>
      <c r="Z685" s="24"/>
      <c r="AA685" s="24"/>
      <c r="AB685" s="24"/>
      <c r="AC685" s="24"/>
      <c r="AD685" s="24"/>
    </row>
    <row r="686" spans="1:30" hidden="1" x14ac:dyDescent="0.25">
      <c r="A686" s="156"/>
      <c r="B686" s="156"/>
      <c r="C686" s="24"/>
      <c r="D686" s="24"/>
      <c r="E686" s="24"/>
      <c r="F686" s="24"/>
      <c r="G686" s="24"/>
      <c r="H686" s="24"/>
      <c r="I686" s="24"/>
      <c r="J686" s="24"/>
      <c r="K686" s="157"/>
      <c r="L686" s="24"/>
      <c r="M686" s="24"/>
      <c r="N686" s="24"/>
      <c r="O686" s="24"/>
      <c r="P686" s="24"/>
      <c r="Q686" s="24"/>
      <c r="R686" s="24"/>
      <c r="S686" s="24"/>
      <c r="T686" s="24"/>
      <c r="U686" s="24"/>
      <c r="V686" s="24"/>
      <c r="W686" s="24"/>
      <c r="X686" s="24"/>
      <c r="Y686" s="24"/>
      <c r="Z686" s="24"/>
      <c r="AA686" s="24"/>
      <c r="AB686" s="24"/>
      <c r="AC686" s="24"/>
      <c r="AD686" s="24"/>
    </row>
    <row r="687" spans="1:30" hidden="1" x14ac:dyDescent="0.25">
      <c r="A687" s="156"/>
      <c r="B687" s="156"/>
      <c r="C687" s="24"/>
      <c r="D687" s="24"/>
      <c r="E687" s="24"/>
      <c r="F687" s="24"/>
      <c r="G687" s="24"/>
      <c r="H687" s="24"/>
      <c r="I687" s="24"/>
      <c r="J687" s="24"/>
      <c r="K687" s="157"/>
      <c r="L687" s="24"/>
      <c r="M687" s="24"/>
      <c r="N687" s="24"/>
      <c r="O687" s="24"/>
      <c r="P687" s="24"/>
      <c r="Q687" s="24"/>
      <c r="R687" s="24"/>
      <c r="S687" s="24"/>
      <c r="T687" s="24"/>
      <c r="U687" s="24"/>
      <c r="V687" s="24"/>
      <c r="W687" s="24"/>
      <c r="X687" s="24"/>
      <c r="Y687" s="24"/>
      <c r="Z687" s="24"/>
      <c r="AA687" s="24"/>
      <c r="AB687" s="24"/>
      <c r="AC687" s="24"/>
      <c r="AD687" s="24"/>
    </row>
    <row r="688" spans="1:30" hidden="1" x14ac:dyDescent="0.25">
      <c r="A688" s="156"/>
      <c r="B688" s="156"/>
      <c r="C688" s="24"/>
      <c r="D688" s="24"/>
      <c r="E688" s="24"/>
      <c r="F688" s="24"/>
      <c r="G688" s="24"/>
      <c r="H688" s="24"/>
      <c r="I688" s="24"/>
      <c r="J688" s="24"/>
      <c r="K688" s="157"/>
      <c r="L688" s="24"/>
      <c r="M688" s="24"/>
      <c r="N688" s="24"/>
      <c r="O688" s="24"/>
      <c r="P688" s="24"/>
      <c r="Q688" s="24"/>
      <c r="R688" s="24"/>
      <c r="S688" s="24"/>
      <c r="T688" s="24"/>
      <c r="U688" s="24"/>
      <c r="V688" s="24"/>
      <c r="W688" s="24"/>
      <c r="X688" s="24"/>
      <c r="Y688" s="24"/>
      <c r="Z688" s="24"/>
      <c r="AA688" s="24"/>
      <c r="AB688" s="24"/>
      <c r="AC688" s="24"/>
      <c r="AD688" s="24"/>
    </row>
    <row r="689" spans="1:30" hidden="1" x14ac:dyDescent="0.25">
      <c r="A689" s="156"/>
      <c r="B689" s="156"/>
      <c r="C689" s="24"/>
      <c r="D689" s="24"/>
      <c r="E689" s="24"/>
      <c r="F689" s="24"/>
      <c r="G689" s="24"/>
      <c r="H689" s="24"/>
      <c r="I689" s="24"/>
      <c r="J689" s="24"/>
      <c r="K689" s="157"/>
      <c r="L689" s="24"/>
      <c r="M689" s="24"/>
      <c r="N689" s="24"/>
      <c r="O689" s="24"/>
      <c r="P689" s="24"/>
      <c r="Q689" s="24"/>
      <c r="R689" s="24"/>
      <c r="S689" s="24"/>
      <c r="T689" s="24"/>
      <c r="U689" s="24"/>
      <c r="V689" s="24"/>
      <c r="W689" s="24"/>
      <c r="X689" s="24"/>
      <c r="Y689" s="24"/>
      <c r="Z689" s="24"/>
      <c r="AA689" s="24"/>
      <c r="AB689" s="24"/>
      <c r="AC689" s="24"/>
      <c r="AD689" s="24"/>
    </row>
    <row r="690" spans="1:30" hidden="1" x14ac:dyDescent="0.25">
      <c r="A690" s="156"/>
      <c r="B690" s="156"/>
      <c r="C690" s="24"/>
      <c r="D690" s="24"/>
      <c r="E690" s="24"/>
      <c r="F690" s="24"/>
      <c r="G690" s="24"/>
      <c r="H690" s="24"/>
      <c r="I690" s="24"/>
      <c r="J690" s="24"/>
      <c r="K690" s="157"/>
      <c r="L690" s="24"/>
      <c r="M690" s="24"/>
      <c r="N690" s="24"/>
      <c r="O690" s="24"/>
      <c r="P690" s="24"/>
      <c r="Q690" s="24"/>
      <c r="R690" s="24"/>
      <c r="S690" s="24"/>
      <c r="T690" s="24"/>
      <c r="U690" s="24"/>
      <c r="V690" s="24"/>
      <c r="W690" s="24"/>
      <c r="X690" s="24"/>
      <c r="Y690" s="24"/>
      <c r="Z690" s="24"/>
      <c r="AA690" s="24"/>
      <c r="AB690" s="24"/>
      <c r="AC690" s="24"/>
      <c r="AD690" s="24"/>
    </row>
    <row r="691" spans="1:30" hidden="1" x14ac:dyDescent="0.25">
      <c r="A691" s="156"/>
      <c r="B691" s="156"/>
      <c r="C691" s="24"/>
      <c r="D691" s="24"/>
      <c r="E691" s="24"/>
      <c r="F691" s="24"/>
      <c r="G691" s="24"/>
      <c r="H691" s="24"/>
      <c r="I691" s="24"/>
      <c r="J691" s="24"/>
      <c r="K691" s="157"/>
      <c r="L691" s="24"/>
      <c r="M691" s="24"/>
      <c r="N691" s="24"/>
      <c r="O691" s="24"/>
      <c r="P691" s="24"/>
      <c r="Q691" s="24"/>
      <c r="R691" s="24"/>
      <c r="S691" s="24"/>
      <c r="T691" s="24"/>
      <c r="U691" s="24"/>
      <c r="V691" s="24"/>
      <c r="W691" s="24"/>
      <c r="X691" s="24"/>
      <c r="Y691" s="24"/>
      <c r="Z691" s="24"/>
      <c r="AA691" s="24"/>
      <c r="AB691" s="24"/>
      <c r="AC691" s="24"/>
      <c r="AD691" s="24"/>
    </row>
    <row r="692" spans="1:30" hidden="1" x14ac:dyDescent="0.25">
      <c r="A692" s="156"/>
      <c r="B692" s="156"/>
      <c r="C692" s="24"/>
      <c r="D692" s="24"/>
      <c r="E692" s="24"/>
      <c r="F692" s="24"/>
      <c r="G692" s="24"/>
      <c r="H692" s="24"/>
      <c r="I692" s="24"/>
      <c r="J692" s="24"/>
      <c r="K692" s="157"/>
      <c r="L692" s="24"/>
      <c r="M692" s="24"/>
      <c r="N692" s="24"/>
      <c r="O692" s="24"/>
      <c r="P692" s="24"/>
      <c r="Q692" s="24"/>
      <c r="R692" s="24"/>
      <c r="S692" s="24"/>
      <c r="T692" s="24"/>
      <c r="U692" s="24"/>
      <c r="V692" s="24"/>
      <c r="W692" s="24"/>
      <c r="X692" s="24"/>
      <c r="Y692" s="24"/>
      <c r="Z692" s="24"/>
      <c r="AA692" s="24"/>
      <c r="AB692" s="24"/>
      <c r="AC692" s="24"/>
      <c r="AD692" s="24"/>
    </row>
    <row r="693" spans="1:30" hidden="1" x14ac:dyDescent="0.25">
      <c r="A693" s="156"/>
      <c r="B693" s="156"/>
      <c r="C693" s="24"/>
      <c r="D693" s="24"/>
      <c r="E693" s="24"/>
      <c r="F693" s="24"/>
      <c r="G693" s="24"/>
      <c r="H693" s="24"/>
      <c r="I693" s="24"/>
      <c r="J693" s="24"/>
      <c r="K693" s="157"/>
      <c r="L693" s="24"/>
      <c r="M693" s="24"/>
      <c r="N693" s="24"/>
      <c r="O693" s="24"/>
      <c r="P693" s="24"/>
      <c r="Q693" s="24"/>
      <c r="R693" s="24"/>
      <c r="S693" s="24"/>
      <c r="T693" s="24"/>
      <c r="U693" s="24"/>
      <c r="V693" s="24"/>
      <c r="W693" s="24"/>
      <c r="X693" s="24"/>
      <c r="Y693" s="24"/>
      <c r="Z693" s="24"/>
      <c r="AA693" s="24"/>
      <c r="AB693" s="24"/>
      <c r="AC693" s="24"/>
      <c r="AD693" s="24"/>
    </row>
    <row r="694" spans="1:30" hidden="1" x14ac:dyDescent="0.25">
      <c r="A694" s="156"/>
      <c r="B694" s="156"/>
      <c r="C694" s="24"/>
      <c r="D694" s="24"/>
      <c r="E694" s="24"/>
      <c r="F694" s="24"/>
      <c r="G694" s="24"/>
      <c r="H694" s="24"/>
      <c r="I694" s="24"/>
      <c r="J694" s="24"/>
      <c r="K694" s="157"/>
      <c r="L694" s="24"/>
      <c r="M694" s="24"/>
      <c r="N694" s="24"/>
      <c r="O694" s="24"/>
      <c r="P694" s="24"/>
      <c r="Q694" s="24"/>
      <c r="R694" s="24"/>
      <c r="S694" s="24"/>
      <c r="T694" s="24"/>
      <c r="U694" s="24"/>
      <c r="V694" s="24"/>
      <c r="W694" s="24"/>
      <c r="X694" s="24"/>
      <c r="Y694" s="24"/>
      <c r="Z694" s="24"/>
      <c r="AA694" s="24"/>
      <c r="AB694" s="24"/>
      <c r="AC694" s="24"/>
      <c r="AD694" s="24"/>
    </row>
    <row r="695" spans="1:30" hidden="1" x14ac:dyDescent="0.25">
      <c r="A695" s="156"/>
      <c r="B695" s="156"/>
      <c r="C695" s="24"/>
      <c r="D695" s="24"/>
      <c r="E695" s="24"/>
      <c r="F695" s="24"/>
      <c r="G695" s="24"/>
      <c r="H695" s="24"/>
      <c r="I695" s="24"/>
      <c r="J695" s="24"/>
      <c r="K695" s="157"/>
      <c r="L695" s="24"/>
      <c r="M695" s="24"/>
      <c r="N695" s="24"/>
      <c r="O695" s="24"/>
      <c r="P695" s="24"/>
      <c r="Q695" s="24"/>
      <c r="R695" s="24"/>
      <c r="S695" s="24"/>
      <c r="T695" s="24"/>
      <c r="U695" s="24"/>
      <c r="V695" s="24"/>
      <c r="W695" s="24"/>
      <c r="X695" s="24"/>
      <c r="Y695" s="24"/>
      <c r="Z695" s="24"/>
      <c r="AA695" s="24"/>
      <c r="AB695" s="24"/>
      <c r="AC695" s="24"/>
      <c r="AD695" s="24"/>
    </row>
    <row r="696" spans="1:30" hidden="1" x14ac:dyDescent="0.25">
      <c r="A696" s="156"/>
      <c r="B696" s="156"/>
      <c r="C696" s="24"/>
      <c r="D696" s="24"/>
      <c r="E696" s="24"/>
      <c r="F696" s="24"/>
      <c r="G696" s="24"/>
      <c r="H696" s="24"/>
      <c r="I696" s="24"/>
      <c r="J696" s="24"/>
      <c r="K696" s="157"/>
      <c r="L696" s="24"/>
      <c r="M696" s="24"/>
      <c r="N696" s="24"/>
      <c r="O696" s="24"/>
      <c r="P696" s="24"/>
      <c r="Q696" s="24"/>
      <c r="R696" s="24"/>
      <c r="S696" s="24"/>
      <c r="T696" s="24"/>
      <c r="U696" s="24"/>
      <c r="V696" s="24"/>
      <c r="W696" s="24"/>
      <c r="X696" s="24"/>
      <c r="Y696" s="24"/>
      <c r="Z696" s="24"/>
      <c r="AA696" s="24"/>
      <c r="AB696" s="24"/>
      <c r="AC696" s="24"/>
      <c r="AD696" s="24"/>
    </row>
    <row r="697" spans="1:30" hidden="1" x14ac:dyDescent="0.25">
      <c r="A697" s="156"/>
      <c r="B697" s="156"/>
      <c r="C697" s="24"/>
      <c r="D697" s="24"/>
      <c r="E697" s="24"/>
      <c r="F697" s="24"/>
      <c r="G697" s="24"/>
      <c r="H697" s="24"/>
      <c r="I697" s="24"/>
      <c r="J697" s="24"/>
      <c r="K697" s="157"/>
      <c r="L697" s="24"/>
      <c r="M697" s="24"/>
      <c r="N697" s="24"/>
      <c r="O697" s="24"/>
      <c r="P697" s="24"/>
      <c r="Q697" s="24"/>
      <c r="R697" s="24"/>
      <c r="S697" s="24"/>
      <c r="T697" s="24"/>
      <c r="U697" s="24"/>
      <c r="V697" s="24"/>
      <c r="W697" s="24"/>
      <c r="X697" s="24"/>
      <c r="Y697" s="24"/>
      <c r="Z697" s="24"/>
      <c r="AA697" s="24"/>
      <c r="AB697" s="24"/>
      <c r="AC697" s="24"/>
      <c r="AD697" s="24"/>
    </row>
    <row r="698" spans="1:30" hidden="1" x14ac:dyDescent="0.25">
      <c r="A698" s="156"/>
      <c r="B698" s="156"/>
      <c r="C698" s="24"/>
      <c r="D698" s="24"/>
      <c r="E698" s="24"/>
      <c r="F698" s="24"/>
      <c r="G698" s="24"/>
      <c r="H698" s="24"/>
      <c r="I698" s="24"/>
      <c r="J698" s="24"/>
      <c r="K698" s="157"/>
      <c r="L698" s="24"/>
      <c r="M698" s="24"/>
      <c r="N698" s="24"/>
      <c r="O698" s="24"/>
      <c r="P698" s="24"/>
      <c r="Q698" s="24"/>
      <c r="R698" s="24"/>
      <c r="S698" s="24"/>
      <c r="T698" s="24"/>
      <c r="U698" s="24"/>
      <c r="V698" s="24"/>
      <c r="W698" s="24"/>
      <c r="X698" s="24"/>
      <c r="Y698" s="24"/>
      <c r="Z698" s="24"/>
      <c r="AA698" s="24"/>
      <c r="AB698" s="24"/>
      <c r="AC698" s="24"/>
      <c r="AD698" s="24"/>
    </row>
    <row r="699" spans="1:30" hidden="1" x14ac:dyDescent="0.25">
      <c r="A699" s="156"/>
      <c r="B699" s="156"/>
      <c r="C699" s="24"/>
      <c r="D699" s="24"/>
      <c r="E699" s="24"/>
      <c r="F699" s="24"/>
      <c r="G699" s="24"/>
      <c r="H699" s="24"/>
      <c r="I699" s="24"/>
      <c r="J699" s="24"/>
      <c r="K699" s="157"/>
      <c r="L699" s="24"/>
      <c r="M699" s="24"/>
      <c r="N699" s="24"/>
      <c r="O699" s="24"/>
      <c r="P699" s="24"/>
      <c r="Q699" s="24"/>
      <c r="R699" s="24"/>
      <c r="S699" s="24"/>
      <c r="T699" s="24"/>
      <c r="U699" s="24"/>
      <c r="V699" s="24"/>
      <c r="W699" s="24"/>
      <c r="X699" s="24"/>
      <c r="Y699" s="24"/>
      <c r="Z699" s="24"/>
      <c r="AA699" s="24"/>
      <c r="AB699" s="24"/>
      <c r="AC699" s="24"/>
      <c r="AD699" s="24"/>
    </row>
    <row r="700" spans="1:30" hidden="1" x14ac:dyDescent="0.25">
      <c r="A700" s="156"/>
      <c r="B700" s="156"/>
      <c r="C700" s="24"/>
      <c r="D700" s="24"/>
      <c r="E700" s="24"/>
      <c r="F700" s="24"/>
      <c r="G700" s="24"/>
      <c r="H700" s="24"/>
      <c r="I700" s="24"/>
      <c r="J700" s="24"/>
      <c r="K700" s="157"/>
      <c r="L700" s="24"/>
      <c r="M700" s="24"/>
      <c r="N700" s="24"/>
      <c r="O700" s="24"/>
      <c r="P700" s="24"/>
      <c r="Q700" s="24"/>
      <c r="R700" s="24"/>
      <c r="S700" s="24"/>
      <c r="T700" s="24"/>
      <c r="U700" s="24"/>
      <c r="V700" s="24"/>
      <c r="W700" s="24"/>
      <c r="X700" s="24"/>
      <c r="Y700" s="24"/>
      <c r="Z700" s="24"/>
      <c r="AA700" s="24"/>
      <c r="AB700" s="24"/>
      <c r="AC700" s="24"/>
      <c r="AD700" s="24"/>
    </row>
    <row r="701" spans="1:30" hidden="1" x14ac:dyDescent="0.25">
      <c r="A701" s="156"/>
      <c r="B701" s="156"/>
      <c r="C701" s="24"/>
      <c r="D701" s="24"/>
      <c r="E701" s="24"/>
      <c r="F701" s="24"/>
      <c r="G701" s="24"/>
      <c r="H701" s="24"/>
      <c r="I701" s="24"/>
      <c r="J701" s="24"/>
      <c r="K701" s="157"/>
      <c r="L701" s="24"/>
      <c r="M701" s="24"/>
      <c r="N701" s="24"/>
      <c r="O701" s="24"/>
      <c r="P701" s="24"/>
      <c r="Q701" s="24"/>
      <c r="R701" s="24"/>
      <c r="S701" s="24"/>
      <c r="T701" s="24"/>
      <c r="U701" s="24"/>
      <c r="V701" s="24"/>
      <c r="W701" s="24"/>
      <c r="X701" s="24"/>
      <c r="Y701" s="24"/>
      <c r="Z701" s="24"/>
      <c r="AA701" s="24"/>
      <c r="AB701" s="24"/>
      <c r="AC701" s="24"/>
      <c r="AD701" s="24"/>
    </row>
    <row r="702" spans="1:30" hidden="1" x14ac:dyDescent="0.25">
      <c r="A702" s="156"/>
      <c r="B702" s="156"/>
      <c r="C702" s="24"/>
      <c r="D702" s="24"/>
      <c r="E702" s="24"/>
      <c r="F702" s="24"/>
      <c r="G702" s="24"/>
      <c r="H702" s="24"/>
      <c r="I702" s="24"/>
      <c r="J702" s="24"/>
      <c r="K702" s="157"/>
      <c r="L702" s="24"/>
      <c r="M702" s="24"/>
      <c r="N702" s="24"/>
      <c r="O702" s="24"/>
      <c r="P702" s="24"/>
      <c r="Q702" s="24"/>
      <c r="R702" s="24"/>
      <c r="S702" s="24"/>
      <c r="T702" s="24"/>
      <c r="U702" s="24"/>
      <c r="V702" s="24"/>
      <c r="W702" s="24"/>
      <c r="X702" s="24"/>
      <c r="Y702" s="24"/>
      <c r="Z702" s="24"/>
      <c r="AA702" s="24"/>
      <c r="AB702" s="24"/>
      <c r="AC702" s="24"/>
      <c r="AD702" s="24"/>
    </row>
    <row r="703" spans="1:30" hidden="1" x14ac:dyDescent="0.25">
      <c r="A703" s="156"/>
      <c r="B703" s="156"/>
      <c r="C703" s="24"/>
      <c r="D703" s="24"/>
      <c r="E703" s="24"/>
      <c r="F703" s="24"/>
      <c r="G703" s="24"/>
      <c r="H703" s="24"/>
      <c r="I703" s="24"/>
      <c r="J703" s="24"/>
      <c r="K703" s="157"/>
      <c r="L703" s="24"/>
      <c r="M703" s="24"/>
      <c r="N703" s="24"/>
      <c r="O703" s="24"/>
      <c r="P703" s="24"/>
      <c r="Q703" s="24"/>
      <c r="R703" s="24"/>
      <c r="S703" s="24"/>
      <c r="T703" s="24"/>
      <c r="U703" s="24"/>
      <c r="V703" s="24"/>
      <c r="W703" s="24"/>
      <c r="X703" s="24"/>
      <c r="Y703" s="24"/>
      <c r="Z703" s="24"/>
      <c r="AA703" s="24"/>
      <c r="AB703" s="24"/>
      <c r="AC703" s="24"/>
      <c r="AD703" s="24"/>
    </row>
    <row r="704" spans="1:30" hidden="1" x14ac:dyDescent="0.25">
      <c r="A704" s="156"/>
      <c r="B704" s="156"/>
      <c r="C704" s="24"/>
      <c r="D704" s="24"/>
      <c r="E704" s="24"/>
      <c r="F704" s="24"/>
      <c r="G704" s="24"/>
      <c r="H704" s="24"/>
      <c r="I704" s="24"/>
      <c r="J704" s="24"/>
      <c r="K704" s="157"/>
      <c r="L704" s="24"/>
      <c r="M704" s="24"/>
      <c r="N704" s="24"/>
      <c r="O704" s="24"/>
      <c r="P704" s="24"/>
      <c r="Q704" s="24"/>
      <c r="R704" s="24"/>
      <c r="S704" s="24"/>
      <c r="T704" s="24"/>
      <c r="U704" s="24"/>
      <c r="V704" s="24"/>
      <c r="W704" s="24"/>
      <c r="X704" s="24"/>
      <c r="Y704" s="24"/>
      <c r="Z704" s="24"/>
      <c r="AA704" s="24"/>
      <c r="AB704" s="24"/>
      <c r="AC704" s="24"/>
      <c r="AD704" s="24"/>
    </row>
    <row r="705" spans="1:30" hidden="1" x14ac:dyDescent="0.25">
      <c r="A705" s="156"/>
      <c r="B705" s="156"/>
      <c r="C705" s="24"/>
      <c r="D705" s="24"/>
      <c r="E705" s="24"/>
      <c r="F705" s="24"/>
      <c r="G705" s="24"/>
      <c r="H705" s="24"/>
      <c r="I705" s="24"/>
      <c r="J705" s="24"/>
      <c r="K705" s="157"/>
      <c r="L705" s="24"/>
      <c r="M705" s="24"/>
      <c r="N705" s="24"/>
      <c r="O705" s="24"/>
      <c r="P705" s="24"/>
      <c r="Q705" s="24"/>
      <c r="R705" s="24"/>
      <c r="S705" s="24"/>
      <c r="T705" s="24"/>
      <c r="U705" s="24"/>
      <c r="V705" s="24"/>
      <c r="W705" s="24"/>
      <c r="X705" s="24"/>
      <c r="Y705" s="24"/>
      <c r="Z705" s="24"/>
      <c r="AA705" s="24"/>
      <c r="AB705" s="24"/>
      <c r="AC705" s="24"/>
      <c r="AD705" s="24"/>
    </row>
    <row r="706" spans="1:30" hidden="1" x14ac:dyDescent="0.25">
      <c r="A706" s="156"/>
      <c r="B706" s="156"/>
      <c r="C706" s="24"/>
      <c r="D706" s="24"/>
      <c r="E706" s="24"/>
      <c r="F706" s="24"/>
      <c r="G706" s="24"/>
      <c r="H706" s="24"/>
      <c r="I706" s="24"/>
      <c r="J706" s="24"/>
      <c r="K706" s="157"/>
      <c r="L706" s="24"/>
      <c r="M706" s="24"/>
      <c r="N706" s="24"/>
      <c r="O706" s="24"/>
      <c r="P706" s="24"/>
      <c r="Q706" s="24"/>
      <c r="R706" s="24"/>
      <c r="S706" s="24"/>
      <c r="T706" s="24"/>
      <c r="U706" s="24"/>
      <c r="V706" s="24"/>
      <c r="W706" s="24"/>
      <c r="X706" s="24"/>
      <c r="Y706" s="24"/>
      <c r="Z706" s="24"/>
      <c r="AA706" s="24"/>
      <c r="AB706" s="24"/>
      <c r="AC706" s="24"/>
      <c r="AD706" s="24"/>
    </row>
    <row r="707" spans="1:30" hidden="1" x14ac:dyDescent="0.25">
      <c r="A707" s="156"/>
      <c r="B707" s="156"/>
      <c r="C707" s="24"/>
      <c r="D707" s="24"/>
      <c r="E707" s="24"/>
      <c r="F707" s="24"/>
      <c r="G707" s="24"/>
      <c r="H707" s="24"/>
      <c r="I707" s="24"/>
      <c r="J707" s="24"/>
      <c r="K707" s="157"/>
      <c r="L707" s="24"/>
      <c r="M707" s="24"/>
      <c r="N707" s="24"/>
      <c r="O707" s="24"/>
      <c r="P707" s="24"/>
      <c r="Q707" s="24"/>
      <c r="R707" s="24"/>
      <c r="S707" s="24"/>
      <c r="T707" s="24"/>
      <c r="U707" s="24"/>
      <c r="V707" s="24"/>
      <c r="W707" s="24"/>
      <c r="X707" s="24"/>
      <c r="Y707" s="24"/>
      <c r="Z707" s="24"/>
      <c r="AA707" s="24"/>
      <c r="AB707" s="24"/>
      <c r="AC707" s="24"/>
      <c r="AD707" s="24"/>
    </row>
    <row r="708" spans="1:30" hidden="1" x14ac:dyDescent="0.25">
      <c r="A708" s="156"/>
      <c r="B708" s="156"/>
      <c r="C708" s="24"/>
      <c r="D708" s="24"/>
      <c r="E708" s="24"/>
      <c r="F708" s="24"/>
      <c r="G708" s="24"/>
      <c r="H708" s="24"/>
      <c r="I708" s="24"/>
      <c r="J708" s="24"/>
      <c r="K708" s="157"/>
      <c r="L708" s="24"/>
      <c r="M708" s="24"/>
      <c r="N708" s="24"/>
      <c r="O708" s="24"/>
      <c r="P708" s="24"/>
      <c r="Q708" s="24"/>
      <c r="R708" s="24"/>
      <c r="S708" s="24"/>
      <c r="T708" s="24"/>
      <c r="U708" s="24"/>
      <c r="V708" s="24"/>
      <c r="W708" s="24"/>
      <c r="X708" s="24"/>
      <c r="Y708" s="24"/>
      <c r="Z708" s="24"/>
      <c r="AA708" s="24"/>
      <c r="AB708" s="24"/>
      <c r="AC708" s="24"/>
      <c r="AD708" s="24"/>
    </row>
    <row r="709" spans="1:30" hidden="1" x14ac:dyDescent="0.25">
      <c r="A709" s="156"/>
      <c r="B709" s="156"/>
      <c r="C709" s="24"/>
      <c r="D709" s="24"/>
      <c r="E709" s="24"/>
      <c r="F709" s="24"/>
      <c r="G709" s="24"/>
      <c r="H709" s="24"/>
      <c r="I709" s="24"/>
      <c r="J709" s="24"/>
      <c r="K709" s="157"/>
      <c r="L709" s="24"/>
      <c r="M709" s="24"/>
      <c r="N709" s="24"/>
      <c r="O709" s="24"/>
      <c r="P709" s="24"/>
      <c r="Q709" s="24"/>
      <c r="R709" s="24"/>
      <c r="S709" s="24"/>
      <c r="T709" s="24"/>
      <c r="U709" s="24"/>
      <c r="V709" s="24"/>
      <c r="W709" s="24"/>
      <c r="X709" s="24"/>
      <c r="Y709" s="24"/>
      <c r="Z709" s="24"/>
      <c r="AA709" s="24"/>
      <c r="AB709" s="24"/>
      <c r="AC709" s="24"/>
      <c r="AD709" s="24"/>
    </row>
    <row r="710" spans="1:30" hidden="1" x14ac:dyDescent="0.25">
      <c r="A710" s="156"/>
      <c r="B710" s="156"/>
      <c r="C710" s="24"/>
      <c r="D710" s="24"/>
      <c r="E710" s="24"/>
      <c r="F710" s="24"/>
      <c r="G710" s="24"/>
      <c r="H710" s="24"/>
      <c r="I710" s="24"/>
      <c r="J710" s="24"/>
      <c r="K710" s="157"/>
      <c r="L710" s="24"/>
      <c r="M710" s="24"/>
      <c r="N710" s="24"/>
      <c r="O710" s="24"/>
      <c r="P710" s="24"/>
      <c r="Q710" s="24"/>
      <c r="R710" s="24"/>
      <c r="S710" s="24"/>
      <c r="T710" s="24"/>
      <c r="U710" s="24"/>
      <c r="V710" s="24"/>
      <c r="W710" s="24"/>
      <c r="X710" s="24"/>
      <c r="Y710" s="24"/>
      <c r="Z710" s="24"/>
      <c r="AA710" s="24"/>
      <c r="AB710" s="24"/>
      <c r="AC710" s="24"/>
      <c r="AD710" s="24"/>
    </row>
    <row r="711" spans="1:30" hidden="1" x14ac:dyDescent="0.25">
      <c r="A711" s="156"/>
      <c r="B711" s="156"/>
      <c r="C711" s="24"/>
      <c r="D711" s="24"/>
      <c r="E711" s="24"/>
      <c r="F711" s="24"/>
      <c r="G711" s="24"/>
      <c r="H711" s="24"/>
      <c r="I711" s="24"/>
      <c r="J711" s="24"/>
      <c r="K711" s="157"/>
      <c r="L711" s="24"/>
      <c r="M711" s="24"/>
      <c r="N711" s="24"/>
      <c r="O711" s="24"/>
      <c r="P711" s="24"/>
      <c r="Q711" s="24"/>
      <c r="R711" s="24"/>
      <c r="S711" s="24"/>
      <c r="T711" s="24"/>
      <c r="U711" s="24"/>
      <c r="V711" s="24"/>
      <c r="W711" s="24"/>
      <c r="X711" s="24"/>
      <c r="Y711" s="24"/>
      <c r="Z711" s="24"/>
      <c r="AA711" s="24"/>
      <c r="AB711" s="24"/>
      <c r="AC711" s="24"/>
      <c r="AD711" s="24"/>
    </row>
    <row r="712" spans="1:30" hidden="1" x14ac:dyDescent="0.25">
      <c r="A712" s="156"/>
      <c r="B712" s="156"/>
      <c r="C712" s="24"/>
      <c r="D712" s="24"/>
      <c r="E712" s="24"/>
      <c r="F712" s="24"/>
      <c r="G712" s="24"/>
      <c r="H712" s="24"/>
      <c r="I712" s="24"/>
      <c r="J712" s="24"/>
      <c r="K712" s="157"/>
      <c r="L712" s="24"/>
      <c r="M712" s="24"/>
      <c r="N712" s="24"/>
      <c r="O712" s="24"/>
      <c r="P712" s="24"/>
      <c r="Q712" s="24"/>
      <c r="R712" s="24"/>
      <c r="S712" s="24"/>
      <c r="T712" s="24"/>
      <c r="U712" s="24"/>
      <c r="V712" s="24"/>
      <c r="W712" s="24"/>
      <c r="X712" s="24"/>
      <c r="Y712" s="24"/>
      <c r="Z712" s="24"/>
      <c r="AA712" s="24"/>
      <c r="AB712" s="24"/>
      <c r="AC712" s="24"/>
      <c r="AD712" s="24"/>
    </row>
    <row r="713" spans="1:30" hidden="1" x14ac:dyDescent="0.25">
      <c r="A713" s="156"/>
      <c r="B713" s="156"/>
      <c r="C713" s="24"/>
      <c r="D713" s="24"/>
      <c r="E713" s="24"/>
      <c r="F713" s="24"/>
      <c r="G713" s="24"/>
      <c r="H713" s="24"/>
      <c r="I713" s="24"/>
      <c r="J713" s="24"/>
      <c r="K713" s="157"/>
      <c r="L713" s="24"/>
      <c r="M713" s="24"/>
      <c r="N713" s="24"/>
      <c r="O713" s="24"/>
      <c r="P713" s="24"/>
      <c r="Q713" s="24"/>
      <c r="R713" s="24"/>
      <c r="S713" s="24"/>
      <c r="T713" s="24"/>
      <c r="U713" s="24"/>
      <c r="V713" s="24"/>
      <c r="W713" s="24"/>
      <c r="X713" s="24"/>
      <c r="Y713" s="24"/>
      <c r="Z713" s="24"/>
      <c r="AA713" s="24"/>
      <c r="AB713" s="24"/>
      <c r="AC713" s="24"/>
      <c r="AD713" s="24"/>
    </row>
    <row r="714" spans="1:30" hidden="1" x14ac:dyDescent="0.25">
      <c r="A714" s="156"/>
      <c r="B714" s="156"/>
      <c r="C714" s="24"/>
      <c r="D714" s="24"/>
      <c r="E714" s="24"/>
      <c r="F714" s="24"/>
      <c r="G714" s="24"/>
      <c r="H714" s="24"/>
      <c r="I714" s="24"/>
      <c r="J714" s="24"/>
      <c r="K714" s="157"/>
      <c r="L714" s="24"/>
      <c r="M714" s="24"/>
      <c r="N714" s="24"/>
      <c r="O714" s="24"/>
      <c r="P714" s="24"/>
      <c r="Q714" s="24"/>
      <c r="R714" s="24"/>
      <c r="S714" s="24"/>
      <c r="T714" s="24"/>
      <c r="U714" s="24"/>
      <c r="V714" s="24"/>
      <c r="W714" s="24"/>
      <c r="X714" s="24"/>
      <c r="Y714" s="24"/>
      <c r="Z714" s="24"/>
      <c r="AA714" s="24"/>
      <c r="AB714" s="24"/>
      <c r="AC714" s="24"/>
      <c r="AD714" s="24"/>
    </row>
    <row r="715" spans="1:30" hidden="1" x14ac:dyDescent="0.25">
      <c r="A715" s="156"/>
      <c r="B715" s="156"/>
      <c r="C715" s="24"/>
      <c r="D715" s="24"/>
      <c r="E715" s="24"/>
      <c r="F715" s="24"/>
      <c r="G715" s="24"/>
      <c r="H715" s="24"/>
      <c r="I715" s="24"/>
      <c r="J715" s="24"/>
      <c r="K715" s="157"/>
      <c r="L715" s="24"/>
      <c r="M715" s="24"/>
      <c r="N715" s="24"/>
      <c r="O715" s="24"/>
      <c r="P715" s="24"/>
      <c r="Q715" s="24"/>
      <c r="R715" s="24"/>
      <c r="S715" s="24"/>
      <c r="T715" s="24"/>
      <c r="U715" s="24"/>
      <c r="V715" s="24"/>
      <c r="W715" s="24"/>
      <c r="X715" s="24"/>
      <c r="Y715" s="24"/>
      <c r="Z715" s="24"/>
      <c r="AA715" s="24"/>
      <c r="AB715" s="24"/>
      <c r="AC715" s="24"/>
      <c r="AD715" s="24"/>
    </row>
    <row r="716" spans="1:30" hidden="1" x14ac:dyDescent="0.25">
      <c r="A716" s="156"/>
      <c r="B716" s="156"/>
      <c r="C716" s="24"/>
      <c r="D716" s="24"/>
      <c r="E716" s="24"/>
      <c r="F716" s="24"/>
      <c r="G716" s="24"/>
      <c r="H716" s="24"/>
      <c r="I716" s="24"/>
      <c r="J716" s="24"/>
      <c r="K716" s="157"/>
      <c r="L716" s="24"/>
      <c r="M716" s="24"/>
      <c r="N716" s="24"/>
      <c r="O716" s="24"/>
      <c r="P716" s="24"/>
      <c r="Q716" s="24"/>
      <c r="R716" s="24"/>
      <c r="S716" s="24"/>
      <c r="T716" s="24"/>
      <c r="U716" s="24"/>
      <c r="V716" s="24"/>
      <c r="W716" s="24"/>
      <c r="X716" s="24"/>
      <c r="Y716" s="24"/>
      <c r="Z716" s="24"/>
      <c r="AA716" s="24"/>
      <c r="AB716" s="24"/>
      <c r="AC716" s="24"/>
      <c r="AD716" s="24"/>
    </row>
    <row r="717" spans="1:30" hidden="1" x14ac:dyDescent="0.25">
      <c r="A717" s="156"/>
      <c r="B717" s="156"/>
      <c r="C717" s="24"/>
      <c r="D717" s="24"/>
      <c r="E717" s="24"/>
      <c r="F717" s="24"/>
      <c r="G717" s="24"/>
      <c r="H717" s="24"/>
      <c r="I717" s="24"/>
      <c r="J717" s="24"/>
      <c r="K717" s="157"/>
      <c r="L717" s="24"/>
      <c r="M717" s="24"/>
      <c r="N717" s="24"/>
      <c r="O717" s="24"/>
      <c r="P717" s="24"/>
      <c r="Q717" s="24"/>
      <c r="R717" s="24"/>
      <c r="S717" s="24"/>
      <c r="T717" s="24"/>
      <c r="U717" s="24"/>
      <c r="V717" s="24"/>
      <c r="W717" s="24"/>
      <c r="X717" s="24"/>
      <c r="Y717" s="24"/>
      <c r="Z717" s="24"/>
      <c r="AA717" s="24"/>
      <c r="AB717" s="24"/>
      <c r="AC717" s="24"/>
      <c r="AD717" s="24"/>
    </row>
    <row r="718" spans="1:30" hidden="1" x14ac:dyDescent="0.25">
      <c r="A718" s="156"/>
      <c r="B718" s="156"/>
      <c r="C718" s="24"/>
      <c r="D718" s="24"/>
      <c r="E718" s="24"/>
      <c r="F718" s="24"/>
      <c r="G718" s="24"/>
      <c r="H718" s="24"/>
      <c r="I718" s="24"/>
      <c r="J718" s="24"/>
      <c r="K718" s="157"/>
      <c r="L718" s="24"/>
      <c r="M718" s="24"/>
      <c r="N718" s="24"/>
      <c r="O718" s="24"/>
      <c r="P718" s="24"/>
      <c r="Q718" s="24"/>
      <c r="R718" s="24"/>
      <c r="S718" s="24"/>
      <c r="T718" s="24"/>
      <c r="U718" s="24"/>
      <c r="V718" s="24"/>
      <c r="W718" s="24"/>
      <c r="X718" s="24"/>
      <c r="Y718" s="24"/>
      <c r="Z718" s="24"/>
      <c r="AA718" s="24"/>
      <c r="AB718" s="24"/>
      <c r="AC718" s="24"/>
      <c r="AD718" s="24"/>
    </row>
    <row r="719" spans="1:30" hidden="1" x14ac:dyDescent="0.25">
      <c r="A719" s="156"/>
      <c r="B719" s="156"/>
      <c r="C719" s="24"/>
      <c r="D719" s="24"/>
      <c r="E719" s="24"/>
      <c r="F719" s="24"/>
      <c r="G719" s="24"/>
      <c r="H719" s="24"/>
      <c r="I719" s="24"/>
      <c r="J719" s="24"/>
      <c r="K719" s="157"/>
      <c r="L719" s="24"/>
      <c r="M719" s="24"/>
      <c r="N719" s="24"/>
      <c r="O719" s="24"/>
      <c r="P719" s="24"/>
      <c r="Q719" s="24"/>
      <c r="R719" s="24"/>
      <c r="S719" s="24"/>
      <c r="T719" s="24"/>
      <c r="U719" s="24"/>
      <c r="V719" s="24"/>
      <c r="W719" s="24"/>
      <c r="X719" s="24"/>
      <c r="Y719" s="24"/>
      <c r="Z719" s="24"/>
      <c r="AA719" s="24"/>
      <c r="AB719" s="24"/>
      <c r="AC719" s="24"/>
      <c r="AD719" s="24"/>
    </row>
    <row r="720" spans="1:30" hidden="1" x14ac:dyDescent="0.25">
      <c r="A720" s="156"/>
      <c r="B720" s="156"/>
      <c r="C720" s="24"/>
      <c r="D720" s="24"/>
      <c r="E720" s="24"/>
      <c r="F720" s="24"/>
      <c r="G720" s="24"/>
      <c r="H720" s="24"/>
      <c r="I720" s="24"/>
      <c r="J720" s="24"/>
      <c r="K720" s="157"/>
      <c r="L720" s="24"/>
      <c r="M720" s="24"/>
      <c r="N720" s="24"/>
      <c r="O720" s="24"/>
      <c r="P720" s="24"/>
      <c r="Q720" s="24"/>
      <c r="R720" s="24"/>
      <c r="S720" s="24"/>
      <c r="T720" s="24"/>
      <c r="U720" s="24"/>
      <c r="V720" s="24"/>
      <c r="W720" s="24"/>
      <c r="X720" s="24"/>
      <c r="Y720" s="24"/>
      <c r="Z720" s="24"/>
      <c r="AA720" s="24"/>
      <c r="AB720" s="24"/>
      <c r="AC720" s="24"/>
      <c r="AD720" s="24"/>
    </row>
    <row r="721" spans="1:30" hidden="1" x14ac:dyDescent="0.25">
      <c r="A721" s="156"/>
      <c r="B721" s="156"/>
      <c r="C721" s="24"/>
      <c r="D721" s="24"/>
      <c r="E721" s="24"/>
      <c r="F721" s="24"/>
      <c r="G721" s="24"/>
      <c r="H721" s="24"/>
      <c r="I721" s="24"/>
      <c r="J721" s="24"/>
      <c r="K721" s="157"/>
      <c r="L721" s="24"/>
      <c r="M721" s="24"/>
      <c r="N721" s="24"/>
      <c r="O721" s="24"/>
      <c r="P721" s="24"/>
      <c r="Q721" s="24"/>
      <c r="R721" s="24"/>
      <c r="S721" s="24"/>
      <c r="T721" s="24"/>
      <c r="U721" s="24"/>
      <c r="V721" s="24"/>
      <c r="W721" s="24"/>
      <c r="X721" s="24"/>
      <c r="Y721" s="24"/>
      <c r="Z721" s="24"/>
      <c r="AA721" s="24"/>
      <c r="AB721" s="24"/>
      <c r="AC721" s="24"/>
      <c r="AD721" s="24"/>
    </row>
    <row r="722" spans="1:30" hidden="1" x14ac:dyDescent="0.25">
      <c r="A722" s="156"/>
      <c r="B722" s="156"/>
      <c r="C722" s="24"/>
      <c r="D722" s="24"/>
      <c r="E722" s="24"/>
      <c r="F722" s="24"/>
      <c r="G722" s="24"/>
      <c r="H722" s="24"/>
      <c r="I722" s="24"/>
      <c r="J722" s="24"/>
      <c r="K722" s="157"/>
      <c r="L722" s="24"/>
      <c r="M722" s="24"/>
      <c r="N722" s="24"/>
      <c r="O722" s="24"/>
      <c r="P722" s="24"/>
      <c r="Q722" s="24"/>
      <c r="R722" s="24"/>
      <c r="S722" s="24"/>
      <c r="T722" s="24"/>
      <c r="U722" s="24"/>
      <c r="V722" s="24"/>
      <c r="W722" s="24"/>
      <c r="X722" s="24"/>
      <c r="Y722" s="24"/>
      <c r="Z722" s="24"/>
      <c r="AA722" s="24"/>
      <c r="AB722" s="24"/>
      <c r="AC722" s="24"/>
      <c r="AD722" s="24"/>
    </row>
    <row r="723" spans="1:30" hidden="1" x14ac:dyDescent="0.25">
      <c r="A723" s="156"/>
      <c r="B723" s="156"/>
      <c r="C723" s="24"/>
      <c r="D723" s="24"/>
      <c r="E723" s="24"/>
      <c r="F723" s="24"/>
      <c r="G723" s="24"/>
      <c r="H723" s="24"/>
      <c r="I723" s="24"/>
      <c r="J723" s="24"/>
      <c r="K723" s="157"/>
      <c r="L723" s="24"/>
      <c r="M723" s="24"/>
      <c r="N723" s="24"/>
      <c r="O723" s="24"/>
      <c r="P723" s="24"/>
      <c r="Q723" s="24"/>
      <c r="R723" s="24"/>
      <c r="S723" s="24"/>
      <c r="T723" s="24"/>
      <c r="U723" s="24"/>
      <c r="V723" s="24"/>
      <c r="W723" s="24"/>
      <c r="X723" s="24"/>
      <c r="Y723" s="24"/>
      <c r="Z723" s="24"/>
      <c r="AA723" s="24"/>
      <c r="AB723" s="24"/>
      <c r="AC723" s="24"/>
      <c r="AD723" s="24"/>
    </row>
    <row r="724" spans="1:30" hidden="1" x14ac:dyDescent="0.25">
      <c r="A724" s="156"/>
      <c r="B724" s="156"/>
      <c r="C724" s="24"/>
      <c r="D724" s="24"/>
      <c r="E724" s="24"/>
      <c r="F724" s="24"/>
      <c r="G724" s="24"/>
      <c r="H724" s="24"/>
      <c r="I724" s="24"/>
      <c r="J724" s="24"/>
      <c r="K724" s="157"/>
      <c r="L724" s="24"/>
      <c r="M724" s="24"/>
      <c r="N724" s="24"/>
      <c r="O724" s="24"/>
      <c r="P724" s="24"/>
      <c r="Q724" s="24"/>
      <c r="R724" s="24"/>
      <c r="S724" s="24"/>
      <c r="T724" s="24"/>
      <c r="U724" s="24"/>
      <c r="V724" s="24"/>
      <c r="W724" s="24"/>
      <c r="X724" s="24"/>
      <c r="Y724" s="24"/>
      <c r="Z724" s="24"/>
      <c r="AA724" s="24"/>
      <c r="AB724" s="24"/>
      <c r="AC724" s="24"/>
      <c r="AD724" s="24"/>
    </row>
    <row r="725" spans="1:30" hidden="1" x14ac:dyDescent="0.25">
      <c r="A725" s="156"/>
      <c r="B725" s="156"/>
      <c r="C725" s="24"/>
      <c r="D725" s="24"/>
      <c r="E725" s="24"/>
      <c r="F725" s="24"/>
      <c r="G725" s="24"/>
      <c r="H725" s="24"/>
      <c r="I725" s="24"/>
      <c r="J725" s="24"/>
      <c r="K725" s="157"/>
      <c r="L725" s="24"/>
      <c r="M725" s="24"/>
      <c r="N725" s="24"/>
      <c r="O725" s="24"/>
      <c r="P725" s="24"/>
      <c r="Q725" s="24"/>
      <c r="R725" s="24"/>
      <c r="S725" s="24"/>
      <c r="T725" s="24"/>
      <c r="U725" s="24"/>
      <c r="V725" s="24"/>
      <c r="W725" s="24"/>
      <c r="X725" s="24"/>
      <c r="Y725" s="24"/>
      <c r="Z725" s="24"/>
      <c r="AA725" s="24"/>
      <c r="AB725" s="24"/>
      <c r="AC725" s="24"/>
      <c r="AD725" s="24"/>
    </row>
    <row r="726" spans="1:30" hidden="1" x14ac:dyDescent="0.25">
      <c r="A726" s="156"/>
      <c r="B726" s="156"/>
      <c r="C726" s="24"/>
      <c r="D726" s="24"/>
      <c r="E726" s="24"/>
      <c r="F726" s="24"/>
      <c r="G726" s="24"/>
      <c r="H726" s="24"/>
      <c r="I726" s="24"/>
      <c r="J726" s="24"/>
      <c r="K726" s="157"/>
      <c r="L726" s="24"/>
      <c r="M726" s="24"/>
      <c r="N726" s="24"/>
      <c r="O726" s="24"/>
      <c r="P726" s="24"/>
      <c r="Q726" s="24"/>
      <c r="R726" s="24"/>
      <c r="S726" s="24"/>
      <c r="T726" s="24"/>
      <c r="U726" s="24"/>
      <c r="V726" s="24"/>
      <c r="W726" s="24"/>
      <c r="X726" s="24"/>
      <c r="Y726" s="24"/>
      <c r="Z726" s="24"/>
      <c r="AA726" s="24"/>
      <c r="AB726" s="24"/>
      <c r="AC726" s="24"/>
      <c r="AD726" s="24"/>
    </row>
    <row r="727" spans="1:30" hidden="1" x14ac:dyDescent="0.25">
      <c r="A727" s="156"/>
      <c r="B727" s="156"/>
      <c r="C727" s="24"/>
      <c r="D727" s="24"/>
      <c r="E727" s="24"/>
      <c r="F727" s="24"/>
      <c r="G727" s="24"/>
      <c r="H727" s="24"/>
      <c r="I727" s="24"/>
      <c r="J727" s="24"/>
      <c r="K727" s="157"/>
      <c r="L727" s="24"/>
      <c r="M727" s="24"/>
      <c r="N727" s="24"/>
      <c r="O727" s="24"/>
      <c r="P727" s="24"/>
      <c r="Q727" s="24"/>
      <c r="R727" s="24"/>
      <c r="S727" s="24"/>
      <c r="T727" s="24"/>
      <c r="U727" s="24"/>
      <c r="V727" s="24"/>
      <c r="W727" s="24"/>
      <c r="X727" s="24"/>
      <c r="Y727" s="24"/>
      <c r="Z727" s="24"/>
      <c r="AA727" s="24"/>
      <c r="AB727" s="24"/>
      <c r="AC727" s="24"/>
      <c r="AD727" s="24"/>
    </row>
    <row r="728" spans="1:30" hidden="1" x14ac:dyDescent="0.25">
      <c r="A728" s="156"/>
      <c r="B728" s="156"/>
      <c r="C728" s="24"/>
      <c r="D728" s="24"/>
      <c r="E728" s="24"/>
      <c r="F728" s="24"/>
      <c r="G728" s="24"/>
      <c r="H728" s="24"/>
      <c r="I728" s="24"/>
      <c r="J728" s="24"/>
      <c r="K728" s="157"/>
      <c r="L728" s="24"/>
      <c r="M728" s="24"/>
      <c r="N728" s="24"/>
      <c r="O728" s="24"/>
      <c r="P728" s="24"/>
      <c r="Q728" s="24"/>
      <c r="R728" s="24"/>
      <c r="S728" s="24"/>
      <c r="T728" s="24"/>
      <c r="U728" s="24"/>
      <c r="V728" s="24"/>
      <c r="W728" s="24"/>
      <c r="X728" s="24"/>
      <c r="Y728" s="24"/>
      <c r="Z728" s="24"/>
      <c r="AA728" s="24"/>
      <c r="AB728" s="24"/>
      <c r="AC728" s="24"/>
      <c r="AD728" s="24"/>
    </row>
    <row r="729" spans="1:30" hidden="1" x14ac:dyDescent="0.25">
      <c r="A729" s="156"/>
      <c r="B729" s="156"/>
      <c r="C729" s="24"/>
      <c r="D729" s="24"/>
      <c r="E729" s="24"/>
      <c r="F729" s="24"/>
      <c r="G729" s="24"/>
      <c r="H729" s="24"/>
      <c r="I729" s="24"/>
      <c r="J729" s="24"/>
      <c r="K729" s="157"/>
      <c r="L729" s="24"/>
      <c r="M729" s="24"/>
      <c r="N729" s="24"/>
      <c r="O729" s="24"/>
      <c r="P729" s="24"/>
      <c r="Q729" s="24"/>
      <c r="R729" s="24"/>
      <c r="S729" s="24"/>
      <c r="T729" s="24"/>
      <c r="U729" s="24"/>
      <c r="V729" s="24"/>
      <c r="W729" s="24"/>
      <c r="X729" s="24"/>
      <c r="Y729" s="24"/>
      <c r="Z729" s="24"/>
      <c r="AA729" s="24"/>
      <c r="AB729" s="24"/>
      <c r="AC729" s="24"/>
      <c r="AD729" s="24"/>
    </row>
    <row r="730" spans="1:30" hidden="1" x14ac:dyDescent="0.25">
      <c r="A730" s="156"/>
      <c r="B730" s="156"/>
      <c r="C730" s="24"/>
      <c r="D730" s="24"/>
      <c r="E730" s="24"/>
      <c r="F730" s="24"/>
      <c r="G730" s="24"/>
      <c r="H730" s="24"/>
      <c r="I730" s="24"/>
      <c r="J730" s="24"/>
      <c r="K730" s="157"/>
      <c r="L730" s="24"/>
      <c r="M730" s="24"/>
      <c r="N730" s="24"/>
      <c r="O730" s="24"/>
      <c r="P730" s="24"/>
      <c r="Q730" s="24"/>
      <c r="R730" s="24"/>
      <c r="S730" s="24"/>
      <c r="T730" s="24"/>
      <c r="U730" s="24"/>
      <c r="V730" s="24"/>
      <c r="W730" s="24"/>
      <c r="X730" s="24"/>
      <c r="Y730" s="24"/>
      <c r="Z730" s="24"/>
      <c r="AA730" s="24"/>
      <c r="AB730" s="24"/>
      <c r="AC730" s="24"/>
      <c r="AD730" s="24"/>
    </row>
    <row r="731" spans="1:30" hidden="1" x14ac:dyDescent="0.25">
      <c r="A731" s="156"/>
      <c r="B731" s="156"/>
      <c r="C731" s="24"/>
      <c r="D731" s="24"/>
      <c r="E731" s="24"/>
      <c r="F731" s="24"/>
      <c r="G731" s="24"/>
      <c r="H731" s="24"/>
      <c r="I731" s="24"/>
      <c r="J731" s="24"/>
      <c r="K731" s="157"/>
      <c r="L731" s="24"/>
      <c r="M731" s="24"/>
      <c r="N731" s="24"/>
      <c r="O731" s="24"/>
      <c r="P731" s="24"/>
      <c r="Q731" s="24"/>
      <c r="R731" s="24"/>
      <c r="S731" s="24"/>
      <c r="T731" s="24"/>
      <c r="U731" s="24"/>
      <c r="V731" s="24"/>
      <c r="W731" s="24"/>
      <c r="X731" s="24"/>
      <c r="Y731" s="24"/>
      <c r="Z731" s="24"/>
      <c r="AA731" s="24"/>
      <c r="AB731" s="24"/>
      <c r="AC731" s="24"/>
      <c r="AD731" s="24"/>
    </row>
    <row r="732" spans="1:30" hidden="1" x14ac:dyDescent="0.25">
      <c r="A732" s="156"/>
      <c r="B732" s="156"/>
      <c r="C732" s="24"/>
      <c r="D732" s="24"/>
      <c r="E732" s="24"/>
      <c r="F732" s="24"/>
      <c r="G732" s="24"/>
      <c r="H732" s="24"/>
      <c r="I732" s="24"/>
      <c r="J732" s="24"/>
      <c r="K732" s="157"/>
      <c r="L732" s="24"/>
      <c r="M732" s="24"/>
      <c r="N732" s="24"/>
      <c r="O732" s="24"/>
      <c r="P732" s="24"/>
      <c r="Q732" s="24"/>
      <c r="R732" s="24"/>
      <c r="S732" s="24"/>
      <c r="T732" s="24"/>
      <c r="U732" s="24"/>
      <c r="V732" s="24"/>
      <c r="W732" s="24"/>
      <c r="X732" s="24"/>
      <c r="Y732" s="24"/>
      <c r="Z732" s="24"/>
      <c r="AA732" s="24"/>
      <c r="AB732" s="24"/>
      <c r="AC732" s="24"/>
      <c r="AD732" s="24"/>
    </row>
    <row r="733" spans="1:30" hidden="1" x14ac:dyDescent="0.25">
      <c r="A733" s="156"/>
      <c r="B733" s="156"/>
      <c r="C733" s="24"/>
      <c r="D733" s="24"/>
      <c r="E733" s="24"/>
      <c r="F733" s="24"/>
      <c r="G733" s="24"/>
      <c r="H733" s="24"/>
      <c r="I733" s="24"/>
      <c r="J733" s="24"/>
      <c r="K733" s="157"/>
      <c r="L733" s="24"/>
      <c r="M733" s="24"/>
      <c r="N733" s="24"/>
      <c r="O733" s="24"/>
      <c r="P733" s="24"/>
      <c r="Q733" s="24"/>
      <c r="R733" s="24"/>
      <c r="S733" s="24"/>
      <c r="T733" s="24"/>
      <c r="U733" s="24"/>
      <c r="V733" s="24"/>
      <c r="W733" s="24"/>
      <c r="X733" s="24"/>
      <c r="Y733" s="24"/>
      <c r="Z733" s="24"/>
      <c r="AA733" s="24"/>
      <c r="AB733" s="24"/>
      <c r="AC733" s="24"/>
      <c r="AD733" s="24"/>
    </row>
    <row r="734" spans="1:30" hidden="1" x14ac:dyDescent="0.25">
      <c r="A734" s="156"/>
      <c r="B734" s="156"/>
      <c r="C734" s="24"/>
      <c r="D734" s="24"/>
      <c r="E734" s="24"/>
      <c r="F734" s="24"/>
      <c r="G734" s="24"/>
      <c r="H734" s="24"/>
      <c r="I734" s="24"/>
      <c r="J734" s="24"/>
      <c r="K734" s="157"/>
      <c r="L734" s="24"/>
      <c r="M734" s="24"/>
      <c r="N734" s="24"/>
      <c r="O734" s="24"/>
      <c r="P734" s="24"/>
      <c r="Q734" s="24"/>
      <c r="R734" s="24"/>
      <c r="S734" s="24"/>
      <c r="T734" s="24"/>
      <c r="U734" s="24"/>
      <c r="V734" s="24"/>
      <c r="W734" s="24"/>
      <c r="X734" s="24"/>
      <c r="Y734" s="24"/>
      <c r="Z734" s="24"/>
      <c r="AA734" s="24"/>
      <c r="AB734" s="24"/>
      <c r="AC734" s="24"/>
      <c r="AD734" s="24"/>
    </row>
    <row r="735" spans="1:30" hidden="1" x14ac:dyDescent="0.25">
      <c r="A735" s="156"/>
      <c r="B735" s="156"/>
      <c r="C735" s="24"/>
      <c r="D735" s="24"/>
      <c r="E735" s="24"/>
      <c r="F735" s="24"/>
      <c r="G735" s="24"/>
      <c r="H735" s="24"/>
      <c r="I735" s="24"/>
      <c r="J735" s="24"/>
      <c r="K735" s="157"/>
      <c r="L735" s="24"/>
      <c r="M735" s="24"/>
      <c r="N735" s="24"/>
      <c r="O735" s="24"/>
      <c r="P735" s="24"/>
      <c r="Q735" s="24"/>
      <c r="R735" s="24"/>
      <c r="S735" s="24"/>
      <c r="T735" s="24"/>
      <c r="U735" s="24"/>
      <c r="V735" s="24"/>
      <c r="W735" s="24"/>
      <c r="X735" s="24"/>
      <c r="Y735" s="24"/>
      <c r="Z735" s="24"/>
      <c r="AA735" s="24"/>
      <c r="AB735" s="24"/>
      <c r="AC735" s="24"/>
      <c r="AD735" s="24"/>
    </row>
    <row r="736" spans="1:30" hidden="1" x14ac:dyDescent="0.25">
      <c r="A736" s="156"/>
      <c r="B736" s="156"/>
      <c r="C736" s="24"/>
      <c r="D736" s="24"/>
      <c r="E736" s="24"/>
      <c r="F736" s="24"/>
      <c r="G736" s="24"/>
      <c r="H736" s="24"/>
      <c r="I736" s="24"/>
      <c r="J736" s="24"/>
      <c r="K736" s="157"/>
      <c r="L736" s="24"/>
      <c r="M736" s="24"/>
      <c r="N736" s="24"/>
      <c r="O736" s="24"/>
      <c r="P736" s="24"/>
      <c r="Q736" s="24"/>
      <c r="R736" s="24"/>
      <c r="S736" s="24"/>
      <c r="T736" s="24"/>
      <c r="U736" s="24"/>
      <c r="V736" s="24"/>
      <c r="W736" s="24"/>
      <c r="X736" s="24"/>
      <c r="Y736" s="24"/>
      <c r="Z736" s="24"/>
      <c r="AA736" s="24"/>
      <c r="AB736" s="24"/>
      <c r="AC736" s="24"/>
      <c r="AD736" s="24"/>
    </row>
    <row r="737" spans="1:30" hidden="1" x14ac:dyDescent="0.25">
      <c r="A737" s="156"/>
      <c r="B737" s="156"/>
      <c r="C737" s="24"/>
      <c r="D737" s="24"/>
      <c r="E737" s="24"/>
      <c r="F737" s="24"/>
      <c r="G737" s="24"/>
      <c r="H737" s="24"/>
      <c r="I737" s="24"/>
      <c r="J737" s="24"/>
      <c r="K737" s="157"/>
      <c r="L737" s="24"/>
      <c r="M737" s="24"/>
      <c r="N737" s="24"/>
      <c r="O737" s="24"/>
      <c r="P737" s="24"/>
      <c r="Q737" s="24"/>
      <c r="R737" s="24"/>
      <c r="S737" s="24"/>
      <c r="T737" s="24"/>
      <c r="U737" s="24"/>
      <c r="V737" s="24"/>
      <c r="W737" s="24"/>
      <c r="X737" s="24"/>
      <c r="Y737" s="24"/>
      <c r="Z737" s="24"/>
      <c r="AA737" s="24"/>
      <c r="AB737" s="24"/>
      <c r="AC737" s="24"/>
      <c r="AD737" s="24"/>
    </row>
    <row r="738" spans="1:30" hidden="1" x14ac:dyDescent="0.25">
      <c r="A738" s="156"/>
      <c r="B738" s="156"/>
      <c r="C738" s="24"/>
      <c r="D738" s="24"/>
      <c r="E738" s="24"/>
      <c r="F738" s="24"/>
      <c r="G738" s="24"/>
      <c r="H738" s="24"/>
      <c r="I738" s="24"/>
      <c r="J738" s="24"/>
      <c r="K738" s="157"/>
      <c r="L738" s="24"/>
      <c r="M738" s="24"/>
      <c r="N738" s="24"/>
      <c r="O738" s="24"/>
      <c r="P738" s="24"/>
      <c r="Q738" s="24"/>
      <c r="R738" s="24"/>
      <c r="S738" s="24"/>
      <c r="T738" s="24"/>
      <c r="U738" s="24"/>
      <c r="V738" s="24"/>
      <c r="W738" s="24"/>
      <c r="X738" s="24"/>
      <c r="Y738" s="24"/>
      <c r="Z738" s="24"/>
      <c r="AA738" s="24"/>
      <c r="AB738" s="24"/>
      <c r="AC738" s="24"/>
      <c r="AD738" s="24"/>
    </row>
    <row r="739" spans="1:30" hidden="1" x14ac:dyDescent="0.25">
      <c r="A739" s="156"/>
      <c r="B739" s="156"/>
      <c r="C739" s="24"/>
      <c r="D739" s="24"/>
      <c r="E739" s="24"/>
      <c r="F739" s="24"/>
      <c r="G739" s="24"/>
      <c r="H739" s="24"/>
      <c r="I739" s="24"/>
      <c r="J739" s="24"/>
      <c r="K739" s="157"/>
      <c r="L739" s="24"/>
      <c r="M739" s="24"/>
      <c r="N739" s="24"/>
      <c r="O739" s="24"/>
      <c r="P739" s="24"/>
      <c r="Q739" s="24"/>
      <c r="R739" s="24"/>
      <c r="S739" s="24"/>
      <c r="T739" s="24"/>
      <c r="U739" s="24"/>
      <c r="V739" s="24"/>
      <c r="W739" s="24"/>
      <c r="X739" s="24"/>
      <c r="Y739" s="24"/>
      <c r="Z739" s="24"/>
      <c r="AA739" s="24"/>
      <c r="AB739" s="24"/>
      <c r="AC739" s="24"/>
      <c r="AD739" s="24"/>
    </row>
    <row r="740" spans="1:30" hidden="1" x14ac:dyDescent="0.25">
      <c r="A740" s="156"/>
      <c r="B740" s="156"/>
      <c r="C740" s="24"/>
      <c r="D740" s="24"/>
      <c r="E740" s="24"/>
      <c r="F740" s="24"/>
      <c r="G740" s="24"/>
      <c r="H740" s="24"/>
      <c r="I740" s="24"/>
      <c r="J740" s="24"/>
      <c r="K740" s="157"/>
      <c r="L740" s="24"/>
      <c r="M740" s="24"/>
      <c r="N740" s="24"/>
      <c r="O740" s="24"/>
      <c r="P740" s="24"/>
      <c r="Q740" s="24"/>
      <c r="R740" s="24"/>
      <c r="S740" s="24"/>
      <c r="T740" s="24"/>
      <c r="U740" s="24"/>
      <c r="V740" s="24"/>
      <c r="W740" s="24"/>
      <c r="X740" s="24"/>
      <c r="Y740" s="24"/>
      <c r="Z740" s="24"/>
      <c r="AA740" s="24"/>
      <c r="AB740" s="24"/>
      <c r="AC740" s="24"/>
      <c r="AD740" s="24"/>
    </row>
    <row r="741" spans="1:30" hidden="1" x14ac:dyDescent="0.25">
      <c r="A741" s="156"/>
      <c r="B741" s="156"/>
      <c r="C741" s="24"/>
      <c r="D741" s="24"/>
      <c r="E741" s="24"/>
      <c r="F741" s="24"/>
      <c r="G741" s="24"/>
      <c r="H741" s="24"/>
      <c r="I741" s="24"/>
      <c r="J741" s="24"/>
      <c r="K741" s="157"/>
      <c r="L741" s="24"/>
      <c r="M741" s="24"/>
      <c r="N741" s="24"/>
      <c r="O741" s="24"/>
      <c r="P741" s="24"/>
      <c r="Q741" s="24"/>
      <c r="R741" s="24"/>
      <c r="S741" s="24"/>
      <c r="T741" s="24"/>
      <c r="U741" s="24"/>
      <c r="V741" s="24"/>
      <c r="W741" s="24"/>
      <c r="X741" s="24"/>
      <c r="Y741" s="24"/>
      <c r="Z741" s="24"/>
      <c r="AA741" s="24"/>
      <c r="AB741" s="24"/>
      <c r="AC741" s="24"/>
      <c r="AD741" s="24"/>
    </row>
    <row r="742" spans="1:30" hidden="1" x14ac:dyDescent="0.25">
      <c r="A742" s="156"/>
      <c r="B742" s="156"/>
      <c r="C742" s="24"/>
      <c r="D742" s="24"/>
      <c r="E742" s="24"/>
      <c r="F742" s="24"/>
      <c r="G742" s="24"/>
      <c r="H742" s="24"/>
      <c r="I742" s="24"/>
      <c r="J742" s="24"/>
      <c r="K742" s="157"/>
      <c r="L742" s="24"/>
      <c r="M742" s="24"/>
      <c r="N742" s="24"/>
      <c r="O742" s="24"/>
      <c r="P742" s="24"/>
      <c r="Q742" s="24"/>
      <c r="R742" s="24"/>
      <c r="S742" s="24"/>
      <c r="T742" s="24"/>
      <c r="U742" s="24"/>
      <c r="V742" s="24"/>
      <c r="W742" s="24"/>
      <c r="X742" s="24"/>
      <c r="Y742" s="24"/>
      <c r="Z742" s="24"/>
      <c r="AA742" s="24"/>
      <c r="AB742" s="24"/>
      <c r="AC742" s="24"/>
      <c r="AD742" s="24"/>
    </row>
    <row r="743" spans="1:30" hidden="1" x14ac:dyDescent="0.25">
      <c r="A743" s="156"/>
      <c r="B743" s="156"/>
      <c r="C743" s="24"/>
      <c r="D743" s="24"/>
      <c r="E743" s="24"/>
      <c r="F743" s="24"/>
      <c r="G743" s="24"/>
      <c r="H743" s="24"/>
      <c r="I743" s="24"/>
      <c r="J743" s="24"/>
      <c r="K743" s="157"/>
      <c r="L743" s="24"/>
      <c r="M743" s="24"/>
      <c r="N743" s="24"/>
      <c r="O743" s="24"/>
      <c r="P743" s="24"/>
      <c r="Q743" s="24"/>
      <c r="R743" s="24"/>
      <c r="S743" s="24"/>
      <c r="T743" s="24"/>
      <c r="U743" s="24"/>
      <c r="V743" s="24"/>
      <c r="W743" s="24"/>
      <c r="X743" s="24"/>
      <c r="Y743" s="24"/>
      <c r="Z743" s="24"/>
      <c r="AA743" s="24"/>
      <c r="AB743" s="24"/>
      <c r="AC743" s="24"/>
      <c r="AD743" s="24"/>
    </row>
    <row r="744" spans="1:30" hidden="1" x14ac:dyDescent="0.25">
      <c r="A744" s="156"/>
      <c r="B744" s="156"/>
      <c r="C744" s="24"/>
      <c r="D744" s="24"/>
      <c r="E744" s="24"/>
      <c r="F744" s="24"/>
      <c r="G744" s="24"/>
      <c r="H744" s="24"/>
      <c r="I744" s="24"/>
      <c r="J744" s="24"/>
      <c r="K744" s="157"/>
      <c r="L744" s="24"/>
      <c r="M744" s="24"/>
      <c r="N744" s="24"/>
      <c r="O744" s="24"/>
      <c r="P744" s="24"/>
      <c r="Q744" s="24"/>
      <c r="R744" s="24"/>
      <c r="S744" s="24"/>
      <c r="T744" s="24"/>
      <c r="U744" s="24"/>
      <c r="V744" s="24"/>
      <c r="W744" s="24"/>
      <c r="X744" s="24"/>
      <c r="Y744" s="24"/>
      <c r="Z744" s="24"/>
      <c r="AA744" s="24"/>
      <c r="AB744" s="24"/>
      <c r="AC744" s="24"/>
      <c r="AD744" s="24"/>
    </row>
    <row r="745" spans="1:30" hidden="1" x14ac:dyDescent="0.25">
      <c r="A745" s="156"/>
      <c r="B745" s="156"/>
      <c r="C745" s="24"/>
      <c r="D745" s="24"/>
      <c r="E745" s="24"/>
      <c r="F745" s="24"/>
      <c r="G745" s="24"/>
      <c r="H745" s="24"/>
      <c r="I745" s="24"/>
      <c r="J745" s="24"/>
      <c r="K745" s="157"/>
      <c r="L745" s="24"/>
      <c r="M745" s="24"/>
      <c r="N745" s="24"/>
      <c r="O745" s="24"/>
      <c r="P745" s="24"/>
      <c r="Q745" s="24"/>
      <c r="R745" s="24"/>
      <c r="S745" s="24"/>
      <c r="T745" s="24"/>
      <c r="U745" s="24"/>
      <c r="V745" s="24"/>
      <c r="W745" s="24"/>
      <c r="X745" s="24"/>
      <c r="Y745" s="24"/>
      <c r="Z745" s="24"/>
      <c r="AA745" s="24"/>
      <c r="AB745" s="24"/>
      <c r="AC745" s="24"/>
      <c r="AD745" s="24"/>
    </row>
    <row r="746" spans="1:30" hidden="1" x14ac:dyDescent="0.25">
      <c r="A746" s="156"/>
      <c r="B746" s="156"/>
      <c r="C746" s="24"/>
      <c r="D746" s="24"/>
      <c r="E746" s="24"/>
      <c r="F746" s="24"/>
      <c r="G746" s="24"/>
      <c r="H746" s="24"/>
      <c r="I746" s="24"/>
      <c r="J746" s="24"/>
      <c r="K746" s="157"/>
      <c r="L746" s="24"/>
      <c r="M746" s="24"/>
      <c r="N746" s="24"/>
      <c r="O746" s="24"/>
      <c r="P746" s="24"/>
      <c r="Q746" s="24"/>
      <c r="R746" s="24"/>
      <c r="S746" s="24"/>
      <c r="T746" s="24"/>
      <c r="U746" s="24"/>
      <c r="V746" s="24"/>
      <c r="W746" s="24"/>
      <c r="X746" s="24"/>
      <c r="Y746" s="24"/>
      <c r="Z746" s="24"/>
      <c r="AA746" s="24"/>
      <c r="AB746" s="24"/>
      <c r="AC746" s="24"/>
      <c r="AD746" s="24"/>
    </row>
    <row r="747" spans="1:30" hidden="1" x14ac:dyDescent="0.25">
      <c r="A747" s="156"/>
      <c r="B747" s="156"/>
      <c r="C747" s="24"/>
      <c r="D747" s="24"/>
      <c r="E747" s="24"/>
      <c r="F747" s="24"/>
      <c r="G747" s="24"/>
      <c r="H747" s="24"/>
      <c r="I747" s="24"/>
      <c r="J747" s="24"/>
      <c r="K747" s="157"/>
      <c r="L747" s="24"/>
      <c r="M747" s="24"/>
      <c r="N747" s="24"/>
      <c r="O747" s="24"/>
      <c r="P747" s="24"/>
      <c r="Q747" s="24"/>
      <c r="R747" s="24"/>
      <c r="S747" s="24"/>
      <c r="T747" s="24"/>
      <c r="U747" s="24"/>
      <c r="V747" s="24"/>
      <c r="W747" s="24"/>
      <c r="X747" s="24"/>
      <c r="Y747" s="24"/>
      <c r="Z747" s="24"/>
      <c r="AA747" s="24"/>
      <c r="AB747" s="24"/>
      <c r="AC747" s="24"/>
      <c r="AD747" s="24"/>
    </row>
    <row r="748" spans="1:30" hidden="1" x14ac:dyDescent="0.25">
      <c r="A748" s="156"/>
      <c r="B748" s="156"/>
      <c r="C748" s="24"/>
      <c r="D748" s="24"/>
      <c r="E748" s="24"/>
      <c r="F748" s="24"/>
      <c r="G748" s="24"/>
      <c r="H748" s="24"/>
      <c r="I748" s="24"/>
      <c r="J748" s="24"/>
      <c r="K748" s="157"/>
      <c r="L748" s="24"/>
      <c r="M748" s="24"/>
      <c r="N748" s="24"/>
      <c r="O748" s="24"/>
      <c r="P748" s="24"/>
      <c r="Q748" s="24"/>
      <c r="R748" s="24"/>
      <c r="S748" s="24"/>
      <c r="T748" s="24"/>
      <c r="U748" s="24"/>
      <c r="V748" s="24"/>
      <c r="W748" s="24"/>
      <c r="X748" s="24"/>
      <c r="Y748" s="24"/>
      <c r="Z748" s="24"/>
      <c r="AA748" s="24"/>
      <c r="AB748" s="24"/>
      <c r="AC748" s="24"/>
      <c r="AD748" s="24"/>
    </row>
    <row r="749" spans="1:30" hidden="1" x14ac:dyDescent="0.25">
      <c r="A749" s="156"/>
      <c r="B749" s="156"/>
      <c r="C749" s="24"/>
      <c r="D749" s="24"/>
      <c r="E749" s="24"/>
      <c r="F749" s="24"/>
      <c r="G749" s="24"/>
      <c r="H749" s="24"/>
      <c r="I749" s="24"/>
      <c r="J749" s="24"/>
      <c r="K749" s="157"/>
      <c r="L749" s="24"/>
      <c r="M749" s="24"/>
      <c r="N749" s="24"/>
      <c r="O749" s="24"/>
      <c r="P749" s="24"/>
      <c r="Q749" s="24"/>
      <c r="R749" s="24"/>
      <c r="S749" s="24"/>
      <c r="T749" s="24"/>
      <c r="U749" s="24"/>
      <c r="V749" s="24"/>
      <c r="W749" s="24"/>
      <c r="X749" s="24"/>
      <c r="Y749" s="24"/>
      <c r="Z749" s="24"/>
      <c r="AA749" s="24"/>
      <c r="AB749" s="24"/>
      <c r="AC749" s="24"/>
      <c r="AD749" s="24"/>
    </row>
    <row r="750" spans="1:30" hidden="1" x14ac:dyDescent="0.25">
      <c r="A750" s="156"/>
      <c r="B750" s="156"/>
      <c r="C750" s="24"/>
      <c r="D750" s="24"/>
      <c r="E750" s="24"/>
      <c r="F750" s="24"/>
      <c r="G750" s="24"/>
      <c r="H750" s="24"/>
      <c r="I750" s="24"/>
      <c r="J750" s="24"/>
      <c r="K750" s="157"/>
      <c r="L750" s="24"/>
      <c r="M750" s="24"/>
      <c r="N750" s="24"/>
      <c r="O750" s="24"/>
      <c r="P750" s="24"/>
      <c r="Q750" s="24"/>
      <c r="R750" s="24"/>
      <c r="S750" s="24"/>
      <c r="T750" s="24"/>
      <c r="U750" s="24"/>
      <c r="V750" s="24"/>
      <c r="W750" s="24"/>
      <c r="X750" s="24"/>
      <c r="Y750" s="24"/>
      <c r="Z750" s="24"/>
      <c r="AA750" s="24"/>
      <c r="AB750" s="24"/>
      <c r="AC750" s="24"/>
      <c r="AD750" s="24"/>
    </row>
    <row r="751" spans="1:30" hidden="1" x14ac:dyDescent="0.25">
      <c r="A751" s="156"/>
      <c r="B751" s="156"/>
      <c r="C751" s="24"/>
      <c r="D751" s="24"/>
      <c r="E751" s="24"/>
      <c r="F751" s="24"/>
      <c r="G751" s="24"/>
      <c r="H751" s="24"/>
      <c r="I751" s="24"/>
      <c r="J751" s="24"/>
      <c r="K751" s="157"/>
      <c r="L751" s="24"/>
      <c r="M751" s="24"/>
      <c r="N751" s="24"/>
      <c r="O751" s="24"/>
      <c r="P751" s="24"/>
      <c r="Q751" s="24"/>
      <c r="R751" s="24"/>
      <c r="S751" s="24"/>
      <c r="T751" s="24"/>
      <c r="U751" s="24"/>
      <c r="V751" s="24"/>
      <c r="W751" s="24"/>
      <c r="X751" s="24"/>
      <c r="Y751" s="24"/>
      <c r="Z751" s="24"/>
      <c r="AA751" s="24"/>
      <c r="AB751" s="24"/>
      <c r="AC751" s="24"/>
      <c r="AD751" s="24"/>
    </row>
    <row r="752" spans="1:30" hidden="1" x14ac:dyDescent="0.25">
      <c r="A752" s="156"/>
      <c r="B752" s="156"/>
      <c r="C752" s="24"/>
      <c r="D752" s="24"/>
      <c r="E752" s="24"/>
      <c r="F752" s="24"/>
      <c r="G752" s="24"/>
      <c r="H752" s="24"/>
      <c r="I752" s="24"/>
      <c r="J752" s="24"/>
      <c r="K752" s="157"/>
      <c r="L752" s="24"/>
      <c r="M752" s="24"/>
      <c r="N752" s="24"/>
      <c r="O752" s="24"/>
      <c r="P752" s="24"/>
      <c r="Q752" s="24"/>
      <c r="R752" s="24"/>
      <c r="S752" s="24"/>
      <c r="T752" s="24"/>
      <c r="U752" s="24"/>
      <c r="V752" s="24"/>
      <c r="W752" s="24"/>
      <c r="X752" s="24"/>
      <c r="Y752" s="24"/>
      <c r="Z752" s="24"/>
      <c r="AA752" s="24"/>
      <c r="AB752" s="24"/>
      <c r="AC752" s="24"/>
      <c r="AD752" s="24"/>
    </row>
    <row r="753" spans="1:30" hidden="1" x14ac:dyDescent="0.25">
      <c r="A753" s="156"/>
      <c r="B753" s="156"/>
      <c r="C753" s="24"/>
      <c r="D753" s="24"/>
      <c r="E753" s="24"/>
      <c r="F753" s="24"/>
      <c r="G753" s="24"/>
      <c r="H753" s="24"/>
      <c r="I753" s="24"/>
      <c r="J753" s="24"/>
      <c r="K753" s="157"/>
      <c r="L753" s="24"/>
      <c r="M753" s="24"/>
      <c r="N753" s="24"/>
      <c r="O753" s="24"/>
      <c r="P753" s="24"/>
      <c r="Q753" s="24"/>
      <c r="R753" s="24"/>
      <c r="S753" s="24"/>
      <c r="T753" s="24"/>
      <c r="U753" s="24"/>
      <c r="V753" s="24"/>
      <c r="W753" s="24"/>
      <c r="X753" s="24"/>
      <c r="Y753" s="24"/>
      <c r="Z753" s="24"/>
      <c r="AA753" s="24"/>
      <c r="AB753" s="24"/>
      <c r="AC753" s="24"/>
      <c r="AD753" s="24"/>
    </row>
    <row r="754" spans="1:30" hidden="1" x14ac:dyDescent="0.25">
      <c r="A754" s="156"/>
      <c r="B754" s="156"/>
      <c r="C754" s="24"/>
      <c r="D754" s="24"/>
      <c r="E754" s="24"/>
      <c r="F754" s="24"/>
      <c r="G754" s="24"/>
      <c r="H754" s="24"/>
      <c r="I754" s="24"/>
      <c r="J754" s="24"/>
      <c r="K754" s="157"/>
      <c r="L754" s="24"/>
      <c r="M754" s="24"/>
      <c r="N754" s="24"/>
      <c r="O754" s="24"/>
      <c r="P754" s="24"/>
      <c r="Q754" s="24"/>
      <c r="R754" s="24"/>
      <c r="S754" s="24"/>
      <c r="T754" s="24"/>
      <c r="U754" s="24"/>
      <c r="V754" s="24"/>
      <c r="W754" s="24"/>
      <c r="X754" s="24"/>
      <c r="Y754" s="24"/>
      <c r="Z754" s="24"/>
      <c r="AA754" s="24"/>
      <c r="AB754" s="24"/>
      <c r="AC754" s="24"/>
      <c r="AD754" s="24"/>
    </row>
    <row r="755" spans="1:30" hidden="1" x14ac:dyDescent="0.25">
      <c r="A755" s="156"/>
      <c r="B755" s="156"/>
      <c r="C755" s="24"/>
      <c r="D755" s="24"/>
      <c r="E755" s="24"/>
      <c r="F755" s="24"/>
      <c r="G755" s="24"/>
      <c r="H755" s="24"/>
      <c r="I755" s="24"/>
      <c r="J755" s="24"/>
      <c r="K755" s="157"/>
      <c r="L755" s="24"/>
      <c r="M755" s="24"/>
      <c r="N755" s="24"/>
      <c r="O755" s="24"/>
      <c r="P755" s="24"/>
      <c r="Q755" s="24"/>
      <c r="R755" s="24"/>
      <c r="S755" s="24"/>
      <c r="T755" s="24"/>
      <c r="U755" s="24"/>
      <c r="V755" s="24"/>
      <c r="W755" s="24"/>
      <c r="X755" s="24"/>
      <c r="Y755" s="24"/>
      <c r="Z755" s="24"/>
      <c r="AA755" s="24"/>
      <c r="AB755" s="24"/>
      <c r="AC755" s="24"/>
      <c r="AD755" s="24"/>
    </row>
    <row r="756" spans="1:30" hidden="1" x14ac:dyDescent="0.25">
      <c r="A756" s="156"/>
      <c r="B756" s="156"/>
      <c r="C756" s="24"/>
      <c r="D756" s="24"/>
      <c r="E756" s="24"/>
      <c r="F756" s="24"/>
      <c r="G756" s="24"/>
      <c r="H756" s="24"/>
      <c r="I756" s="24"/>
      <c r="J756" s="24"/>
      <c r="K756" s="157"/>
      <c r="L756" s="24"/>
      <c r="M756" s="24"/>
      <c r="N756" s="24"/>
      <c r="O756" s="24"/>
      <c r="P756" s="24"/>
      <c r="Q756" s="24"/>
      <c r="R756" s="24"/>
      <c r="S756" s="24"/>
      <c r="T756" s="24"/>
      <c r="U756" s="24"/>
      <c r="V756" s="24"/>
      <c r="W756" s="24"/>
      <c r="X756" s="24"/>
      <c r="Y756" s="24"/>
      <c r="Z756" s="24"/>
      <c r="AA756" s="24"/>
      <c r="AB756" s="24"/>
      <c r="AC756" s="24"/>
      <c r="AD756" s="24"/>
    </row>
    <row r="757" spans="1:30" hidden="1" x14ac:dyDescent="0.25">
      <c r="A757" s="156"/>
      <c r="B757" s="156"/>
      <c r="C757" s="24"/>
      <c r="D757" s="24"/>
      <c r="E757" s="24"/>
      <c r="F757" s="24"/>
      <c r="G757" s="24"/>
      <c r="H757" s="24"/>
      <c r="I757" s="24"/>
      <c r="J757" s="24"/>
      <c r="K757" s="157"/>
      <c r="L757" s="24"/>
      <c r="M757" s="24"/>
      <c r="N757" s="24"/>
      <c r="O757" s="24"/>
      <c r="P757" s="24"/>
      <c r="Q757" s="24"/>
      <c r="R757" s="24"/>
      <c r="S757" s="24"/>
      <c r="T757" s="24"/>
      <c r="U757" s="24"/>
      <c r="V757" s="24"/>
      <c r="W757" s="24"/>
      <c r="X757" s="24"/>
      <c r="Y757" s="24"/>
      <c r="Z757" s="24"/>
      <c r="AA757" s="24"/>
      <c r="AB757" s="24"/>
      <c r="AC757" s="24"/>
      <c r="AD757" s="24"/>
    </row>
    <row r="758" spans="1:30" hidden="1" x14ac:dyDescent="0.25">
      <c r="A758" s="156"/>
      <c r="B758" s="156"/>
      <c r="C758" s="24"/>
      <c r="D758" s="24"/>
      <c r="E758" s="24"/>
      <c r="F758" s="24"/>
      <c r="G758" s="24"/>
      <c r="H758" s="24"/>
      <c r="I758" s="24"/>
      <c r="J758" s="24"/>
      <c r="K758" s="157"/>
      <c r="L758" s="24"/>
      <c r="M758" s="24"/>
      <c r="N758" s="24"/>
      <c r="O758" s="24"/>
      <c r="P758" s="24"/>
      <c r="Q758" s="24"/>
      <c r="R758" s="24"/>
      <c r="S758" s="24"/>
      <c r="T758" s="24"/>
      <c r="U758" s="24"/>
      <c r="V758" s="24"/>
      <c r="W758" s="24"/>
      <c r="X758" s="24"/>
      <c r="Y758" s="24"/>
      <c r="Z758" s="24"/>
      <c r="AA758" s="24"/>
      <c r="AB758" s="24"/>
      <c r="AC758" s="24"/>
      <c r="AD758" s="24"/>
    </row>
    <row r="759" spans="1:30" hidden="1" x14ac:dyDescent="0.25">
      <c r="A759" s="156"/>
      <c r="B759" s="156"/>
      <c r="C759" s="24"/>
      <c r="D759" s="24"/>
      <c r="E759" s="24"/>
      <c r="F759" s="24"/>
      <c r="G759" s="24"/>
      <c r="H759" s="24"/>
      <c r="I759" s="24"/>
      <c r="J759" s="24"/>
      <c r="K759" s="157"/>
      <c r="L759" s="24"/>
      <c r="M759" s="24"/>
      <c r="N759" s="24"/>
      <c r="O759" s="24"/>
      <c r="P759" s="24"/>
      <c r="Q759" s="24"/>
      <c r="R759" s="24"/>
      <c r="S759" s="24"/>
      <c r="T759" s="24"/>
      <c r="U759" s="24"/>
      <c r="V759" s="24"/>
      <c r="W759" s="24"/>
      <c r="X759" s="24"/>
      <c r="Y759" s="24"/>
      <c r="Z759" s="24"/>
      <c r="AA759" s="24"/>
      <c r="AB759" s="24"/>
      <c r="AC759" s="24"/>
      <c r="AD759" s="24"/>
    </row>
    <row r="760" spans="1:30" hidden="1" x14ac:dyDescent="0.25">
      <c r="A760" s="156"/>
      <c r="B760" s="156"/>
      <c r="C760" s="24"/>
      <c r="D760" s="24"/>
      <c r="E760" s="24"/>
      <c r="F760" s="24"/>
      <c r="G760" s="24"/>
      <c r="H760" s="24"/>
      <c r="I760" s="24"/>
      <c r="J760" s="24"/>
      <c r="K760" s="157"/>
      <c r="L760" s="24"/>
      <c r="M760" s="24"/>
      <c r="N760" s="24"/>
      <c r="O760" s="24"/>
      <c r="P760" s="24"/>
      <c r="Q760" s="24"/>
      <c r="R760" s="24"/>
      <c r="S760" s="24"/>
      <c r="T760" s="24"/>
      <c r="U760" s="24"/>
      <c r="V760" s="24"/>
      <c r="W760" s="24"/>
      <c r="X760" s="24"/>
      <c r="Y760" s="24"/>
      <c r="Z760" s="24"/>
      <c r="AA760" s="24"/>
      <c r="AB760" s="24"/>
      <c r="AC760" s="24"/>
      <c r="AD760" s="24"/>
    </row>
    <row r="761" spans="1:30" hidden="1" x14ac:dyDescent="0.25">
      <c r="A761" s="156"/>
      <c r="B761" s="156"/>
      <c r="C761" s="24"/>
      <c r="D761" s="24"/>
      <c r="E761" s="24"/>
      <c r="F761" s="24"/>
      <c r="G761" s="24"/>
      <c r="H761" s="24"/>
      <c r="I761" s="24"/>
      <c r="J761" s="24"/>
      <c r="K761" s="157"/>
      <c r="L761" s="24"/>
      <c r="M761" s="24"/>
      <c r="N761" s="24"/>
      <c r="O761" s="24"/>
      <c r="P761" s="24"/>
      <c r="Q761" s="24"/>
      <c r="R761" s="24"/>
      <c r="S761" s="24"/>
      <c r="T761" s="24"/>
      <c r="U761" s="24"/>
      <c r="V761" s="24"/>
      <c r="W761" s="24"/>
      <c r="X761" s="24"/>
      <c r="Y761" s="24"/>
      <c r="Z761" s="24"/>
      <c r="AA761" s="24"/>
      <c r="AB761" s="24"/>
      <c r="AC761" s="24"/>
      <c r="AD761" s="24"/>
    </row>
    <row r="762" spans="1:30" hidden="1" x14ac:dyDescent="0.25">
      <c r="A762" s="156"/>
      <c r="B762" s="156"/>
      <c r="C762" s="24"/>
      <c r="D762" s="24"/>
      <c r="E762" s="24"/>
      <c r="F762" s="24"/>
      <c r="G762" s="24"/>
      <c r="H762" s="24"/>
      <c r="I762" s="24"/>
      <c r="J762" s="24"/>
      <c r="K762" s="157"/>
      <c r="L762" s="24"/>
      <c r="M762" s="24"/>
      <c r="N762" s="24"/>
      <c r="O762" s="24"/>
      <c r="P762" s="24"/>
      <c r="Q762" s="24"/>
      <c r="R762" s="24"/>
      <c r="S762" s="24"/>
      <c r="T762" s="24"/>
      <c r="U762" s="24"/>
      <c r="V762" s="24"/>
      <c r="W762" s="24"/>
      <c r="X762" s="24"/>
      <c r="Y762" s="24"/>
      <c r="Z762" s="24"/>
      <c r="AA762" s="24"/>
      <c r="AB762" s="24"/>
      <c r="AC762" s="24"/>
      <c r="AD762" s="24"/>
    </row>
    <row r="763" spans="1:30" hidden="1" x14ac:dyDescent="0.25">
      <c r="A763" s="156"/>
      <c r="B763" s="156"/>
      <c r="C763" s="24"/>
      <c r="D763" s="24"/>
      <c r="E763" s="24"/>
      <c r="F763" s="24"/>
      <c r="G763" s="24"/>
      <c r="H763" s="24"/>
      <c r="I763" s="24"/>
      <c r="J763" s="24"/>
      <c r="K763" s="157"/>
      <c r="L763" s="24"/>
      <c r="M763" s="24"/>
      <c r="N763" s="24"/>
      <c r="O763" s="24"/>
      <c r="P763" s="24"/>
      <c r="Q763" s="24"/>
      <c r="R763" s="24"/>
      <c r="S763" s="24"/>
      <c r="T763" s="24"/>
      <c r="U763" s="24"/>
      <c r="V763" s="24"/>
      <c r="W763" s="24"/>
      <c r="X763" s="24"/>
      <c r="Y763" s="24"/>
      <c r="Z763" s="24"/>
      <c r="AA763" s="24"/>
      <c r="AB763" s="24"/>
      <c r="AC763" s="24"/>
      <c r="AD763" s="24"/>
    </row>
    <row r="764" spans="1:30" hidden="1" x14ac:dyDescent="0.25">
      <c r="A764" s="156"/>
      <c r="B764" s="156"/>
      <c r="C764" s="24"/>
      <c r="D764" s="24"/>
      <c r="E764" s="24"/>
      <c r="F764" s="24"/>
      <c r="G764" s="24"/>
      <c r="H764" s="24"/>
      <c r="I764" s="24"/>
      <c r="J764" s="24"/>
      <c r="K764" s="157"/>
      <c r="L764" s="24"/>
      <c r="M764" s="24"/>
      <c r="N764" s="24"/>
      <c r="O764" s="24"/>
      <c r="P764" s="24"/>
      <c r="Q764" s="24"/>
      <c r="R764" s="24"/>
      <c r="S764" s="24"/>
      <c r="T764" s="24"/>
      <c r="U764" s="24"/>
      <c r="V764" s="24"/>
      <c r="W764" s="24"/>
      <c r="X764" s="24"/>
      <c r="Y764" s="24"/>
      <c r="Z764" s="24"/>
      <c r="AA764" s="24"/>
      <c r="AB764" s="24"/>
      <c r="AC764" s="24"/>
      <c r="AD764" s="24"/>
    </row>
    <row r="765" spans="1:30" hidden="1" x14ac:dyDescent="0.25">
      <c r="A765" s="156"/>
      <c r="B765" s="156"/>
      <c r="C765" s="24"/>
      <c r="D765" s="24"/>
      <c r="E765" s="24"/>
      <c r="F765" s="24"/>
      <c r="G765" s="24"/>
      <c r="H765" s="24"/>
      <c r="I765" s="24"/>
      <c r="J765" s="24"/>
      <c r="K765" s="157"/>
      <c r="L765" s="24"/>
      <c r="M765" s="24"/>
      <c r="N765" s="24"/>
      <c r="O765" s="24"/>
      <c r="P765" s="24"/>
      <c r="Q765" s="24"/>
      <c r="R765" s="24"/>
      <c r="S765" s="24"/>
      <c r="T765" s="24"/>
      <c r="U765" s="24"/>
      <c r="V765" s="24"/>
      <c r="W765" s="24"/>
      <c r="X765" s="24"/>
      <c r="Y765" s="24"/>
      <c r="Z765" s="24"/>
      <c r="AA765" s="24"/>
      <c r="AB765" s="24"/>
      <c r="AC765" s="24"/>
      <c r="AD765" s="24"/>
    </row>
    <row r="766" spans="1:30" hidden="1" x14ac:dyDescent="0.25">
      <c r="A766" s="156"/>
      <c r="B766" s="156"/>
      <c r="C766" s="24"/>
      <c r="D766" s="24"/>
      <c r="E766" s="24"/>
      <c r="F766" s="24"/>
      <c r="G766" s="24"/>
      <c r="H766" s="24"/>
      <c r="I766" s="24"/>
      <c r="J766" s="24"/>
      <c r="K766" s="157"/>
      <c r="L766" s="24"/>
      <c r="M766" s="24"/>
      <c r="N766" s="24"/>
      <c r="O766" s="24"/>
      <c r="P766" s="24"/>
      <c r="Q766" s="24"/>
      <c r="R766" s="24"/>
      <c r="S766" s="24"/>
      <c r="T766" s="24"/>
      <c r="U766" s="24"/>
      <c r="V766" s="24"/>
      <c r="W766" s="24"/>
      <c r="X766" s="24"/>
      <c r="Y766" s="24"/>
      <c r="Z766" s="24"/>
      <c r="AA766" s="24"/>
      <c r="AB766" s="24"/>
      <c r="AC766" s="24"/>
      <c r="AD766" s="24"/>
    </row>
    <row r="767" spans="1:30" hidden="1" x14ac:dyDescent="0.25">
      <c r="A767" s="156"/>
      <c r="B767" s="156"/>
      <c r="C767" s="24"/>
      <c r="D767" s="24"/>
      <c r="E767" s="24"/>
      <c r="F767" s="24"/>
      <c r="G767" s="24"/>
      <c r="H767" s="24"/>
      <c r="I767" s="24"/>
      <c r="J767" s="24"/>
      <c r="K767" s="157"/>
      <c r="L767" s="24"/>
      <c r="M767" s="24"/>
      <c r="N767" s="24"/>
      <c r="O767" s="24"/>
      <c r="P767" s="24"/>
      <c r="Q767" s="24"/>
      <c r="R767" s="24"/>
      <c r="S767" s="24"/>
      <c r="T767" s="24"/>
      <c r="U767" s="24"/>
      <c r="V767" s="24"/>
      <c r="W767" s="24"/>
      <c r="X767" s="24"/>
      <c r="Y767" s="24"/>
      <c r="Z767" s="24"/>
      <c r="AA767" s="24"/>
      <c r="AB767" s="24"/>
      <c r="AC767" s="24"/>
      <c r="AD767" s="24"/>
    </row>
    <row r="768" spans="1:30" hidden="1" x14ac:dyDescent="0.25">
      <c r="A768" s="156"/>
      <c r="B768" s="156"/>
      <c r="C768" s="24"/>
      <c r="D768" s="24"/>
      <c r="E768" s="24"/>
      <c r="F768" s="24"/>
      <c r="G768" s="24"/>
      <c r="H768" s="24"/>
      <c r="I768" s="24"/>
      <c r="J768" s="24"/>
      <c r="K768" s="157"/>
      <c r="L768" s="24"/>
      <c r="M768" s="24"/>
      <c r="N768" s="24"/>
      <c r="O768" s="24"/>
      <c r="P768" s="24"/>
      <c r="Q768" s="24"/>
      <c r="R768" s="24"/>
      <c r="S768" s="24"/>
      <c r="T768" s="24"/>
      <c r="U768" s="24"/>
      <c r="V768" s="24"/>
      <c r="W768" s="24"/>
      <c r="X768" s="24"/>
      <c r="Y768" s="24"/>
      <c r="Z768" s="24"/>
      <c r="AA768" s="24"/>
      <c r="AB768" s="24"/>
      <c r="AC768" s="24"/>
      <c r="AD768" s="24"/>
    </row>
    <row r="769" spans="1:30" hidden="1" x14ac:dyDescent="0.25">
      <c r="A769" s="156"/>
      <c r="B769" s="156"/>
      <c r="C769" s="24"/>
      <c r="D769" s="24"/>
      <c r="E769" s="24"/>
      <c r="F769" s="24"/>
      <c r="G769" s="24"/>
      <c r="H769" s="24"/>
      <c r="I769" s="24"/>
      <c r="J769" s="24"/>
      <c r="K769" s="157"/>
      <c r="L769" s="24"/>
      <c r="M769" s="24"/>
      <c r="N769" s="24"/>
      <c r="O769" s="24"/>
      <c r="P769" s="24"/>
      <c r="Q769" s="24"/>
      <c r="R769" s="24"/>
      <c r="S769" s="24"/>
      <c r="T769" s="24"/>
      <c r="U769" s="24"/>
      <c r="V769" s="24"/>
      <c r="W769" s="24"/>
      <c r="X769" s="24"/>
      <c r="Y769" s="24"/>
      <c r="Z769" s="24"/>
      <c r="AA769" s="24"/>
      <c r="AB769" s="24"/>
      <c r="AC769" s="24"/>
      <c r="AD769" s="24"/>
    </row>
    <row r="770" spans="1:30" hidden="1" x14ac:dyDescent="0.25">
      <c r="A770" s="156"/>
      <c r="B770" s="156"/>
      <c r="C770" s="24"/>
      <c r="D770" s="24"/>
      <c r="E770" s="24"/>
      <c r="F770" s="24"/>
      <c r="G770" s="24"/>
      <c r="H770" s="24"/>
      <c r="I770" s="24"/>
      <c r="J770" s="24"/>
      <c r="K770" s="157"/>
      <c r="L770" s="24"/>
      <c r="M770" s="24"/>
      <c r="N770" s="24"/>
      <c r="O770" s="24"/>
      <c r="P770" s="24"/>
      <c r="Q770" s="24"/>
      <c r="R770" s="24"/>
      <c r="S770" s="24"/>
      <c r="T770" s="24"/>
      <c r="U770" s="24"/>
      <c r="V770" s="24"/>
      <c r="W770" s="24"/>
      <c r="X770" s="24"/>
      <c r="Y770" s="24"/>
      <c r="Z770" s="24"/>
      <c r="AA770" s="24"/>
      <c r="AB770" s="24"/>
      <c r="AC770" s="24"/>
      <c r="AD770" s="24"/>
    </row>
    <row r="771" spans="1:30" hidden="1" x14ac:dyDescent="0.25">
      <c r="A771" s="156"/>
      <c r="B771" s="156"/>
      <c r="C771" s="24"/>
      <c r="D771" s="24"/>
      <c r="E771" s="24"/>
      <c r="F771" s="24"/>
      <c r="G771" s="24"/>
      <c r="H771" s="24"/>
      <c r="I771" s="24"/>
      <c r="J771" s="24"/>
      <c r="K771" s="157"/>
      <c r="L771" s="24"/>
      <c r="M771" s="24"/>
      <c r="N771" s="24"/>
      <c r="O771" s="24"/>
      <c r="P771" s="24"/>
      <c r="Q771" s="24"/>
      <c r="R771" s="24"/>
      <c r="S771" s="24"/>
      <c r="T771" s="24"/>
      <c r="U771" s="24"/>
      <c r="V771" s="24"/>
      <c r="W771" s="24"/>
      <c r="X771" s="24"/>
      <c r="Y771" s="24"/>
      <c r="Z771" s="24"/>
      <c r="AA771" s="24"/>
      <c r="AB771" s="24"/>
      <c r="AC771" s="24"/>
      <c r="AD771" s="24"/>
    </row>
    <row r="772" spans="1:30" hidden="1" x14ac:dyDescent="0.25">
      <c r="A772" s="156"/>
      <c r="B772" s="156"/>
      <c r="C772" s="24"/>
      <c r="D772" s="24"/>
      <c r="E772" s="24"/>
      <c r="F772" s="24"/>
      <c r="G772" s="24"/>
      <c r="H772" s="24"/>
      <c r="I772" s="24"/>
      <c r="J772" s="24"/>
      <c r="K772" s="157"/>
      <c r="L772" s="24"/>
      <c r="M772" s="24"/>
      <c r="N772" s="24"/>
      <c r="O772" s="24"/>
      <c r="P772" s="24"/>
      <c r="Q772" s="24"/>
      <c r="R772" s="24"/>
      <c r="S772" s="24"/>
      <c r="T772" s="24"/>
      <c r="U772" s="24"/>
      <c r="V772" s="24"/>
      <c r="W772" s="24"/>
      <c r="X772" s="24"/>
      <c r="Y772" s="24"/>
      <c r="Z772" s="24"/>
      <c r="AA772" s="24"/>
      <c r="AB772" s="24"/>
      <c r="AC772" s="24"/>
      <c r="AD772" s="24"/>
    </row>
    <row r="773" spans="1:30" hidden="1" x14ac:dyDescent="0.25">
      <c r="A773" s="156"/>
      <c r="B773" s="156"/>
      <c r="C773" s="24"/>
      <c r="D773" s="24"/>
      <c r="E773" s="24"/>
      <c r="F773" s="24"/>
      <c r="G773" s="24"/>
      <c r="H773" s="24"/>
      <c r="I773" s="24"/>
      <c r="J773" s="24"/>
      <c r="K773" s="157"/>
      <c r="L773" s="24"/>
      <c r="M773" s="24"/>
      <c r="N773" s="24"/>
      <c r="O773" s="24"/>
      <c r="P773" s="24"/>
      <c r="Q773" s="24"/>
      <c r="R773" s="24"/>
      <c r="S773" s="24"/>
      <c r="T773" s="24"/>
      <c r="U773" s="24"/>
      <c r="V773" s="24"/>
      <c r="W773" s="24"/>
      <c r="X773" s="24"/>
      <c r="Y773" s="24"/>
      <c r="Z773" s="24"/>
      <c r="AA773" s="24"/>
      <c r="AB773" s="24"/>
      <c r="AC773" s="24"/>
      <c r="AD773" s="24"/>
    </row>
    <row r="774" spans="1:30" hidden="1" x14ac:dyDescent="0.25">
      <c r="A774" s="156"/>
      <c r="B774" s="156"/>
      <c r="C774" s="24"/>
      <c r="D774" s="24"/>
      <c r="E774" s="24"/>
      <c r="F774" s="24"/>
      <c r="G774" s="24"/>
      <c r="H774" s="24"/>
      <c r="I774" s="24"/>
      <c r="J774" s="24"/>
      <c r="K774" s="157"/>
      <c r="L774" s="24"/>
      <c r="M774" s="24"/>
      <c r="N774" s="24"/>
      <c r="O774" s="24"/>
      <c r="P774" s="24"/>
      <c r="Q774" s="24"/>
      <c r="R774" s="24"/>
      <c r="S774" s="24"/>
      <c r="T774" s="24"/>
      <c r="U774" s="24"/>
      <c r="V774" s="24"/>
      <c r="W774" s="24"/>
      <c r="X774" s="24"/>
      <c r="Y774" s="24"/>
      <c r="Z774" s="24"/>
      <c r="AA774" s="24"/>
      <c r="AB774" s="24"/>
      <c r="AC774" s="24"/>
      <c r="AD774" s="24"/>
    </row>
    <row r="775" spans="1:30" hidden="1" x14ac:dyDescent="0.25">
      <c r="A775" s="156"/>
      <c r="B775" s="156"/>
      <c r="C775" s="24"/>
      <c r="D775" s="24"/>
      <c r="E775" s="24"/>
      <c r="F775" s="24"/>
      <c r="G775" s="24"/>
      <c r="H775" s="24"/>
      <c r="I775" s="24"/>
      <c r="J775" s="24"/>
      <c r="K775" s="157"/>
      <c r="L775" s="24"/>
      <c r="M775" s="24"/>
      <c r="N775" s="24"/>
      <c r="O775" s="24"/>
      <c r="P775" s="24"/>
      <c r="Q775" s="24"/>
      <c r="R775" s="24"/>
      <c r="S775" s="24"/>
      <c r="T775" s="24"/>
      <c r="U775" s="24"/>
      <c r="V775" s="24"/>
      <c r="W775" s="24"/>
      <c r="X775" s="24"/>
      <c r="Y775" s="24"/>
      <c r="Z775" s="24"/>
      <c r="AA775" s="24"/>
      <c r="AB775" s="24"/>
      <c r="AC775" s="24"/>
      <c r="AD775" s="24"/>
    </row>
    <row r="776" spans="1:30" hidden="1" x14ac:dyDescent="0.25">
      <c r="A776" s="156"/>
      <c r="B776" s="156"/>
      <c r="C776" s="24"/>
      <c r="D776" s="24"/>
      <c r="E776" s="24"/>
      <c r="F776" s="24"/>
      <c r="G776" s="24"/>
      <c r="H776" s="24"/>
      <c r="I776" s="24"/>
      <c r="J776" s="24"/>
      <c r="K776" s="157"/>
      <c r="L776" s="24"/>
      <c r="M776" s="24"/>
      <c r="N776" s="24"/>
      <c r="O776" s="24"/>
      <c r="P776" s="24"/>
      <c r="Q776" s="24"/>
      <c r="R776" s="24"/>
      <c r="S776" s="24"/>
      <c r="T776" s="24"/>
      <c r="U776" s="24"/>
      <c r="V776" s="24"/>
      <c r="W776" s="24"/>
      <c r="X776" s="24"/>
      <c r="Y776" s="24"/>
      <c r="Z776" s="24"/>
      <c r="AA776" s="24"/>
      <c r="AB776" s="24"/>
      <c r="AC776" s="24"/>
      <c r="AD776" s="24"/>
    </row>
    <row r="777" spans="1:30" hidden="1" x14ac:dyDescent="0.25">
      <c r="A777" s="156"/>
      <c r="B777" s="156"/>
      <c r="C777" s="24"/>
      <c r="D777" s="24"/>
      <c r="E777" s="24"/>
      <c r="F777" s="24"/>
      <c r="G777" s="24"/>
      <c r="H777" s="24"/>
      <c r="I777" s="24"/>
      <c r="J777" s="24"/>
      <c r="K777" s="157"/>
      <c r="L777" s="24"/>
      <c r="M777" s="24"/>
      <c r="N777" s="24"/>
      <c r="O777" s="24"/>
      <c r="P777" s="24"/>
      <c r="Q777" s="24"/>
      <c r="R777" s="24"/>
      <c r="S777" s="24"/>
      <c r="T777" s="24"/>
      <c r="U777" s="24"/>
      <c r="V777" s="24"/>
      <c r="W777" s="24"/>
      <c r="X777" s="24"/>
      <c r="Y777" s="24"/>
      <c r="Z777" s="24"/>
      <c r="AA777" s="24"/>
      <c r="AB777" s="24"/>
      <c r="AC777" s="24"/>
      <c r="AD777" s="24"/>
    </row>
    <row r="778" spans="1:30" hidden="1" x14ac:dyDescent="0.25">
      <c r="A778" s="156"/>
      <c r="B778" s="156"/>
      <c r="C778" s="24"/>
      <c r="D778" s="24"/>
      <c r="E778" s="24"/>
      <c r="F778" s="24"/>
      <c r="G778" s="24"/>
      <c r="H778" s="24"/>
      <c r="I778" s="24"/>
      <c r="J778" s="24"/>
      <c r="K778" s="157"/>
      <c r="L778" s="24"/>
      <c r="M778" s="24"/>
      <c r="N778" s="24"/>
      <c r="O778" s="24"/>
      <c r="P778" s="24"/>
      <c r="Q778" s="24"/>
      <c r="R778" s="24"/>
      <c r="S778" s="24"/>
      <c r="T778" s="24"/>
      <c r="U778" s="24"/>
      <c r="V778" s="24"/>
      <c r="W778" s="24"/>
      <c r="X778" s="24"/>
      <c r="Y778" s="24"/>
      <c r="Z778" s="24"/>
      <c r="AA778" s="24"/>
      <c r="AB778" s="24"/>
      <c r="AC778" s="24"/>
      <c r="AD778" s="24"/>
    </row>
    <row r="779" spans="1:30" hidden="1" x14ac:dyDescent="0.25">
      <c r="A779" s="156"/>
      <c r="B779" s="156"/>
      <c r="C779" s="24"/>
      <c r="D779" s="24"/>
      <c r="E779" s="24"/>
      <c r="F779" s="24"/>
      <c r="G779" s="24"/>
      <c r="H779" s="24"/>
      <c r="I779" s="24"/>
      <c r="J779" s="24"/>
      <c r="K779" s="157"/>
      <c r="L779" s="24"/>
      <c r="M779" s="24"/>
      <c r="N779" s="24"/>
      <c r="O779" s="24"/>
      <c r="P779" s="24"/>
      <c r="Q779" s="24"/>
      <c r="R779" s="24"/>
      <c r="S779" s="24"/>
      <c r="T779" s="24"/>
      <c r="U779" s="24"/>
      <c r="V779" s="24"/>
      <c r="W779" s="24"/>
      <c r="X779" s="24"/>
      <c r="Y779" s="24"/>
      <c r="Z779" s="24"/>
      <c r="AA779" s="24"/>
      <c r="AB779" s="24"/>
      <c r="AC779" s="24"/>
      <c r="AD779" s="24"/>
    </row>
    <row r="780" spans="1:30" hidden="1" x14ac:dyDescent="0.25">
      <c r="A780" s="156"/>
      <c r="B780" s="156"/>
      <c r="C780" s="24"/>
      <c r="D780" s="24"/>
      <c r="E780" s="24"/>
      <c r="F780" s="24"/>
      <c r="G780" s="24"/>
      <c r="H780" s="24"/>
      <c r="I780" s="24"/>
      <c r="J780" s="24"/>
      <c r="K780" s="157"/>
      <c r="L780" s="24"/>
      <c r="M780" s="24"/>
      <c r="N780" s="24"/>
      <c r="O780" s="24"/>
      <c r="P780" s="24"/>
      <c r="Q780" s="24"/>
      <c r="R780" s="24"/>
      <c r="S780" s="24"/>
      <c r="T780" s="24"/>
      <c r="U780" s="24"/>
      <c r="V780" s="24"/>
      <c r="W780" s="24"/>
      <c r="X780" s="24"/>
      <c r="Y780" s="24"/>
      <c r="Z780" s="24"/>
      <c r="AA780" s="24"/>
      <c r="AB780" s="24"/>
      <c r="AC780" s="24"/>
      <c r="AD780" s="24"/>
    </row>
    <row r="781" spans="1:30" hidden="1" x14ac:dyDescent="0.25">
      <c r="A781" s="156"/>
      <c r="B781" s="156"/>
      <c r="C781" s="24"/>
      <c r="D781" s="24"/>
      <c r="E781" s="24"/>
      <c r="F781" s="24"/>
      <c r="G781" s="24"/>
      <c r="H781" s="24"/>
      <c r="I781" s="24"/>
      <c r="J781" s="24"/>
      <c r="K781" s="157"/>
      <c r="L781" s="24"/>
      <c r="M781" s="24"/>
      <c r="N781" s="24"/>
      <c r="O781" s="24"/>
      <c r="P781" s="24"/>
      <c r="Q781" s="24"/>
      <c r="R781" s="24"/>
      <c r="S781" s="24"/>
      <c r="T781" s="24"/>
      <c r="U781" s="24"/>
      <c r="V781" s="24"/>
      <c r="W781" s="24"/>
      <c r="X781" s="24"/>
      <c r="Y781" s="24"/>
      <c r="Z781" s="24"/>
      <c r="AA781" s="24"/>
      <c r="AB781" s="24"/>
      <c r="AC781" s="24"/>
      <c r="AD781" s="24"/>
    </row>
    <row r="782" spans="1:30" hidden="1" x14ac:dyDescent="0.25">
      <c r="A782" s="156"/>
      <c r="B782" s="156"/>
      <c r="C782" s="24"/>
      <c r="D782" s="24"/>
      <c r="E782" s="24"/>
      <c r="F782" s="24"/>
      <c r="G782" s="24"/>
      <c r="H782" s="24"/>
      <c r="I782" s="24"/>
      <c r="J782" s="24"/>
      <c r="K782" s="157"/>
      <c r="L782" s="24"/>
      <c r="M782" s="24"/>
      <c r="N782" s="24"/>
      <c r="O782" s="24"/>
      <c r="P782" s="24"/>
      <c r="Q782" s="24"/>
      <c r="R782" s="24"/>
      <c r="S782" s="24"/>
      <c r="T782" s="24"/>
      <c r="U782" s="24"/>
      <c r="V782" s="24"/>
      <c r="W782" s="24"/>
      <c r="X782" s="24"/>
      <c r="Y782" s="24"/>
      <c r="Z782" s="24"/>
      <c r="AA782" s="24"/>
      <c r="AB782" s="24"/>
      <c r="AC782" s="24"/>
      <c r="AD782" s="24"/>
    </row>
    <row r="783" spans="1:30" hidden="1" x14ac:dyDescent="0.25">
      <c r="A783" s="156"/>
      <c r="B783" s="156"/>
      <c r="C783" s="24"/>
      <c r="D783" s="24"/>
      <c r="E783" s="24"/>
      <c r="F783" s="24"/>
      <c r="G783" s="24"/>
      <c r="H783" s="24"/>
      <c r="I783" s="24"/>
      <c r="J783" s="24"/>
      <c r="K783" s="157"/>
      <c r="L783" s="24"/>
      <c r="M783" s="24"/>
      <c r="N783" s="24"/>
      <c r="O783" s="24"/>
      <c r="P783" s="24"/>
      <c r="Q783" s="24"/>
      <c r="R783" s="24"/>
      <c r="S783" s="24"/>
      <c r="T783" s="24"/>
      <c r="U783" s="24"/>
      <c r="V783" s="24"/>
      <c r="W783" s="24"/>
      <c r="X783" s="24"/>
      <c r="Y783" s="24"/>
      <c r="Z783" s="24"/>
      <c r="AA783" s="24"/>
      <c r="AB783" s="24"/>
      <c r="AC783" s="24"/>
      <c r="AD783" s="24"/>
    </row>
    <row r="784" spans="1:30" hidden="1" x14ac:dyDescent="0.25">
      <c r="A784" s="156"/>
      <c r="B784" s="156"/>
      <c r="C784" s="24"/>
      <c r="D784" s="24"/>
      <c r="E784" s="24"/>
      <c r="F784" s="24"/>
      <c r="G784" s="24"/>
      <c r="H784" s="24"/>
      <c r="I784" s="24"/>
      <c r="J784" s="24"/>
      <c r="K784" s="157"/>
      <c r="L784" s="24"/>
      <c r="M784" s="24"/>
      <c r="N784" s="24"/>
      <c r="O784" s="24"/>
      <c r="P784" s="24"/>
      <c r="Q784" s="24"/>
      <c r="R784" s="24"/>
      <c r="S784" s="24"/>
      <c r="T784" s="24"/>
      <c r="U784" s="24"/>
      <c r="V784" s="24"/>
      <c r="W784" s="24"/>
      <c r="X784" s="24"/>
      <c r="Y784" s="24"/>
      <c r="Z784" s="24"/>
      <c r="AA784" s="24"/>
      <c r="AB784" s="24"/>
      <c r="AC784" s="24"/>
      <c r="AD784" s="24"/>
    </row>
    <row r="785" spans="1:30" hidden="1" x14ac:dyDescent="0.25">
      <c r="A785" s="156"/>
      <c r="B785" s="156"/>
      <c r="C785" s="24"/>
      <c r="D785" s="24"/>
      <c r="E785" s="24"/>
      <c r="F785" s="24"/>
      <c r="G785" s="24"/>
      <c r="H785" s="24"/>
      <c r="I785" s="24"/>
      <c r="J785" s="24"/>
      <c r="K785" s="157"/>
      <c r="L785" s="24"/>
      <c r="M785" s="24"/>
      <c r="N785" s="24"/>
      <c r="O785" s="24"/>
      <c r="P785" s="24"/>
      <c r="Q785" s="24"/>
      <c r="R785" s="24"/>
      <c r="S785" s="24"/>
      <c r="T785" s="24"/>
      <c r="U785" s="24"/>
      <c r="V785" s="24"/>
      <c r="W785" s="24"/>
      <c r="X785" s="24"/>
      <c r="Y785" s="24"/>
      <c r="Z785" s="24"/>
      <c r="AA785" s="24"/>
      <c r="AB785" s="24"/>
      <c r="AC785" s="24"/>
      <c r="AD785" s="24"/>
    </row>
    <row r="786" spans="1:30" hidden="1" x14ac:dyDescent="0.25">
      <c r="A786" s="156"/>
      <c r="B786" s="156"/>
      <c r="C786" s="24"/>
      <c r="D786" s="24"/>
      <c r="E786" s="24"/>
      <c r="F786" s="24"/>
      <c r="G786" s="24"/>
      <c r="H786" s="24"/>
      <c r="I786" s="24"/>
      <c r="J786" s="24"/>
      <c r="K786" s="157"/>
      <c r="L786" s="24"/>
      <c r="M786" s="24"/>
      <c r="N786" s="24"/>
      <c r="O786" s="24"/>
      <c r="P786" s="24"/>
      <c r="Q786" s="24"/>
      <c r="R786" s="24"/>
      <c r="S786" s="24"/>
      <c r="T786" s="24"/>
      <c r="U786" s="24"/>
      <c r="V786" s="24"/>
      <c r="W786" s="24"/>
      <c r="X786" s="24"/>
      <c r="Y786" s="24"/>
      <c r="Z786" s="24"/>
      <c r="AA786" s="24"/>
      <c r="AB786" s="24"/>
      <c r="AC786" s="24"/>
      <c r="AD786" s="24"/>
    </row>
    <row r="787" spans="1:30" hidden="1" x14ac:dyDescent="0.25">
      <c r="A787" s="156"/>
      <c r="B787" s="156"/>
      <c r="C787" s="24"/>
      <c r="D787" s="24"/>
      <c r="E787" s="24"/>
      <c r="F787" s="24"/>
      <c r="G787" s="24"/>
      <c r="H787" s="24"/>
      <c r="I787" s="24"/>
      <c r="J787" s="24"/>
      <c r="K787" s="157"/>
      <c r="L787" s="24"/>
      <c r="M787" s="24"/>
      <c r="N787" s="24"/>
      <c r="O787" s="24"/>
      <c r="P787" s="24"/>
      <c r="Q787" s="24"/>
      <c r="R787" s="24"/>
      <c r="S787" s="24"/>
      <c r="T787" s="24"/>
      <c r="U787" s="24"/>
      <c r="V787" s="24"/>
      <c r="W787" s="24"/>
      <c r="X787" s="24"/>
      <c r="Y787" s="24"/>
      <c r="Z787" s="24"/>
      <c r="AA787" s="24"/>
      <c r="AB787" s="24"/>
      <c r="AC787" s="24"/>
      <c r="AD787" s="24"/>
    </row>
    <row r="788" spans="1:30" hidden="1" x14ac:dyDescent="0.25">
      <c r="A788" s="156"/>
      <c r="B788" s="156"/>
      <c r="C788" s="24"/>
      <c r="D788" s="24"/>
      <c r="E788" s="24"/>
      <c r="F788" s="24"/>
      <c r="G788" s="24"/>
      <c r="H788" s="24"/>
      <c r="I788" s="24"/>
      <c r="J788" s="24"/>
      <c r="K788" s="157"/>
      <c r="L788" s="24"/>
      <c r="M788" s="24"/>
      <c r="N788" s="24"/>
      <c r="O788" s="24"/>
      <c r="P788" s="24"/>
      <c r="Q788" s="24"/>
      <c r="R788" s="24"/>
      <c r="S788" s="24"/>
      <c r="T788" s="24"/>
      <c r="U788" s="24"/>
      <c r="V788" s="24"/>
      <c r="W788" s="24"/>
      <c r="X788" s="24"/>
      <c r="Y788" s="24"/>
      <c r="Z788" s="24"/>
      <c r="AA788" s="24"/>
      <c r="AB788" s="24"/>
      <c r="AC788" s="24"/>
      <c r="AD788" s="24"/>
    </row>
    <row r="789" spans="1:30" hidden="1" x14ac:dyDescent="0.25">
      <c r="A789" s="156"/>
      <c r="B789" s="156"/>
      <c r="C789" s="24"/>
      <c r="D789" s="24"/>
      <c r="E789" s="24"/>
      <c r="F789" s="24"/>
      <c r="G789" s="24"/>
      <c r="H789" s="24"/>
      <c r="I789" s="24"/>
      <c r="J789" s="24"/>
      <c r="K789" s="157"/>
      <c r="L789" s="24"/>
      <c r="M789" s="24"/>
      <c r="N789" s="24"/>
      <c r="O789" s="24"/>
      <c r="P789" s="24"/>
      <c r="Q789" s="24"/>
      <c r="R789" s="24"/>
      <c r="S789" s="24"/>
      <c r="T789" s="24"/>
      <c r="U789" s="24"/>
      <c r="V789" s="24"/>
      <c r="W789" s="24"/>
      <c r="X789" s="24"/>
      <c r="Y789" s="24"/>
      <c r="Z789" s="24"/>
      <c r="AA789" s="24"/>
      <c r="AB789" s="24"/>
      <c r="AC789" s="24"/>
      <c r="AD789" s="24"/>
    </row>
    <row r="790" spans="1:30" hidden="1" x14ac:dyDescent="0.25">
      <c r="A790" s="156"/>
      <c r="B790" s="156"/>
      <c r="C790" s="24"/>
      <c r="D790" s="24"/>
      <c r="E790" s="24"/>
      <c r="F790" s="24"/>
      <c r="G790" s="24"/>
      <c r="H790" s="24"/>
      <c r="I790" s="24"/>
      <c r="J790" s="24"/>
      <c r="K790" s="157"/>
      <c r="L790" s="24"/>
      <c r="M790" s="24"/>
      <c r="N790" s="24"/>
      <c r="O790" s="24"/>
      <c r="P790" s="24"/>
      <c r="Q790" s="24"/>
      <c r="R790" s="24"/>
      <c r="S790" s="24"/>
      <c r="T790" s="24"/>
      <c r="U790" s="24"/>
      <c r="V790" s="24"/>
      <c r="W790" s="24"/>
      <c r="X790" s="24"/>
      <c r="Y790" s="24"/>
      <c r="Z790" s="24"/>
      <c r="AA790" s="24"/>
      <c r="AB790" s="24"/>
      <c r="AC790" s="24"/>
      <c r="AD790" s="24"/>
    </row>
    <row r="791" spans="1:30" hidden="1" x14ac:dyDescent="0.25">
      <c r="A791" s="156"/>
      <c r="B791" s="156"/>
      <c r="C791" s="24"/>
      <c r="D791" s="24"/>
      <c r="E791" s="24"/>
      <c r="F791" s="24"/>
      <c r="G791" s="24"/>
      <c r="H791" s="24"/>
      <c r="I791" s="24"/>
      <c r="J791" s="24"/>
      <c r="K791" s="157"/>
      <c r="L791" s="24"/>
      <c r="M791" s="24"/>
      <c r="N791" s="24"/>
      <c r="O791" s="24"/>
      <c r="P791" s="24"/>
      <c r="Q791" s="24"/>
      <c r="R791" s="24"/>
      <c r="S791" s="24"/>
      <c r="T791" s="24"/>
      <c r="U791" s="24"/>
      <c r="V791" s="24"/>
      <c r="W791" s="24"/>
      <c r="X791" s="24"/>
      <c r="Y791" s="24"/>
      <c r="Z791" s="24"/>
      <c r="AA791" s="24"/>
      <c r="AB791" s="24"/>
      <c r="AC791" s="24"/>
      <c r="AD791" s="24"/>
    </row>
    <row r="792" spans="1:30" hidden="1" x14ac:dyDescent="0.25">
      <c r="A792" s="156"/>
      <c r="B792" s="156"/>
      <c r="C792" s="24"/>
      <c r="D792" s="24"/>
      <c r="E792" s="24"/>
      <c r="F792" s="24"/>
      <c r="G792" s="24"/>
      <c r="H792" s="24"/>
      <c r="I792" s="24"/>
      <c r="J792" s="24"/>
      <c r="K792" s="157"/>
      <c r="L792" s="24"/>
      <c r="M792" s="24"/>
      <c r="N792" s="24"/>
      <c r="O792" s="24"/>
      <c r="P792" s="24"/>
      <c r="Q792" s="24"/>
      <c r="R792" s="24"/>
      <c r="S792" s="24"/>
      <c r="T792" s="24"/>
      <c r="U792" s="24"/>
      <c r="V792" s="24"/>
      <c r="W792" s="24"/>
      <c r="X792" s="24"/>
      <c r="Y792" s="24"/>
      <c r="Z792" s="24"/>
      <c r="AA792" s="24"/>
      <c r="AB792" s="24"/>
      <c r="AC792" s="24"/>
      <c r="AD792" s="24"/>
    </row>
    <row r="793" spans="1:30" hidden="1" x14ac:dyDescent="0.25">
      <c r="A793" s="156"/>
      <c r="B793" s="156"/>
      <c r="C793" s="24"/>
      <c r="D793" s="24"/>
      <c r="E793" s="24"/>
      <c r="F793" s="24"/>
      <c r="G793" s="24"/>
      <c r="H793" s="24"/>
      <c r="I793" s="24"/>
      <c r="J793" s="24"/>
      <c r="K793" s="157"/>
      <c r="L793" s="24"/>
      <c r="M793" s="24"/>
      <c r="N793" s="24"/>
      <c r="O793" s="24"/>
      <c r="P793" s="24"/>
      <c r="Q793" s="24"/>
      <c r="R793" s="24"/>
      <c r="S793" s="24"/>
      <c r="T793" s="24"/>
      <c r="U793" s="24"/>
      <c r="V793" s="24"/>
      <c r="W793" s="24"/>
      <c r="X793" s="24"/>
      <c r="Y793" s="24"/>
      <c r="Z793" s="24"/>
      <c r="AA793" s="24"/>
      <c r="AB793" s="24"/>
      <c r="AC793" s="24"/>
      <c r="AD793" s="24"/>
    </row>
    <row r="794" spans="1:30" hidden="1" x14ac:dyDescent="0.25">
      <c r="A794" s="156"/>
      <c r="B794" s="156"/>
      <c r="C794" s="24"/>
      <c r="D794" s="24"/>
      <c r="E794" s="24"/>
      <c r="F794" s="24"/>
      <c r="G794" s="24"/>
      <c r="H794" s="24"/>
      <c r="I794" s="24"/>
      <c r="J794" s="24"/>
      <c r="K794" s="157"/>
      <c r="L794" s="24"/>
      <c r="M794" s="24"/>
      <c r="N794" s="24"/>
      <c r="O794" s="24"/>
      <c r="P794" s="24"/>
      <c r="Q794" s="24"/>
      <c r="R794" s="24"/>
      <c r="S794" s="24"/>
      <c r="T794" s="24"/>
      <c r="U794" s="24"/>
      <c r="V794" s="24"/>
      <c r="W794" s="24"/>
      <c r="X794" s="24"/>
      <c r="Y794" s="24"/>
      <c r="Z794" s="24"/>
      <c r="AA794" s="24"/>
      <c r="AB794" s="24"/>
      <c r="AC794" s="24"/>
      <c r="AD794" s="24"/>
    </row>
    <row r="795" spans="1:30" hidden="1" x14ac:dyDescent="0.25">
      <c r="A795" s="156"/>
      <c r="B795" s="156"/>
      <c r="C795" s="24"/>
      <c r="D795" s="24"/>
      <c r="E795" s="24"/>
      <c r="F795" s="24"/>
      <c r="G795" s="24"/>
      <c r="H795" s="24"/>
      <c r="I795" s="24"/>
      <c r="J795" s="24"/>
      <c r="K795" s="157"/>
      <c r="L795" s="24"/>
      <c r="M795" s="24"/>
      <c r="N795" s="24"/>
      <c r="O795" s="24"/>
      <c r="P795" s="24"/>
      <c r="Q795" s="24"/>
      <c r="R795" s="24"/>
      <c r="S795" s="24"/>
      <c r="T795" s="24"/>
      <c r="U795" s="24"/>
      <c r="V795" s="24"/>
      <c r="W795" s="24"/>
      <c r="X795" s="24"/>
      <c r="Y795" s="24"/>
      <c r="Z795" s="24"/>
      <c r="AA795" s="24"/>
      <c r="AB795" s="24"/>
      <c r="AC795" s="24"/>
      <c r="AD795" s="24"/>
    </row>
    <row r="796" spans="1:30" hidden="1" x14ac:dyDescent="0.25">
      <c r="A796" s="156"/>
      <c r="B796" s="156"/>
      <c r="C796" s="24"/>
      <c r="D796" s="24"/>
      <c r="E796" s="24"/>
      <c r="F796" s="24"/>
      <c r="G796" s="24"/>
      <c r="H796" s="24"/>
      <c r="I796" s="24"/>
      <c r="J796" s="24"/>
      <c r="K796" s="157"/>
      <c r="L796" s="24"/>
      <c r="M796" s="24"/>
      <c r="N796" s="24"/>
      <c r="O796" s="24"/>
      <c r="P796" s="24"/>
      <c r="Q796" s="24"/>
      <c r="R796" s="24"/>
      <c r="S796" s="24"/>
      <c r="T796" s="24"/>
      <c r="U796" s="24"/>
      <c r="V796" s="24"/>
      <c r="W796" s="24"/>
      <c r="X796" s="24"/>
      <c r="Y796" s="24"/>
      <c r="Z796" s="24"/>
      <c r="AA796" s="24"/>
      <c r="AB796" s="24"/>
      <c r="AC796" s="24"/>
      <c r="AD796" s="24"/>
    </row>
    <row r="797" spans="1:30" hidden="1" x14ac:dyDescent="0.25">
      <c r="A797" s="156"/>
      <c r="B797" s="156"/>
      <c r="C797" s="24"/>
      <c r="D797" s="24"/>
      <c r="E797" s="24"/>
      <c r="F797" s="24"/>
      <c r="G797" s="24"/>
      <c r="H797" s="24"/>
      <c r="I797" s="24"/>
      <c r="J797" s="24"/>
      <c r="K797" s="157"/>
      <c r="L797" s="24"/>
      <c r="M797" s="24"/>
      <c r="N797" s="24"/>
      <c r="O797" s="24"/>
      <c r="P797" s="24"/>
      <c r="Q797" s="24"/>
      <c r="R797" s="24"/>
      <c r="S797" s="24"/>
      <c r="T797" s="24"/>
      <c r="U797" s="24"/>
      <c r="V797" s="24"/>
      <c r="W797" s="24"/>
      <c r="X797" s="24"/>
      <c r="Y797" s="24"/>
      <c r="Z797" s="24"/>
      <c r="AA797" s="24"/>
      <c r="AB797" s="24"/>
      <c r="AC797" s="24"/>
      <c r="AD797" s="24"/>
    </row>
    <row r="798" spans="1:30" hidden="1" x14ac:dyDescent="0.25">
      <c r="A798" s="156"/>
      <c r="B798" s="156"/>
      <c r="C798" s="24"/>
      <c r="D798" s="24"/>
      <c r="E798" s="24"/>
      <c r="F798" s="24"/>
      <c r="G798" s="24"/>
      <c r="H798" s="24"/>
      <c r="I798" s="24"/>
      <c r="J798" s="24"/>
      <c r="K798" s="157"/>
      <c r="L798" s="24"/>
      <c r="M798" s="24"/>
      <c r="N798" s="24"/>
      <c r="O798" s="24"/>
      <c r="P798" s="24"/>
      <c r="Q798" s="24"/>
      <c r="R798" s="24"/>
      <c r="S798" s="24"/>
      <c r="T798" s="24"/>
      <c r="U798" s="24"/>
      <c r="V798" s="24"/>
      <c r="W798" s="24"/>
      <c r="X798" s="24"/>
      <c r="Y798" s="24"/>
      <c r="Z798" s="24"/>
      <c r="AA798" s="24"/>
      <c r="AB798" s="24"/>
      <c r="AC798" s="24"/>
      <c r="AD798" s="24"/>
    </row>
    <row r="799" spans="1:30" hidden="1" x14ac:dyDescent="0.25">
      <c r="A799" s="156"/>
      <c r="B799" s="156"/>
      <c r="C799" s="24"/>
      <c r="D799" s="24"/>
      <c r="E799" s="24"/>
      <c r="F799" s="24"/>
      <c r="G799" s="24"/>
      <c r="H799" s="24"/>
      <c r="I799" s="24"/>
      <c r="J799" s="24"/>
      <c r="K799" s="157"/>
      <c r="L799" s="24"/>
      <c r="M799" s="24"/>
      <c r="N799" s="24"/>
      <c r="O799" s="24"/>
      <c r="P799" s="24"/>
      <c r="Q799" s="24"/>
      <c r="R799" s="24"/>
      <c r="S799" s="24"/>
      <c r="T799" s="24"/>
      <c r="U799" s="24"/>
      <c r="V799" s="24"/>
      <c r="W799" s="24"/>
      <c r="X799" s="24"/>
      <c r="Y799" s="24"/>
      <c r="Z799" s="24"/>
      <c r="AA799" s="24"/>
      <c r="AB799" s="24"/>
      <c r="AC799" s="24"/>
      <c r="AD799" s="24"/>
    </row>
    <row r="800" spans="1:30" hidden="1" x14ac:dyDescent="0.25">
      <c r="A800" s="156"/>
      <c r="B800" s="156"/>
      <c r="C800" s="24"/>
      <c r="D800" s="24"/>
      <c r="E800" s="24"/>
      <c r="F800" s="24"/>
      <c r="G800" s="24"/>
      <c r="H800" s="24"/>
      <c r="I800" s="24"/>
      <c r="J800" s="24"/>
      <c r="K800" s="157"/>
      <c r="L800" s="24"/>
      <c r="M800" s="24"/>
      <c r="N800" s="24"/>
      <c r="O800" s="24"/>
      <c r="P800" s="24"/>
      <c r="Q800" s="24"/>
      <c r="R800" s="24"/>
      <c r="S800" s="24"/>
      <c r="T800" s="24"/>
      <c r="U800" s="24"/>
      <c r="V800" s="24"/>
      <c r="W800" s="24"/>
      <c r="X800" s="24"/>
      <c r="Y800" s="24"/>
      <c r="Z800" s="24"/>
      <c r="AA800" s="24"/>
      <c r="AB800" s="24"/>
      <c r="AC800" s="24"/>
      <c r="AD800" s="24"/>
    </row>
    <row r="801" spans="1:30" hidden="1" x14ac:dyDescent="0.25">
      <c r="A801" s="156"/>
      <c r="B801" s="156"/>
      <c r="C801" s="24"/>
      <c r="D801" s="24"/>
      <c r="E801" s="24"/>
      <c r="F801" s="24"/>
      <c r="G801" s="24"/>
      <c r="H801" s="24"/>
      <c r="I801" s="24"/>
      <c r="J801" s="24"/>
      <c r="K801" s="157"/>
      <c r="L801" s="24"/>
      <c r="M801" s="24"/>
      <c r="N801" s="24"/>
      <c r="O801" s="24"/>
      <c r="P801" s="24"/>
      <c r="Q801" s="24"/>
      <c r="R801" s="24"/>
      <c r="S801" s="24"/>
      <c r="T801" s="24"/>
      <c r="U801" s="24"/>
      <c r="V801" s="24"/>
      <c r="W801" s="24"/>
      <c r="X801" s="24"/>
      <c r="Y801" s="24"/>
      <c r="Z801" s="24"/>
      <c r="AA801" s="24"/>
      <c r="AB801" s="24"/>
      <c r="AC801" s="24"/>
      <c r="AD801" s="24"/>
    </row>
    <row r="802" spans="1:30" hidden="1" x14ac:dyDescent="0.25">
      <c r="A802" s="156"/>
      <c r="B802" s="156"/>
      <c r="C802" s="24"/>
      <c r="D802" s="24"/>
      <c r="E802" s="24"/>
      <c r="F802" s="24"/>
      <c r="G802" s="24"/>
      <c r="H802" s="24"/>
      <c r="I802" s="24"/>
      <c r="J802" s="24"/>
      <c r="K802" s="157"/>
      <c r="L802" s="24"/>
      <c r="M802" s="24"/>
      <c r="N802" s="24"/>
      <c r="O802" s="24"/>
      <c r="P802" s="24"/>
      <c r="Q802" s="24"/>
      <c r="R802" s="24"/>
      <c r="S802" s="24"/>
      <c r="T802" s="24"/>
      <c r="U802" s="24"/>
      <c r="V802" s="24"/>
      <c r="W802" s="24"/>
      <c r="X802" s="24"/>
      <c r="Y802" s="24"/>
      <c r="Z802" s="24"/>
      <c r="AA802" s="24"/>
      <c r="AB802" s="24"/>
      <c r="AC802" s="24"/>
      <c r="AD802" s="24"/>
    </row>
    <row r="803" spans="1:30" hidden="1" x14ac:dyDescent="0.25">
      <c r="A803" s="156"/>
      <c r="B803" s="156"/>
      <c r="C803" s="24"/>
      <c r="D803" s="24"/>
      <c r="E803" s="24"/>
      <c r="F803" s="24"/>
      <c r="G803" s="24"/>
      <c r="H803" s="24"/>
      <c r="I803" s="24"/>
      <c r="J803" s="24"/>
      <c r="K803" s="157"/>
      <c r="L803" s="24"/>
      <c r="M803" s="24"/>
      <c r="N803" s="24"/>
      <c r="O803" s="24"/>
      <c r="P803" s="24"/>
      <c r="Q803" s="24"/>
      <c r="R803" s="24"/>
      <c r="S803" s="24"/>
      <c r="T803" s="24"/>
      <c r="U803" s="24"/>
      <c r="V803" s="24"/>
      <c r="W803" s="24"/>
      <c r="X803" s="24"/>
      <c r="Y803" s="24"/>
      <c r="Z803" s="24"/>
      <c r="AA803" s="24"/>
      <c r="AB803" s="24"/>
      <c r="AC803" s="24"/>
      <c r="AD803" s="24"/>
    </row>
    <row r="804" spans="1:30" hidden="1" x14ac:dyDescent="0.25">
      <c r="A804" s="156"/>
      <c r="B804" s="156"/>
      <c r="C804" s="24"/>
      <c r="D804" s="24"/>
      <c r="E804" s="24"/>
      <c r="F804" s="24"/>
      <c r="G804" s="24"/>
      <c r="H804" s="24"/>
      <c r="I804" s="24"/>
      <c r="J804" s="24"/>
      <c r="K804" s="157"/>
      <c r="L804" s="24"/>
      <c r="M804" s="24"/>
      <c r="N804" s="24"/>
      <c r="O804" s="24"/>
      <c r="P804" s="24"/>
      <c r="Q804" s="24"/>
      <c r="R804" s="24"/>
      <c r="S804" s="24"/>
      <c r="T804" s="24"/>
      <c r="U804" s="24"/>
      <c r="V804" s="24"/>
      <c r="W804" s="24"/>
      <c r="X804" s="24"/>
      <c r="Y804" s="24"/>
      <c r="Z804" s="24"/>
      <c r="AA804" s="24"/>
      <c r="AB804" s="24"/>
      <c r="AC804" s="24"/>
      <c r="AD804" s="24"/>
    </row>
    <row r="805" spans="1:30" hidden="1" x14ac:dyDescent="0.25">
      <c r="A805" s="156"/>
      <c r="B805" s="156"/>
      <c r="C805" s="24"/>
      <c r="D805" s="24"/>
      <c r="E805" s="24"/>
      <c r="F805" s="24"/>
      <c r="G805" s="24"/>
      <c r="H805" s="24"/>
      <c r="I805" s="24"/>
      <c r="J805" s="24"/>
      <c r="K805" s="157"/>
      <c r="L805" s="24"/>
      <c r="M805" s="24"/>
      <c r="N805" s="24"/>
      <c r="O805" s="24"/>
      <c r="P805" s="24"/>
      <c r="Q805" s="24"/>
      <c r="R805" s="24"/>
      <c r="S805" s="24"/>
      <c r="T805" s="24"/>
      <c r="U805" s="24"/>
      <c r="V805" s="24"/>
      <c r="W805" s="24"/>
      <c r="X805" s="24"/>
      <c r="Y805" s="24"/>
      <c r="Z805" s="24"/>
      <c r="AA805" s="24"/>
      <c r="AB805" s="24"/>
      <c r="AC805" s="24"/>
      <c r="AD805" s="24"/>
    </row>
    <row r="806" spans="1:30" hidden="1" x14ac:dyDescent="0.25">
      <c r="A806" s="156"/>
      <c r="B806" s="156"/>
      <c r="C806" s="24"/>
      <c r="D806" s="24"/>
      <c r="E806" s="24"/>
      <c r="F806" s="24"/>
      <c r="G806" s="24"/>
      <c r="H806" s="24"/>
      <c r="I806" s="24"/>
      <c r="J806" s="24"/>
      <c r="K806" s="157"/>
      <c r="L806" s="24"/>
      <c r="M806" s="24"/>
      <c r="N806" s="24"/>
      <c r="O806" s="24"/>
      <c r="P806" s="24"/>
      <c r="Q806" s="24"/>
      <c r="R806" s="24"/>
      <c r="S806" s="24"/>
      <c r="T806" s="24"/>
      <c r="U806" s="24"/>
      <c r="V806" s="24"/>
      <c r="W806" s="24"/>
      <c r="X806" s="24"/>
      <c r="Y806" s="24"/>
      <c r="Z806" s="24"/>
      <c r="AA806" s="24"/>
      <c r="AB806" s="24"/>
      <c r="AC806" s="24"/>
      <c r="AD806" s="24"/>
    </row>
    <row r="807" spans="1:30" hidden="1" x14ac:dyDescent="0.25">
      <c r="A807" s="156"/>
      <c r="B807" s="156"/>
      <c r="C807" s="24"/>
      <c r="D807" s="24"/>
      <c r="E807" s="24"/>
      <c r="F807" s="24"/>
      <c r="G807" s="24"/>
      <c r="H807" s="24"/>
      <c r="I807" s="24"/>
      <c r="J807" s="24"/>
      <c r="K807" s="157"/>
      <c r="L807" s="24"/>
      <c r="M807" s="24"/>
      <c r="N807" s="24"/>
      <c r="O807" s="24"/>
      <c r="P807" s="24"/>
      <c r="Q807" s="24"/>
      <c r="R807" s="24"/>
      <c r="S807" s="24"/>
      <c r="T807" s="24"/>
      <c r="U807" s="24"/>
      <c r="V807" s="24"/>
      <c r="W807" s="24"/>
      <c r="X807" s="24"/>
      <c r="Y807" s="24"/>
      <c r="Z807" s="24"/>
      <c r="AA807" s="24"/>
      <c r="AB807" s="24"/>
      <c r="AC807" s="24"/>
      <c r="AD807" s="24"/>
    </row>
    <row r="808" spans="1:30" hidden="1" x14ac:dyDescent="0.25">
      <c r="A808" s="156"/>
      <c r="B808" s="156"/>
      <c r="C808" s="24"/>
      <c r="D808" s="24"/>
      <c r="E808" s="24"/>
      <c r="F808" s="24"/>
      <c r="G808" s="24"/>
      <c r="H808" s="24"/>
      <c r="I808" s="24"/>
      <c r="J808" s="24"/>
      <c r="K808" s="157"/>
      <c r="L808" s="24"/>
      <c r="M808" s="24"/>
      <c r="N808" s="24"/>
      <c r="O808" s="24"/>
      <c r="P808" s="24"/>
      <c r="Q808" s="24"/>
      <c r="R808" s="24"/>
      <c r="S808" s="24"/>
      <c r="T808" s="24"/>
      <c r="U808" s="24"/>
      <c r="V808" s="24"/>
      <c r="W808" s="24"/>
      <c r="X808" s="24"/>
      <c r="Y808" s="24"/>
      <c r="Z808" s="24"/>
      <c r="AA808" s="24"/>
      <c r="AB808" s="24"/>
      <c r="AC808" s="24"/>
      <c r="AD808" s="24"/>
    </row>
    <row r="809" spans="1:30" hidden="1" x14ac:dyDescent="0.25">
      <c r="A809" s="156"/>
      <c r="B809" s="156"/>
      <c r="C809" s="24"/>
      <c r="D809" s="24"/>
      <c r="E809" s="24"/>
      <c r="F809" s="24"/>
      <c r="G809" s="24"/>
      <c r="H809" s="24"/>
      <c r="I809" s="24"/>
      <c r="J809" s="24"/>
      <c r="K809" s="157"/>
      <c r="L809" s="24"/>
      <c r="M809" s="24"/>
      <c r="N809" s="24"/>
      <c r="O809" s="24"/>
      <c r="P809" s="24"/>
      <c r="Q809" s="24"/>
      <c r="R809" s="24"/>
      <c r="S809" s="24"/>
      <c r="T809" s="24"/>
      <c r="U809" s="24"/>
      <c r="V809" s="24"/>
      <c r="W809" s="24"/>
      <c r="X809" s="24"/>
      <c r="Y809" s="24"/>
      <c r="Z809" s="24"/>
      <c r="AA809" s="24"/>
      <c r="AB809" s="24"/>
      <c r="AC809" s="24"/>
      <c r="AD809" s="24"/>
    </row>
    <row r="810" spans="1:30" hidden="1" x14ac:dyDescent="0.25">
      <c r="A810" s="156"/>
      <c r="B810" s="156"/>
      <c r="C810" s="24"/>
      <c r="D810" s="24"/>
      <c r="E810" s="24"/>
      <c r="F810" s="24"/>
      <c r="G810" s="24"/>
      <c r="H810" s="24"/>
      <c r="I810" s="24"/>
      <c r="J810" s="24"/>
      <c r="K810" s="157"/>
      <c r="L810" s="24"/>
      <c r="M810" s="24"/>
      <c r="N810" s="24"/>
      <c r="O810" s="24"/>
      <c r="P810" s="24"/>
      <c r="Q810" s="24"/>
      <c r="R810" s="24"/>
      <c r="S810" s="24"/>
      <c r="T810" s="24"/>
      <c r="U810" s="24"/>
      <c r="V810" s="24"/>
      <c r="W810" s="24"/>
      <c r="X810" s="24"/>
      <c r="Y810" s="24"/>
      <c r="Z810" s="24"/>
      <c r="AA810" s="24"/>
      <c r="AB810" s="24"/>
      <c r="AC810" s="24"/>
      <c r="AD810" s="24"/>
    </row>
    <row r="811" spans="1:30" hidden="1" x14ac:dyDescent="0.25">
      <c r="A811" s="156"/>
      <c r="B811" s="156"/>
      <c r="C811" s="24"/>
      <c r="D811" s="24"/>
      <c r="E811" s="24"/>
      <c r="F811" s="24"/>
      <c r="G811" s="24"/>
      <c r="H811" s="24"/>
      <c r="I811" s="24"/>
      <c r="J811" s="24"/>
      <c r="K811" s="157"/>
      <c r="L811" s="24"/>
      <c r="M811" s="24"/>
      <c r="N811" s="24"/>
      <c r="O811" s="24"/>
      <c r="P811" s="24"/>
      <c r="Q811" s="24"/>
      <c r="R811" s="24"/>
      <c r="S811" s="24"/>
      <c r="T811" s="24"/>
      <c r="U811" s="24"/>
      <c r="V811" s="24"/>
      <c r="W811" s="24"/>
      <c r="X811" s="24"/>
      <c r="Y811" s="24"/>
      <c r="Z811" s="24"/>
      <c r="AA811" s="24"/>
      <c r="AB811" s="24"/>
      <c r="AC811" s="24"/>
      <c r="AD811" s="24"/>
    </row>
    <row r="812" spans="1:30" hidden="1" x14ac:dyDescent="0.25">
      <c r="A812" s="156"/>
      <c r="B812" s="156"/>
      <c r="C812" s="24"/>
      <c r="D812" s="24"/>
      <c r="E812" s="24"/>
      <c r="F812" s="24"/>
      <c r="G812" s="24"/>
      <c r="H812" s="24"/>
      <c r="I812" s="24"/>
      <c r="J812" s="24"/>
      <c r="K812" s="157"/>
      <c r="L812" s="24"/>
      <c r="M812" s="24"/>
      <c r="N812" s="24"/>
      <c r="O812" s="24"/>
      <c r="P812" s="24"/>
      <c r="Q812" s="24"/>
      <c r="R812" s="24"/>
      <c r="S812" s="24"/>
      <c r="T812" s="24"/>
      <c r="U812" s="24"/>
      <c r="V812" s="24"/>
      <c r="W812" s="24"/>
      <c r="X812" s="24"/>
      <c r="Y812" s="24"/>
      <c r="Z812" s="24"/>
      <c r="AA812" s="24"/>
      <c r="AB812" s="24"/>
      <c r="AC812" s="24"/>
      <c r="AD812" s="24"/>
    </row>
    <row r="813" spans="1:30" hidden="1" x14ac:dyDescent="0.25">
      <c r="A813" s="156"/>
      <c r="B813" s="156"/>
      <c r="C813" s="24"/>
      <c r="D813" s="24"/>
      <c r="E813" s="24"/>
      <c r="F813" s="24"/>
      <c r="G813" s="24"/>
      <c r="H813" s="24"/>
      <c r="I813" s="24"/>
      <c r="J813" s="24"/>
      <c r="K813" s="157"/>
      <c r="L813" s="24"/>
      <c r="M813" s="24"/>
      <c r="N813" s="24"/>
      <c r="O813" s="24"/>
      <c r="P813" s="24"/>
      <c r="Q813" s="24"/>
      <c r="R813" s="24"/>
      <c r="S813" s="24"/>
      <c r="T813" s="24"/>
      <c r="U813" s="24"/>
      <c r="V813" s="24"/>
      <c r="W813" s="24"/>
      <c r="X813" s="24"/>
      <c r="Y813" s="24"/>
      <c r="Z813" s="24"/>
      <c r="AA813" s="24"/>
      <c r="AB813" s="24"/>
      <c r="AC813" s="24"/>
      <c r="AD813" s="24"/>
    </row>
    <row r="814" spans="1:30" hidden="1" x14ac:dyDescent="0.25">
      <c r="A814" s="156"/>
      <c r="B814" s="156"/>
      <c r="C814" s="24"/>
      <c r="D814" s="24"/>
      <c r="E814" s="24"/>
      <c r="F814" s="24"/>
      <c r="G814" s="24"/>
      <c r="H814" s="24"/>
      <c r="I814" s="24"/>
      <c r="J814" s="24"/>
      <c r="K814" s="157"/>
      <c r="L814" s="24"/>
      <c r="M814" s="24"/>
      <c r="N814" s="24"/>
      <c r="O814" s="24"/>
      <c r="P814" s="24"/>
      <c r="Q814" s="24"/>
      <c r="R814" s="24"/>
      <c r="S814" s="24"/>
      <c r="T814" s="24"/>
      <c r="U814" s="24"/>
      <c r="V814" s="24"/>
      <c r="W814" s="24"/>
      <c r="X814" s="24"/>
      <c r="Y814" s="24"/>
      <c r="Z814" s="24"/>
      <c r="AA814" s="24"/>
      <c r="AB814" s="24"/>
      <c r="AC814" s="24"/>
      <c r="AD814" s="24"/>
    </row>
    <row r="815" spans="1:30" hidden="1" x14ac:dyDescent="0.25">
      <c r="A815" s="156"/>
      <c r="B815" s="156"/>
      <c r="C815" s="24"/>
      <c r="D815" s="24"/>
      <c r="E815" s="24"/>
      <c r="F815" s="24"/>
      <c r="G815" s="24"/>
      <c r="H815" s="24"/>
      <c r="I815" s="24"/>
      <c r="J815" s="24"/>
      <c r="K815" s="157"/>
      <c r="L815" s="24"/>
      <c r="M815" s="24"/>
      <c r="N815" s="24"/>
      <c r="O815" s="24"/>
      <c r="P815" s="24"/>
      <c r="Q815" s="24"/>
      <c r="R815" s="24"/>
      <c r="S815" s="24"/>
      <c r="T815" s="24"/>
      <c r="U815" s="24"/>
      <c r="V815" s="24"/>
      <c r="W815" s="24"/>
      <c r="X815" s="24"/>
      <c r="Y815" s="24"/>
      <c r="Z815" s="24"/>
      <c r="AA815" s="24"/>
      <c r="AB815" s="24"/>
      <c r="AC815" s="24"/>
      <c r="AD815" s="24"/>
    </row>
    <row r="816" spans="1:30" hidden="1" x14ac:dyDescent="0.25">
      <c r="A816" s="156"/>
      <c r="B816" s="156"/>
      <c r="C816" s="24"/>
      <c r="D816" s="24"/>
      <c r="E816" s="24"/>
      <c r="F816" s="24"/>
      <c r="G816" s="24"/>
      <c r="H816" s="24"/>
      <c r="I816" s="24"/>
      <c r="J816" s="24"/>
      <c r="K816" s="157"/>
      <c r="L816" s="24"/>
      <c r="M816" s="24"/>
      <c r="N816" s="24"/>
      <c r="O816" s="24"/>
      <c r="P816" s="24"/>
      <c r="Q816" s="24"/>
      <c r="R816" s="24"/>
      <c r="S816" s="24"/>
      <c r="T816" s="24"/>
      <c r="U816" s="24"/>
      <c r="V816" s="24"/>
      <c r="W816" s="24"/>
      <c r="X816" s="24"/>
      <c r="Y816" s="24"/>
      <c r="Z816" s="24"/>
      <c r="AA816" s="24"/>
      <c r="AB816" s="24"/>
      <c r="AC816" s="24"/>
      <c r="AD816" s="24"/>
    </row>
    <row r="817" spans="1:30" hidden="1" x14ac:dyDescent="0.25">
      <c r="A817" s="156"/>
      <c r="B817" s="156"/>
      <c r="C817" s="24"/>
      <c r="D817" s="24"/>
      <c r="E817" s="24"/>
      <c r="F817" s="24"/>
      <c r="G817" s="24"/>
      <c r="H817" s="24"/>
      <c r="I817" s="24"/>
      <c r="J817" s="24"/>
      <c r="K817" s="157"/>
      <c r="L817" s="24"/>
      <c r="M817" s="24"/>
      <c r="N817" s="24"/>
      <c r="O817" s="24"/>
      <c r="P817" s="24"/>
      <c r="Q817" s="24"/>
      <c r="R817" s="24"/>
      <c r="S817" s="24"/>
      <c r="T817" s="24"/>
      <c r="U817" s="24"/>
      <c r="V817" s="24"/>
      <c r="W817" s="24"/>
      <c r="X817" s="24"/>
      <c r="Y817" s="24"/>
      <c r="Z817" s="24"/>
      <c r="AA817" s="24"/>
      <c r="AB817" s="24"/>
      <c r="AC817" s="24"/>
      <c r="AD817" s="24"/>
    </row>
    <row r="818" spans="1:30" hidden="1" x14ac:dyDescent="0.25">
      <c r="A818" s="156"/>
      <c r="B818" s="156"/>
      <c r="C818" s="24"/>
      <c r="D818" s="24"/>
      <c r="E818" s="24"/>
      <c r="F818" s="24"/>
      <c r="G818" s="24"/>
      <c r="H818" s="24"/>
      <c r="I818" s="24"/>
      <c r="J818" s="24"/>
      <c r="K818" s="157"/>
      <c r="L818" s="24"/>
      <c r="M818" s="24"/>
      <c r="N818" s="24"/>
      <c r="O818" s="24"/>
      <c r="P818" s="24"/>
      <c r="Q818" s="24"/>
      <c r="R818" s="24"/>
      <c r="S818" s="24"/>
      <c r="T818" s="24"/>
      <c r="U818" s="24"/>
      <c r="V818" s="24"/>
      <c r="W818" s="24"/>
      <c r="X818" s="24"/>
      <c r="Y818" s="24"/>
      <c r="Z818" s="24"/>
      <c r="AA818" s="24"/>
      <c r="AB818" s="24"/>
      <c r="AC818" s="24"/>
      <c r="AD818" s="24"/>
    </row>
    <row r="819" spans="1:30" hidden="1" x14ac:dyDescent="0.25">
      <c r="A819" s="156"/>
      <c r="B819" s="156"/>
      <c r="C819" s="24"/>
      <c r="D819" s="24"/>
      <c r="E819" s="24"/>
      <c r="F819" s="24"/>
      <c r="G819" s="24"/>
      <c r="H819" s="24"/>
      <c r="I819" s="24"/>
      <c r="J819" s="24"/>
      <c r="K819" s="157"/>
      <c r="L819" s="24"/>
      <c r="M819" s="24"/>
      <c r="N819" s="24"/>
      <c r="O819" s="24"/>
      <c r="P819" s="24"/>
      <c r="Q819" s="24"/>
      <c r="R819" s="24"/>
      <c r="S819" s="24"/>
      <c r="T819" s="24"/>
      <c r="U819" s="24"/>
      <c r="V819" s="24"/>
      <c r="W819" s="24"/>
      <c r="X819" s="24"/>
      <c r="Y819" s="24"/>
      <c r="Z819" s="24"/>
      <c r="AA819" s="24"/>
      <c r="AB819" s="24"/>
      <c r="AC819" s="24"/>
      <c r="AD819" s="24"/>
    </row>
    <row r="820" spans="1:30" hidden="1" x14ac:dyDescent="0.25">
      <c r="A820" s="156"/>
      <c r="B820" s="156"/>
      <c r="C820" s="24"/>
      <c r="D820" s="24"/>
      <c r="E820" s="24"/>
      <c r="F820" s="24"/>
      <c r="G820" s="24"/>
      <c r="H820" s="24"/>
      <c r="I820" s="24"/>
      <c r="J820" s="24"/>
      <c r="K820" s="157"/>
      <c r="L820" s="24"/>
      <c r="M820" s="24"/>
      <c r="N820" s="24"/>
      <c r="O820" s="24"/>
      <c r="P820" s="24"/>
      <c r="Q820" s="24"/>
      <c r="R820" s="24"/>
      <c r="S820" s="24"/>
      <c r="T820" s="24"/>
      <c r="U820" s="24"/>
      <c r="V820" s="24"/>
      <c r="W820" s="24"/>
      <c r="X820" s="24"/>
      <c r="Y820" s="24"/>
      <c r="Z820" s="24"/>
      <c r="AA820" s="24"/>
      <c r="AB820" s="24"/>
      <c r="AC820" s="24"/>
      <c r="AD820" s="24"/>
    </row>
    <row r="821" spans="1:30" hidden="1" x14ac:dyDescent="0.25">
      <c r="A821" s="156"/>
      <c r="B821" s="156"/>
      <c r="C821" s="24"/>
      <c r="D821" s="24"/>
      <c r="E821" s="24"/>
      <c r="F821" s="24"/>
      <c r="G821" s="24"/>
      <c r="H821" s="24"/>
      <c r="I821" s="24"/>
      <c r="J821" s="24"/>
      <c r="K821" s="157"/>
      <c r="L821" s="24"/>
      <c r="M821" s="24"/>
      <c r="N821" s="24"/>
      <c r="O821" s="24"/>
      <c r="P821" s="24"/>
      <c r="Q821" s="24"/>
      <c r="R821" s="24"/>
      <c r="S821" s="24"/>
      <c r="T821" s="24"/>
      <c r="U821" s="24"/>
      <c r="V821" s="24"/>
      <c r="W821" s="24"/>
      <c r="X821" s="24"/>
      <c r="Y821" s="24"/>
      <c r="Z821" s="24"/>
      <c r="AA821" s="24"/>
      <c r="AB821" s="24"/>
      <c r="AC821" s="24"/>
      <c r="AD821" s="24"/>
    </row>
    <row r="822" spans="1:30" hidden="1" x14ac:dyDescent="0.25">
      <c r="A822" s="156"/>
      <c r="B822" s="156"/>
      <c r="C822" s="24"/>
      <c r="D822" s="24"/>
      <c r="E822" s="24"/>
      <c r="F822" s="24"/>
      <c r="G822" s="24"/>
      <c r="H822" s="24"/>
      <c r="I822" s="24"/>
      <c r="J822" s="24"/>
      <c r="K822" s="157"/>
      <c r="L822" s="24"/>
      <c r="M822" s="24"/>
      <c r="N822" s="24"/>
      <c r="O822" s="24"/>
      <c r="P822" s="24"/>
      <c r="Q822" s="24"/>
      <c r="R822" s="24"/>
      <c r="S822" s="24"/>
      <c r="T822" s="24"/>
      <c r="U822" s="24"/>
      <c r="V822" s="24"/>
      <c r="W822" s="24"/>
      <c r="X822" s="24"/>
      <c r="Y822" s="24"/>
      <c r="Z822" s="24"/>
      <c r="AA822" s="24"/>
      <c r="AB822" s="24"/>
      <c r="AC822" s="24"/>
      <c r="AD822" s="24"/>
    </row>
    <row r="823" spans="1:30" hidden="1" x14ac:dyDescent="0.25">
      <c r="A823" s="156"/>
      <c r="B823" s="156"/>
      <c r="C823" s="24"/>
      <c r="D823" s="24"/>
      <c r="E823" s="24"/>
      <c r="F823" s="24"/>
      <c r="G823" s="24"/>
      <c r="H823" s="24"/>
      <c r="I823" s="24"/>
      <c r="J823" s="24"/>
      <c r="K823" s="157"/>
      <c r="L823" s="24"/>
      <c r="M823" s="24"/>
      <c r="N823" s="24"/>
      <c r="O823" s="24"/>
      <c r="P823" s="24"/>
      <c r="Q823" s="24"/>
      <c r="R823" s="24"/>
      <c r="S823" s="24"/>
      <c r="T823" s="24"/>
      <c r="U823" s="24"/>
      <c r="V823" s="24"/>
      <c r="W823" s="24"/>
      <c r="X823" s="24"/>
      <c r="Y823" s="24"/>
      <c r="Z823" s="24"/>
      <c r="AA823" s="24"/>
      <c r="AB823" s="24"/>
      <c r="AC823" s="24"/>
      <c r="AD823" s="24"/>
    </row>
    <row r="824" spans="1:30" hidden="1" x14ac:dyDescent="0.25">
      <c r="A824" s="156"/>
      <c r="B824" s="156"/>
      <c r="C824" s="24"/>
      <c r="D824" s="24"/>
      <c r="E824" s="24"/>
      <c r="F824" s="24"/>
      <c r="G824" s="24"/>
      <c r="H824" s="24"/>
      <c r="I824" s="24"/>
      <c r="J824" s="24"/>
      <c r="K824" s="157"/>
      <c r="L824" s="24"/>
      <c r="M824" s="24"/>
      <c r="N824" s="24"/>
      <c r="O824" s="24"/>
      <c r="P824" s="24"/>
      <c r="Q824" s="24"/>
      <c r="R824" s="24"/>
      <c r="S824" s="24"/>
      <c r="T824" s="24"/>
      <c r="U824" s="24"/>
      <c r="V824" s="24"/>
      <c r="W824" s="24"/>
      <c r="X824" s="24"/>
      <c r="Y824" s="24"/>
      <c r="Z824" s="24"/>
      <c r="AA824" s="24"/>
      <c r="AB824" s="24"/>
      <c r="AC824" s="24"/>
      <c r="AD824" s="24"/>
    </row>
    <row r="825" spans="1:30" hidden="1" x14ac:dyDescent="0.25">
      <c r="A825" s="156"/>
      <c r="B825" s="156"/>
      <c r="C825" s="24"/>
      <c r="D825" s="24"/>
      <c r="E825" s="24"/>
      <c r="F825" s="24"/>
      <c r="G825" s="24"/>
      <c r="H825" s="24"/>
      <c r="I825" s="24"/>
      <c r="J825" s="24"/>
      <c r="K825" s="157"/>
      <c r="L825" s="24"/>
      <c r="M825" s="24"/>
      <c r="N825" s="24"/>
      <c r="O825" s="24"/>
      <c r="P825" s="24"/>
      <c r="Q825" s="24"/>
      <c r="R825" s="24"/>
      <c r="S825" s="24"/>
      <c r="T825" s="24"/>
      <c r="U825" s="24"/>
      <c r="V825" s="24"/>
      <c r="W825" s="24"/>
      <c r="X825" s="24"/>
      <c r="Y825" s="24"/>
      <c r="Z825" s="24"/>
      <c r="AA825" s="24"/>
      <c r="AB825" s="24"/>
      <c r="AC825" s="24"/>
      <c r="AD825" s="24"/>
    </row>
    <row r="826" spans="1:30" hidden="1" x14ac:dyDescent="0.25">
      <c r="A826" s="156"/>
      <c r="B826" s="156"/>
      <c r="C826" s="24"/>
      <c r="D826" s="24"/>
      <c r="E826" s="24"/>
      <c r="F826" s="24"/>
      <c r="G826" s="24"/>
      <c r="H826" s="24"/>
      <c r="I826" s="24"/>
      <c r="J826" s="24"/>
      <c r="K826" s="157"/>
      <c r="L826" s="24"/>
      <c r="M826" s="24"/>
      <c r="N826" s="24"/>
      <c r="O826" s="24"/>
      <c r="P826" s="24"/>
      <c r="Q826" s="24"/>
      <c r="R826" s="24"/>
      <c r="S826" s="24"/>
      <c r="T826" s="24"/>
      <c r="U826" s="24"/>
      <c r="V826" s="24"/>
      <c r="W826" s="24"/>
      <c r="X826" s="24"/>
      <c r="Y826" s="24"/>
      <c r="Z826" s="24"/>
      <c r="AA826" s="24"/>
      <c r="AB826" s="24"/>
      <c r="AC826" s="24"/>
      <c r="AD826" s="24"/>
    </row>
    <row r="827" spans="1:30" hidden="1" x14ac:dyDescent="0.25">
      <c r="A827" s="156"/>
      <c r="B827" s="156"/>
      <c r="C827" s="24"/>
      <c r="D827" s="24"/>
      <c r="E827" s="24"/>
      <c r="F827" s="24"/>
      <c r="G827" s="24"/>
      <c r="H827" s="24"/>
      <c r="I827" s="24"/>
      <c r="J827" s="24"/>
      <c r="K827" s="157"/>
      <c r="L827" s="24"/>
      <c r="M827" s="24"/>
      <c r="N827" s="24"/>
      <c r="O827" s="24"/>
      <c r="P827" s="24"/>
      <c r="Q827" s="24"/>
      <c r="R827" s="24"/>
      <c r="S827" s="24"/>
      <c r="T827" s="24"/>
      <c r="U827" s="24"/>
      <c r="V827" s="24"/>
      <c r="W827" s="24"/>
      <c r="X827" s="24"/>
      <c r="Y827" s="24"/>
      <c r="Z827" s="24"/>
      <c r="AA827" s="24"/>
      <c r="AB827" s="24"/>
      <c r="AC827" s="24"/>
      <c r="AD827" s="24"/>
    </row>
    <row r="828" spans="1:30" hidden="1" x14ac:dyDescent="0.25">
      <c r="A828" s="156"/>
      <c r="B828" s="156"/>
      <c r="C828" s="24"/>
      <c r="D828" s="24"/>
      <c r="E828" s="24"/>
      <c r="F828" s="24"/>
      <c r="G828" s="24"/>
      <c r="H828" s="24"/>
      <c r="I828" s="24"/>
      <c r="J828" s="24"/>
      <c r="K828" s="157"/>
      <c r="L828" s="24"/>
      <c r="M828" s="24"/>
      <c r="N828" s="24"/>
      <c r="O828" s="24"/>
      <c r="P828" s="24"/>
      <c r="Q828" s="24"/>
      <c r="R828" s="24"/>
      <c r="S828" s="24"/>
      <c r="T828" s="24"/>
      <c r="U828" s="24"/>
      <c r="V828" s="24"/>
      <c r="W828" s="24"/>
      <c r="X828" s="24"/>
      <c r="Y828" s="24"/>
      <c r="Z828" s="24"/>
      <c r="AA828" s="24"/>
      <c r="AB828" s="24"/>
      <c r="AC828" s="24"/>
      <c r="AD828" s="24"/>
    </row>
    <row r="829" spans="1:30" hidden="1" x14ac:dyDescent="0.25">
      <c r="A829" s="156"/>
      <c r="B829" s="156"/>
      <c r="C829" s="24"/>
      <c r="D829" s="24"/>
      <c r="E829" s="24"/>
      <c r="F829" s="24"/>
      <c r="G829" s="24"/>
      <c r="H829" s="24"/>
      <c r="I829" s="24"/>
      <c r="J829" s="24"/>
      <c r="K829" s="157"/>
      <c r="L829" s="24"/>
      <c r="M829" s="24"/>
      <c r="N829" s="24"/>
      <c r="O829" s="24"/>
      <c r="P829" s="24"/>
      <c r="Q829" s="24"/>
      <c r="R829" s="24"/>
      <c r="S829" s="24"/>
      <c r="T829" s="24"/>
      <c r="U829" s="24"/>
      <c r="V829" s="24"/>
      <c r="W829" s="24"/>
      <c r="X829" s="24"/>
      <c r="Y829" s="24"/>
      <c r="Z829" s="24"/>
      <c r="AA829" s="24"/>
      <c r="AB829" s="24"/>
      <c r="AC829" s="24"/>
      <c r="AD829" s="24"/>
    </row>
    <row r="830" spans="1:30" hidden="1" x14ac:dyDescent="0.25">
      <c r="A830" s="156"/>
      <c r="B830" s="156"/>
      <c r="C830" s="24"/>
      <c r="D830" s="24"/>
      <c r="E830" s="24"/>
      <c r="F830" s="24"/>
      <c r="G830" s="24"/>
      <c r="H830" s="24"/>
      <c r="I830" s="24"/>
      <c r="J830" s="24"/>
      <c r="K830" s="157"/>
      <c r="L830" s="24"/>
      <c r="M830" s="24"/>
      <c r="N830" s="24"/>
      <c r="O830" s="24"/>
      <c r="P830" s="24"/>
      <c r="Q830" s="24"/>
      <c r="R830" s="24"/>
      <c r="S830" s="24"/>
      <c r="T830" s="24"/>
      <c r="U830" s="24"/>
      <c r="V830" s="24"/>
      <c r="W830" s="24"/>
      <c r="X830" s="24"/>
      <c r="Y830" s="24"/>
      <c r="Z830" s="24"/>
      <c r="AA830" s="24"/>
      <c r="AB830" s="24"/>
      <c r="AC830" s="24"/>
      <c r="AD830" s="24"/>
    </row>
    <row r="831" spans="1:30" hidden="1" x14ac:dyDescent="0.25">
      <c r="A831" s="156"/>
      <c r="B831" s="156"/>
      <c r="C831" s="24"/>
      <c r="D831" s="24"/>
      <c r="E831" s="24"/>
      <c r="F831" s="24"/>
      <c r="G831" s="24"/>
      <c r="H831" s="24"/>
      <c r="I831" s="24"/>
      <c r="J831" s="24"/>
      <c r="K831" s="157"/>
      <c r="L831" s="24"/>
      <c r="M831" s="24"/>
      <c r="N831" s="24"/>
      <c r="O831" s="24"/>
      <c r="P831" s="24"/>
      <c r="Q831" s="24"/>
      <c r="R831" s="24"/>
      <c r="S831" s="24"/>
      <c r="T831" s="24"/>
      <c r="U831" s="24"/>
      <c r="V831" s="24"/>
      <c r="W831" s="24"/>
      <c r="X831" s="24"/>
      <c r="Y831" s="24"/>
      <c r="Z831" s="24"/>
      <c r="AA831" s="24"/>
      <c r="AB831" s="24"/>
      <c r="AC831" s="24"/>
      <c r="AD831" s="24"/>
    </row>
    <row r="832" spans="1:30" hidden="1" x14ac:dyDescent="0.25">
      <c r="A832" s="156"/>
      <c r="B832" s="156"/>
      <c r="C832" s="24"/>
      <c r="D832" s="24"/>
      <c r="E832" s="24"/>
      <c r="F832" s="24"/>
      <c r="G832" s="24"/>
      <c r="H832" s="24"/>
      <c r="I832" s="24"/>
      <c r="J832" s="24"/>
      <c r="K832" s="157"/>
      <c r="L832" s="24"/>
      <c r="M832" s="24"/>
      <c r="N832" s="24"/>
      <c r="O832" s="24"/>
      <c r="P832" s="24"/>
      <c r="Q832" s="24"/>
      <c r="R832" s="24"/>
      <c r="S832" s="24"/>
      <c r="T832" s="24"/>
      <c r="U832" s="24"/>
      <c r="V832" s="24"/>
      <c r="W832" s="24"/>
      <c r="X832" s="24"/>
      <c r="Y832" s="24"/>
      <c r="Z832" s="24"/>
      <c r="AA832" s="24"/>
      <c r="AB832" s="24"/>
      <c r="AC832" s="24"/>
      <c r="AD832" s="24"/>
    </row>
    <row r="833" spans="1:30" hidden="1" x14ac:dyDescent="0.25">
      <c r="A833" s="156"/>
      <c r="B833" s="156"/>
      <c r="C833" s="24"/>
      <c r="D833" s="24"/>
      <c r="E833" s="24"/>
      <c r="F833" s="24"/>
      <c r="G833" s="24"/>
      <c r="H833" s="24"/>
      <c r="I833" s="24"/>
      <c r="J833" s="24"/>
      <c r="K833" s="157"/>
      <c r="L833" s="24"/>
      <c r="M833" s="24"/>
      <c r="N833" s="24"/>
      <c r="O833" s="24"/>
      <c r="P833" s="24"/>
      <c r="Q833" s="24"/>
      <c r="R833" s="24"/>
      <c r="S833" s="24"/>
      <c r="T833" s="24"/>
      <c r="U833" s="24"/>
      <c r="V833" s="24"/>
      <c r="W833" s="24"/>
      <c r="X833" s="24"/>
      <c r="Y833" s="24"/>
      <c r="Z833" s="24"/>
      <c r="AA833" s="24"/>
      <c r="AB833" s="24"/>
      <c r="AC833" s="24"/>
      <c r="AD833" s="24"/>
    </row>
    <row r="834" spans="1:30" hidden="1" x14ac:dyDescent="0.25">
      <c r="A834" s="156"/>
      <c r="B834" s="156"/>
      <c r="C834" s="24"/>
      <c r="D834" s="24"/>
      <c r="E834" s="24"/>
      <c r="F834" s="24"/>
      <c r="G834" s="24"/>
      <c r="H834" s="24"/>
      <c r="I834" s="24"/>
      <c r="J834" s="24"/>
      <c r="K834" s="157"/>
      <c r="L834" s="24"/>
      <c r="M834" s="24"/>
      <c r="N834" s="24"/>
      <c r="O834" s="24"/>
      <c r="P834" s="24"/>
      <c r="Q834" s="24"/>
      <c r="R834" s="24"/>
      <c r="S834" s="24"/>
      <c r="T834" s="24"/>
      <c r="U834" s="24"/>
      <c r="V834" s="24"/>
      <c r="W834" s="24"/>
      <c r="X834" s="24"/>
      <c r="Y834" s="24"/>
      <c r="Z834" s="24"/>
      <c r="AA834" s="24"/>
      <c r="AB834" s="24"/>
      <c r="AC834" s="24"/>
      <c r="AD834" s="24"/>
    </row>
    <row r="835" spans="1:30" hidden="1" x14ac:dyDescent="0.25">
      <c r="A835" s="156"/>
      <c r="B835" s="156"/>
      <c r="C835" s="24"/>
      <c r="D835" s="24"/>
      <c r="E835" s="24"/>
      <c r="F835" s="24"/>
      <c r="G835" s="24"/>
      <c r="H835" s="24"/>
      <c r="I835" s="24"/>
      <c r="J835" s="24"/>
      <c r="K835" s="157"/>
      <c r="L835" s="24"/>
      <c r="M835" s="24"/>
      <c r="N835" s="24"/>
      <c r="O835" s="24"/>
      <c r="P835" s="24"/>
      <c r="Q835" s="24"/>
      <c r="R835" s="24"/>
      <c r="S835" s="24"/>
      <c r="T835" s="24"/>
      <c r="U835" s="24"/>
      <c r="V835" s="24"/>
      <c r="W835" s="24"/>
      <c r="X835" s="24"/>
      <c r="Y835" s="24"/>
      <c r="Z835" s="24"/>
      <c r="AA835" s="24"/>
      <c r="AB835" s="24"/>
      <c r="AC835" s="24"/>
      <c r="AD835" s="24"/>
    </row>
    <row r="836" spans="1:30" hidden="1" x14ac:dyDescent="0.25">
      <c r="A836" s="156"/>
      <c r="B836" s="156"/>
      <c r="C836" s="24"/>
      <c r="D836" s="24"/>
      <c r="E836" s="24"/>
      <c r="F836" s="24"/>
      <c r="G836" s="24"/>
      <c r="H836" s="24"/>
      <c r="I836" s="24"/>
      <c r="J836" s="24"/>
      <c r="K836" s="157"/>
      <c r="L836" s="24"/>
      <c r="M836" s="24"/>
      <c r="N836" s="24"/>
      <c r="O836" s="24"/>
      <c r="P836" s="24"/>
      <c r="Q836" s="24"/>
      <c r="R836" s="24"/>
      <c r="S836" s="24"/>
      <c r="T836" s="24"/>
      <c r="U836" s="24"/>
      <c r="V836" s="24"/>
      <c r="W836" s="24"/>
      <c r="X836" s="24"/>
      <c r="Y836" s="24"/>
      <c r="Z836" s="24"/>
      <c r="AA836" s="24"/>
      <c r="AB836" s="24"/>
      <c r="AC836" s="24"/>
      <c r="AD836" s="24"/>
    </row>
    <row r="837" spans="1:30" hidden="1" x14ac:dyDescent="0.25">
      <c r="A837" s="156"/>
      <c r="B837" s="156"/>
      <c r="C837" s="24"/>
      <c r="D837" s="24"/>
      <c r="E837" s="24"/>
      <c r="F837" s="24"/>
      <c r="G837" s="24"/>
      <c r="H837" s="24"/>
      <c r="I837" s="24"/>
      <c r="J837" s="24"/>
      <c r="K837" s="157"/>
      <c r="L837" s="24"/>
      <c r="M837" s="24"/>
      <c r="N837" s="24"/>
      <c r="O837" s="24"/>
      <c r="P837" s="24"/>
      <c r="Q837" s="24"/>
      <c r="R837" s="24"/>
      <c r="S837" s="24"/>
      <c r="T837" s="24"/>
      <c r="U837" s="24"/>
      <c r="V837" s="24"/>
      <c r="W837" s="24"/>
      <c r="X837" s="24"/>
      <c r="Y837" s="24"/>
      <c r="Z837" s="24"/>
      <c r="AA837" s="24"/>
      <c r="AB837" s="24"/>
      <c r="AC837" s="24"/>
      <c r="AD837" s="24"/>
    </row>
    <row r="838" spans="1:30" hidden="1" x14ac:dyDescent="0.25">
      <c r="A838" s="156"/>
      <c r="B838" s="156"/>
      <c r="C838" s="24"/>
      <c r="D838" s="24"/>
      <c r="E838" s="24"/>
      <c r="F838" s="24"/>
      <c r="G838" s="24"/>
      <c r="H838" s="24"/>
      <c r="I838" s="24"/>
      <c r="J838" s="24"/>
      <c r="K838" s="157"/>
      <c r="L838" s="24"/>
      <c r="M838" s="24"/>
      <c r="N838" s="24"/>
      <c r="O838" s="24"/>
      <c r="P838" s="24"/>
      <c r="Q838" s="24"/>
      <c r="R838" s="24"/>
      <c r="S838" s="24"/>
      <c r="T838" s="24"/>
      <c r="U838" s="24"/>
      <c r="V838" s="24"/>
      <c r="W838" s="24"/>
      <c r="X838" s="24"/>
      <c r="Y838" s="24"/>
      <c r="Z838" s="24"/>
      <c r="AA838" s="24"/>
      <c r="AB838" s="24"/>
      <c r="AC838" s="24"/>
      <c r="AD838" s="24"/>
    </row>
    <row r="839" spans="1:30" hidden="1" x14ac:dyDescent="0.25">
      <c r="A839" s="156"/>
      <c r="B839" s="156"/>
      <c r="C839" s="24"/>
      <c r="D839" s="24"/>
      <c r="E839" s="24"/>
      <c r="F839" s="24"/>
      <c r="G839" s="24"/>
      <c r="H839" s="24"/>
      <c r="I839" s="24"/>
      <c r="J839" s="24"/>
      <c r="K839" s="157"/>
      <c r="L839" s="24"/>
      <c r="M839" s="24"/>
      <c r="N839" s="24"/>
      <c r="O839" s="24"/>
      <c r="P839" s="24"/>
      <c r="Q839" s="24"/>
      <c r="R839" s="24"/>
      <c r="S839" s="24"/>
      <c r="T839" s="24"/>
      <c r="U839" s="24"/>
      <c r="V839" s="24"/>
      <c r="W839" s="24"/>
      <c r="X839" s="24"/>
      <c r="Y839" s="24"/>
      <c r="Z839" s="24"/>
      <c r="AA839" s="24"/>
      <c r="AB839" s="24"/>
      <c r="AC839" s="24"/>
      <c r="AD839" s="24"/>
    </row>
    <row r="840" spans="1:30" hidden="1" x14ac:dyDescent="0.25">
      <c r="A840" s="156"/>
      <c r="B840" s="156"/>
      <c r="C840" s="24"/>
      <c r="D840" s="24"/>
      <c r="E840" s="24"/>
      <c r="F840" s="24"/>
      <c r="G840" s="24"/>
      <c r="H840" s="24"/>
      <c r="I840" s="24"/>
      <c r="J840" s="24"/>
      <c r="K840" s="157"/>
      <c r="L840" s="24"/>
      <c r="M840" s="24"/>
      <c r="N840" s="24"/>
      <c r="O840" s="24"/>
      <c r="P840" s="24"/>
      <c r="Q840" s="24"/>
      <c r="R840" s="24"/>
      <c r="S840" s="24"/>
      <c r="T840" s="24"/>
      <c r="U840" s="24"/>
      <c r="V840" s="24"/>
      <c r="W840" s="24"/>
      <c r="X840" s="24"/>
      <c r="Y840" s="24"/>
      <c r="Z840" s="24"/>
      <c r="AA840" s="24"/>
      <c r="AB840" s="24"/>
      <c r="AC840" s="24"/>
      <c r="AD840" s="24"/>
    </row>
    <row r="841" spans="1:30" hidden="1" x14ac:dyDescent="0.25">
      <c r="A841" s="156"/>
      <c r="B841" s="156"/>
      <c r="C841" s="24"/>
      <c r="D841" s="24"/>
      <c r="E841" s="24"/>
      <c r="F841" s="24"/>
      <c r="G841" s="24"/>
      <c r="H841" s="24"/>
      <c r="I841" s="24"/>
      <c r="J841" s="24"/>
      <c r="K841" s="157"/>
      <c r="L841" s="24"/>
      <c r="M841" s="24"/>
      <c r="N841" s="24"/>
      <c r="O841" s="24"/>
      <c r="P841" s="24"/>
      <c r="Q841" s="24"/>
      <c r="R841" s="24"/>
      <c r="S841" s="24"/>
      <c r="T841" s="24"/>
      <c r="U841" s="24"/>
      <c r="V841" s="24"/>
      <c r="W841" s="24"/>
      <c r="X841" s="24"/>
      <c r="Y841" s="24"/>
      <c r="Z841" s="24"/>
      <c r="AA841" s="24"/>
      <c r="AB841" s="24"/>
      <c r="AC841" s="24"/>
      <c r="AD841" s="24"/>
    </row>
    <row r="842" spans="1:30" hidden="1" x14ac:dyDescent="0.25">
      <c r="A842" s="156"/>
      <c r="B842" s="156"/>
      <c r="C842" s="24"/>
      <c r="D842" s="24"/>
      <c r="E842" s="24"/>
      <c r="F842" s="24"/>
      <c r="G842" s="24"/>
      <c r="H842" s="24"/>
      <c r="I842" s="24"/>
      <c r="J842" s="24"/>
      <c r="K842" s="157"/>
      <c r="L842" s="24"/>
      <c r="M842" s="24"/>
      <c r="N842" s="24"/>
      <c r="O842" s="24"/>
      <c r="P842" s="24"/>
      <c r="Q842" s="24"/>
      <c r="R842" s="24"/>
      <c r="S842" s="24"/>
      <c r="T842" s="24"/>
      <c r="U842" s="24"/>
      <c r="V842" s="24"/>
      <c r="W842" s="24"/>
      <c r="X842" s="24"/>
      <c r="Y842" s="24"/>
      <c r="Z842" s="24"/>
      <c r="AA842" s="24"/>
      <c r="AB842" s="24"/>
      <c r="AC842" s="24"/>
      <c r="AD842" s="24"/>
    </row>
    <row r="843" spans="1:30" hidden="1" x14ac:dyDescent="0.25">
      <c r="A843" s="156"/>
      <c r="B843" s="156"/>
      <c r="C843" s="24"/>
      <c r="D843" s="24"/>
      <c r="E843" s="24"/>
      <c r="F843" s="24"/>
      <c r="G843" s="24"/>
      <c r="H843" s="24"/>
      <c r="I843" s="24"/>
      <c r="J843" s="24"/>
      <c r="K843" s="157"/>
      <c r="L843" s="24"/>
      <c r="M843" s="24"/>
      <c r="N843" s="24"/>
      <c r="O843" s="24"/>
      <c r="P843" s="24"/>
      <c r="Q843" s="24"/>
      <c r="R843" s="24"/>
      <c r="S843" s="24"/>
      <c r="T843" s="24"/>
      <c r="U843" s="24"/>
      <c r="V843" s="24"/>
      <c r="W843" s="24"/>
      <c r="X843" s="24"/>
      <c r="Y843" s="24"/>
      <c r="Z843" s="24"/>
      <c r="AA843" s="24"/>
      <c r="AB843" s="24"/>
      <c r="AC843" s="24"/>
      <c r="AD843" s="24"/>
    </row>
    <row r="844" spans="1:30" hidden="1" x14ac:dyDescent="0.25">
      <c r="A844" s="156"/>
      <c r="B844" s="156"/>
      <c r="C844" s="24"/>
      <c r="D844" s="24"/>
      <c r="E844" s="24"/>
      <c r="F844" s="24"/>
      <c r="G844" s="24"/>
      <c r="H844" s="24"/>
      <c r="I844" s="24"/>
      <c r="J844" s="24"/>
      <c r="K844" s="157"/>
      <c r="L844" s="24"/>
      <c r="M844" s="24"/>
      <c r="N844" s="24"/>
      <c r="O844" s="24"/>
      <c r="P844" s="24"/>
      <c r="Q844" s="24"/>
      <c r="R844" s="24"/>
      <c r="S844" s="24"/>
      <c r="T844" s="24"/>
      <c r="U844" s="24"/>
      <c r="V844" s="24"/>
      <c r="W844" s="24"/>
      <c r="X844" s="24"/>
      <c r="Y844" s="24"/>
      <c r="Z844" s="24"/>
      <c r="AA844" s="24"/>
      <c r="AB844" s="24"/>
      <c r="AC844" s="24"/>
      <c r="AD844" s="24"/>
    </row>
    <row r="845" spans="1:30" hidden="1" x14ac:dyDescent="0.25">
      <c r="A845" s="156"/>
      <c r="B845" s="156"/>
      <c r="C845" s="24"/>
      <c r="D845" s="24"/>
      <c r="E845" s="24"/>
      <c r="F845" s="24"/>
      <c r="G845" s="24"/>
      <c r="H845" s="24"/>
      <c r="I845" s="24"/>
      <c r="J845" s="24"/>
      <c r="K845" s="157"/>
      <c r="L845" s="24"/>
      <c r="M845" s="24"/>
      <c r="N845" s="24"/>
      <c r="O845" s="24"/>
      <c r="P845" s="24"/>
      <c r="Q845" s="24"/>
      <c r="R845" s="24"/>
      <c r="S845" s="24"/>
      <c r="T845" s="24"/>
      <c r="U845" s="24"/>
      <c r="V845" s="24"/>
      <c r="W845" s="24"/>
      <c r="X845" s="24"/>
      <c r="Y845" s="24"/>
      <c r="Z845" s="24"/>
      <c r="AA845" s="24"/>
      <c r="AB845" s="24"/>
      <c r="AC845" s="24"/>
      <c r="AD845" s="24"/>
    </row>
    <row r="846" spans="1:30" hidden="1" x14ac:dyDescent="0.25">
      <c r="A846" s="156"/>
      <c r="B846" s="156"/>
      <c r="C846" s="24"/>
      <c r="D846" s="24"/>
      <c r="E846" s="24"/>
      <c r="F846" s="24"/>
      <c r="G846" s="24"/>
      <c r="H846" s="24"/>
      <c r="I846" s="24"/>
      <c r="J846" s="24"/>
      <c r="K846" s="157"/>
      <c r="L846" s="24"/>
      <c r="M846" s="24"/>
      <c r="N846" s="24"/>
      <c r="O846" s="24"/>
      <c r="P846" s="24"/>
      <c r="Q846" s="24"/>
      <c r="R846" s="24"/>
      <c r="S846" s="24"/>
      <c r="T846" s="24"/>
      <c r="U846" s="24"/>
      <c r="V846" s="24"/>
      <c r="W846" s="24"/>
      <c r="X846" s="24"/>
      <c r="Y846" s="24"/>
      <c r="Z846" s="24"/>
      <c r="AA846" s="24"/>
      <c r="AB846" s="24"/>
      <c r="AC846" s="24"/>
      <c r="AD846" s="24"/>
    </row>
    <row r="847" spans="1:30" hidden="1" x14ac:dyDescent="0.25">
      <c r="A847" s="156"/>
      <c r="B847" s="156"/>
      <c r="C847" s="24"/>
      <c r="D847" s="24"/>
      <c r="E847" s="24"/>
      <c r="F847" s="24"/>
      <c r="G847" s="24"/>
      <c r="H847" s="24"/>
      <c r="I847" s="24"/>
      <c r="J847" s="24"/>
      <c r="K847" s="157"/>
      <c r="L847" s="24"/>
      <c r="M847" s="24"/>
      <c r="N847" s="24"/>
      <c r="O847" s="24"/>
      <c r="P847" s="24"/>
      <c r="Q847" s="24"/>
      <c r="R847" s="24"/>
      <c r="S847" s="24"/>
      <c r="T847" s="24"/>
      <c r="U847" s="24"/>
      <c r="V847" s="24"/>
      <c r="W847" s="24"/>
      <c r="X847" s="24"/>
      <c r="Y847" s="24"/>
      <c r="Z847" s="24"/>
      <c r="AA847" s="24"/>
      <c r="AB847" s="24"/>
      <c r="AC847" s="24"/>
      <c r="AD847" s="24"/>
    </row>
    <row r="848" spans="1:30" hidden="1" x14ac:dyDescent="0.25">
      <c r="A848" s="156"/>
      <c r="B848" s="156"/>
      <c r="C848" s="24"/>
      <c r="D848" s="24"/>
      <c r="E848" s="24"/>
      <c r="F848" s="24"/>
      <c r="G848" s="24"/>
      <c r="H848" s="24"/>
      <c r="I848" s="24"/>
      <c r="J848" s="24"/>
      <c r="K848" s="157"/>
      <c r="L848" s="24"/>
      <c r="M848" s="24"/>
      <c r="N848" s="24"/>
      <c r="O848" s="24"/>
      <c r="P848" s="24"/>
      <c r="Q848" s="24"/>
      <c r="R848" s="24"/>
      <c r="S848" s="24"/>
      <c r="T848" s="24"/>
      <c r="U848" s="24"/>
      <c r="V848" s="24"/>
      <c r="W848" s="24"/>
      <c r="X848" s="24"/>
      <c r="Y848" s="24"/>
      <c r="Z848" s="24"/>
      <c r="AA848" s="24"/>
      <c r="AB848" s="24"/>
      <c r="AC848" s="24"/>
      <c r="AD848" s="24"/>
    </row>
    <row r="849" spans="1:30" hidden="1" x14ac:dyDescent="0.25">
      <c r="A849" s="156"/>
      <c r="B849" s="156"/>
      <c r="C849" s="24"/>
      <c r="D849" s="24"/>
      <c r="E849" s="24"/>
      <c r="F849" s="24"/>
      <c r="G849" s="24"/>
      <c r="H849" s="24"/>
      <c r="I849" s="24"/>
      <c r="J849" s="24"/>
      <c r="K849" s="157"/>
      <c r="L849" s="24"/>
      <c r="M849" s="24"/>
      <c r="N849" s="24"/>
      <c r="O849" s="24"/>
      <c r="P849" s="24"/>
      <c r="Q849" s="24"/>
      <c r="R849" s="24"/>
      <c r="S849" s="24"/>
      <c r="T849" s="24"/>
      <c r="U849" s="24"/>
      <c r="V849" s="24"/>
      <c r="W849" s="24"/>
      <c r="X849" s="24"/>
      <c r="Y849" s="24"/>
      <c r="Z849" s="24"/>
      <c r="AA849" s="24"/>
      <c r="AB849" s="24"/>
      <c r="AC849" s="24"/>
      <c r="AD849" s="24"/>
    </row>
    <row r="850" spans="1:30" hidden="1" x14ac:dyDescent="0.25">
      <c r="A850" s="156"/>
      <c r="B850" s="156"/>
      <c r="C850" s="24"/>
      <c r="D850" s="24"/>
      <c r="E850" s="24"/>
      <c r="F850" s="24"/>
      <c r="G850" s="24"/>
      <c r="H850" s="24"/>
      <c r="I850" s="24"/>
      <c r="J850" s="24"/>
      <c r="K850" s="157"/>
      <c r="L850" s="24"/>
      <c r="M850" s="24"/>
      <c r="N850" s="24"/>
      <c r="O850" s="24"/>
      <c r="P850" s="24"/>
      <c r="Q850" s="24"/>
      <c r="R850" s="24"/>
      <c r="S850" s="24"/>
      <c r="T850" s="24"/>
      <c r="U850" s="24"/>
      <c r="V850" s="24"/>
      <c r="W850" s="24"/>
      <c r="X850" s="24"/>
      <c r="Y850" s="24"/>
      <c r="Z850" s="24"/>
      <c r="AA850" s="24"/>
      <c r="AB850" s="24"/>
      <c r="AC850" s="24"/>
      <c r="AD850" s="24"/>
    </row>
    <row r="851" spans="1:30" hidden="1" x14ac:dyDescent="0.25">
      <c r="A851" s="156"/>
      <c r="B851" s="156"/>
      <c r="C851" s="24"/>
      <c r="D851" s="24"/>
      <c r="E851" s="24"/>
      <c r="F851" s="24"/>
      <c r="G851" s="24"/>
      <c r="H851" s="24"/>
      <c r="I851" s="24"/>
      <c r="J851" s="24"/>
      <c r="K851" s="157"/>
      <c r="L851" s="24"/>
      <c r="M851" s="24"/>
      <c r="N851" s="24"/>
      <c r="O851" s="24"/>
      <c r="P851" s="24"/>
      <c r="Q851" s="24"/>
      <c r="R851" s="24"/>
      <c r="S851" s="24"/>
      <c r="T851" s="24"/>
      <c r="U851" s="24"/>
      <c r="V851" s="24"/>
      <c r="W851" s="24"/>
      <c r="X851" s="24"/>
      <c r="Y851" s="24"/>
      <c r="Z851" s="24"/>
      <c r="AA851" s="24"/>
      <c r="AB851" s="24"/>
      <c r="AC851" s="24"/>
      <c r="AD851" s="24"/>
    </row>
    <row r="852" spans="1:30" hidden="1" x14ac:dyDescent="0.25">
      <c r="A852" s="156"/>
      <c r="B852" s="156"/>
      <c r="C852" s="24"/>
      <c r="D852" s="24"/>
      <c r="E852" s="24"/>
      <c r="F852" s="24"/>
      <c r="G852" s="24"/>
      <c r="H852" s="24"/>
      <c r="I852" s="24"/>
      <c r="J852" s="24"/>
      <c r="K852" s="157"/>
      <c r="L852" s="24"/>
      <c r="M852" s="24"/>
      <c r="N852" s="24"/>
      <c r="O852" s="24"/>
      <c r="P852" s="24"/>
      <c r="Q852" s="24"/>
      <c r="R852" s="24"/>
      <c r="S852" s="24"/>
      <c r="T852" s="24"/>
      <c r="U852" s="24"/>
      <c r="V852" s="24"/>
      <c r="W852" s="24"/>
      <c r="X852" s="24"/>
      <c r="Y852" s="24"/>
      <c r="Z852" s="24"/>
      <c r="AA852" s="24"/>
      <c r="AB852" s="24"/>
      <c r="AC852" s="24"/>
      <c r="AD852" s="24"/>
    </row>
    <row r="853" spans="1:30" hidden="1" x14ac:dyDescent="0.25">
      <c r="A853" s="156"/>
      <c r="B853" s="156"/>
      <c r="C853" s="24"/>
      <c r="D853" s="24"/>
      <c r="E853" s="24"/>
      <c r="F853" s="24"/>
      <c r="G853" s="24"/>
      <c r="H853" s="24"/>
      <c r="I853" s="24"/>
      <c r="J853" s="24"/>
      <c r="K853" s="157"/>
      <c r="L853" s="24"/>
      <c r="M853" s="24"/>
      <c r="N853" s="24"/>
      <c r="O853" s="24"/>
      <c r="P853" s="24"/>
      <c r="Q853" s="24"/>
      <c r="R853" s="24"/>
      <c r="S853" s="24"/>
      <c r="T853" s="24"/>
      <c r="U853" s="24"/>
      <c r="V853" s="24"/>
      <c r="W853" s="24"/>
      <c r="X853" s="24"/>
      <c r="Y853" s="24"/>
      <c r="Z853" s="24"/>
      <c r="AA853" s="24"/>
      <c r="AB853" s="24"/>
      <c r="AC853" s="24"/>
      <c r="AD853" s="24"/>
    </row>
    <row r="854" spans="1:30" hidden="1" x14ac:dyDescent="0.25">
      <c r="A854" s="156"/>
      <c r="B854" s="156"/>
      <c r="C854" s="24"/>
      <c r="D854" s="24"/>
      <c r="E854" s="24"/>
      <c r="F854" s="24"/>
      <c r="G854" s="24"/>
      <c r="H854" s="24"/>
      <c r="I854" s="24"/>
      <c r="J854" s="24"/>
      <c r="K854" s="157"/>
      <c r="L854" s="24"/>
      <c r="M854" s="24"/>
      <c r="N854" s="24"/>
      <c r="O854" s="24"/>
      <c r="P854" s="24"/>
      <c r="Q854" s="24"/>
      <c r="R854" s="24"/>
      <c r="S854" s="24"/>
      <c r="T854" s="24"/>
      <c r="U854" s="24"/>
      <c r="V854" s="24"/>
      <c r="W854" s="24"/>
      <c r="X854" s="24"/>
      <c r="Y854" s="24"/>
      <c r="Z854" s="24"/>
      <c r="AA854" s="24"/>
      <c r="AB854" s="24"/>
      <c r="AC854" s="24"/>
      <c r="AD854" s="24"/>
    </row>
    <row r="855" spans="1:30" hidden="1" x14ac:dyDescent="0.25">
      <c r="A855" s="156"/>
      <c r="B855" s="156"/>
      <c r="C855" s="24"/>
      <c r="D855" s="24"/>
      <c r="E855" s="24"/>
      <c r="F855" s="24"/>
      <c r="G855" s="24"/>
      <c r="H855" s="24"/>
      <c r="I855" s="24"/>
      <c r="J855" s="24"/>
      <c r="K855" s="157"/>
      <c r="L855" s="24"/>
      <c r="M855" s="24"/>
      <c r="N855" s="24"/>
      <c r="O855" s="24"/>
      <c r="P855" s="24"/>
      <c r="Q855" s="24"/>
      <c r="R855" s="24"/>
      <c r="S855" s="24"/>
      <c r="T855" s="24"/>
      <c r="U855" s="24"/>
      <c r="V855" s="24"/>
      <c r="W855" s="24"/>
      <c r="X855" s="24"/>
      <c r="Y855" s="24"/>
      <c r="Z855" s="24"/>
      <c r="AA855" s="24"/>
      <c r="AB855" s="24"/>
      <c r="AC855" s="24"/>
      <c r="AD855" s="24"/>
    </row>
    <row r="856" spans="1:30" hidden="1" x14ac:dyDescent="0.25">
      <c r="A856" s="156"/>
      <c r="B856" s="156"/>
      <c r="C856" s="24"/>
      <c r="D856" s="24"/>
      <c r="E856" s="24"/>
      <c r="F856" s="24"/>
      <c r="G856" s="24"/>
      <c r="H856" s="24"/>
      <c r="I856" s="24"/>
      <c r="J856" s="24"/>
      <c r="K856" s="157"/>
      <c r="L856" s="24"/>
      <c r="M856" s="24"/>
      <c r="N856" s="24"/>
      <c r="O856" s="24"/>
      <c r="P856" s="24"/>
      <c r="Q856" s="24"/>
      <c r="R856" s="24"/>
      <c r="S856" s="24"/>
      <c r="T856" s="24"/>
      <c r="U856" s="24"/>
      <c r="V856" s="24"/>
      <c r="W856" s="24"/>
      <c r="X856" s="24"/>
      <c r="Y856" s="24"/>
      <c r="Z856" s="24"/>
      <c r="AA856" s="24"/>
      <c r="AB856" s="24"/>
      <c r="AC856" s="24"/>
      <c r="AD856" s="24"/>
    </row>
    <row r="857" spans="1:30" hidden="1" x14ac:dyDescent="0.25">
      <c r="A857" s="156"/>
      <c r="B857" s="156"/>
      <c r="C857" s="24"/>
      <c r="D857" s="24"/>
      <c r="E857" s="24"/>
      <c r="F857" s="24"/>
      <c r="G857" s="24"/>
      <c r="H857" s="24"/>
      <c r="I857" s="24"/>
      <c r="J857" s="24"/>
      <c r="K857" s="157"/>
      <c r="L857" s="24"/>
      <c r="M857" s="24"/>
      <c r="N857" s="24"/>
      <c r="O857" s="24"/>
      <c r="P857" s="24"/>
      <c r="Q857" s="24"/>
      <c r="R857" s="24"/>
      <c r="S857" s="24"/>
      <c r="T857" s="24"/>
      <c r="U857" s="24"/>
      <c r="V857" s="24"/>
      <c r="W857" s="24"/>
      <c r="X857" s="24"/>
      <c r="Y857" s="24"/>
      <c r="Z857" s="24"/>
      <c r="AA857" s="24"/>
      <c r="AB857" s="24"/>
      <c r="AC857" s="24"/>
      <c r="AD857" s="24"/>
    </row>
    <row r="858" spans="1:30" hidden="1" x14ac:dyDescent="0.25">
      <c r="A858" s="156"/>
      <c r="B858" s="156"/>
      <c r="C858" s="24"/>
      <c r="D858" s="24"/>
      <c r="E858" s="24"/>
      <c r="F858" s="24"/>
      <c r="G858" s="24"/>
      <c r="H858" s="24"/>
      <c r="I858" s="24"/>
      <c r="J858" s="24"/>
      <c r="K858" s="157"/>
      <c r="L858" s="24"/>
      <c r="M858" s="24"/>
      <c r="N858" s="24"/>
      <c r="O858" s="24"/>
      <c r="P858" s="24"/>
      <c r="Q858" s="24"/>
      <c r="R858" s="24"/>
      <c r="S858" s="24"/>
      <c r="T858" s="24"/>
      <c r="U858" s="24"/>
      <c r="V858" s="24"/>
      <c r="W858" s="24"/>
      <c r="X858" s="24"/>
      <c r="Y858" s="24"/>
      <c r="Z858" s="24"/>
      <c r="AA858" s="24"/>
      <c r="AB858" s="24"/>
      <c r="AC858" s="24"/>
      <c r="AD858" s="24"/>
    </row>
    <row r="859" spans="1:30" hidden="1" x14ac:dyDescent="0.25">
      <c r="A859" s="156"/>
      <c r="B859" s="156"/>
      <c r="C859" s="24"/>
      <c r="D859" s="24"/>
      <c r="E859" s="24"/>
      <c r="F859" s="24"/>
      <c r="G859" s="24"/>
      <c r="H859" s="24"/>
      <c r="I859" s="24"/>
      <c r="J859" s="24"/>
      <c r="K859" s="157"/>
      <c r="L859" s="24"/>
      <c r="M859" s="24"/>
      <c r="N859" s="24"/>
      <c r="O859" s="24"/>
      <c r="P859" s="24"/>
      <c r="Q859" s="24"/>
      <c r="R859" s="24"/>
      <c r="S859" s="24"/>
      <c r="T859" s="24"/>
      <c r="U859" s="24"/>
      <c r="V859" s="24"/>
      <c r="W859" s="24"/>
      <c r="X859" s="24"/>
      <c r="Y859" s="24"/>
      <c r="Z859" s="24"/>
      <c r="AA859" s="24"/>
      <c r="AB859" s="24"/>
      <c r="AC859" s="24"/>
      <c r="AD859" s="24"/>
    </row>
    <row r="860" spans="1:30" hidden="1" x14ac:dyDescent="0.25">
      <c r="A860" s="156"/>
      <c r="B860" s="156"/>
      <c r="C860" s="24"/>
      <c r="D860" s="24"/>
      <c r="E860" s="24"/>
      <c r="F860" s="24"/>
      <c r="G860" s="24"/>
      <c r="H860" s="24"/>
      <c r="I860" s="24"/>
      <c r="J860" s="24"/>
      <c r="K860" s="157"/>
      <c r="L860" s="24"/>
      <c r="M860" s="24"/>
      <c r="N860" s="24"/>
      <c r="O860" s="24"/>
      <c r="P860" s="24"/>
      <c r="Q860" s="24"/>
      <c r="R860" s="24"/>
      <c r="S860" s="24"/>
      <c r="T860" s="24"/>
      <c r="U860" s="24"/>
      <c r="V860" s="24"/>
      <c r="W860" s="24"/>
      <c r="X860" s="24"/>
      <c r="Y860" s="24"/>
      <c r="Z860" s="24"/>
      <c r="AA860" s="24"/>
      <c r="AB860" s="24"/>
      <c r="AC860" s="24"/>
      <c r="AD860" s="24"/>
    </row>
    <row r="861" spans="1:30" hidden="1" x14ac:dyDescent="0.25">
      <c r="A861" s="156"/>
      <c r="B861" s="156"/>
      <c r="C861" s="24"/>
      <c r="D861" s="24"/>
      <c r="E861" s="24"/>
      <c r="F861" s="24"/>
      <c r="G861" s="24"/>
      <c r="H861" s="24"/>
      <c r="I861" s="24"/>
      <c r="J861" s="24"/>
      <c r="K861" s="157"/>
      <c r="L861" s="24"/>
      <c r="M861" s="24"/>
      <c r="N861" s="24"/>
      <c r="O861" s="24"/>
      <c r="P861" s="24"/>
      <c r="Q861" s="24"/>
      <c r="R861" s="24"/>
      <c r="S861" s="24"/>
      <c r="T861" s="24"/>
      <c r="U861" s="24"/>
      <c r="V861" s="24"/>
      <c r="W861" s="24"/>
      <c r="X861" s="24"/>
      <c r="Y861" s="24"/>
      <c r="Z861" s="24"/>
      <c r="AA861" s="24"/>
      <c r="AB861" s="24"/>
      <c r="AC861" s="24"/>
      <c r="AD861" s="24"/>
    </row>
    <row r="862" spans="1:30" hidden="1" x14ac:dyDescent="0.25">
      <c r="A862" s="156"/>
      <c r="B862" s="156"/>
      <c r="C862" s="24"/>
      <c r="D862" s="24"/>
      <c r="E862" s="24"/>
      <c r="F862" s="24"/>
      <c r="G862" s="24"/>
      <c r="H862" s="24"/>
      <c r="I862" s="24"/>
      <c r="J862" s="24"/>
      <c r="K862" s="157"/>
      <c r="L862" s="24"/>
      <c r="M862" s="24"/>
      <c r="N862" s="24"/>
      <c r="O862" s="24"/>
      <c r="P862" s="24"/>
      <c r="Q862" s="24"/>
      <c r="R862" s="24"/>
      <c r="S862" s="24"/>
      <c r="T862" s="24"/>
      <c r="U862" s="24"/>
      <c r="V862" s="24"/>
      <c r="W862" s="24"/>
      <c r="X862" s="24"/>
      <c r="Y862" s="24"/>
      <c r="Z862" s="24"/>
      <c r="AA862" s="24"/>
      <c r="AB862" s="24"/>
      <c r="AC862" s="24"/>
      <c r="AD862" s="24"/>
    </row>
    <row r="863" spans="1:30" hidden="1" x14ac:dyDescent="0.25">
      <c r="A863" s="156"/>
      <c r="B863" s="156"/>
      <c r="C863" s="24"/>
      <c r="D863" s="24"/>
      <c r="E863" s="24"/>
      <c r="F863" s="24"/>
      <c r="G863" s="24"/>
      <c r="H863" s="24"/>
      <c r="I863" s="24"/>
      <c r="J863" s="24"/>
      <c r="K863" s="157"/>
      <c r="L863" s="24"/>
      <c r="M863" s="24"/>
      <c r="N863" s="24"/>
      <c r="O863" s="24"/>
      <c r="P863" s="24"/>
      <c r="Q863" s="24"/>
      <c r="R863" s="24"/>
      <c r="S863" s="24"/>
      <c r="T863" s="24"/>
      <c r="U863" s="24"/>
      <c r="V863" s="24"/>
      <c r="W863" s="24"/>
      <c r="X863" s="24"/>
      <c r="Y863" s="24"/>
      <c r="Z863" s="24"/>
      <c r="AA863" s="24"/>
      <c r="AB863" s="24"/>
      <c r="AC863" s="24"/>
      <c r="AD863" s="24"/>
    </row>
    <row r="864" spans="1:30" hidden="1" x14ac:dyDescent="0.25">
      <c r="A864" s="156"/>
      <c r="B864" s="156"/>
      <c r="C864" s="24"/>
      <c r="D864" s="24"/>
      <c r="E864" s="24"/>
      <c r="F864" s="24"/>
      <c r="G864" s="24"/>
      <c r="H864" s="24"/>
      <c r="I864" s="24"/>
      <c r="J864" s="24"/>
      <c r="K864" s="157"/>
      <c r="L864" s="24"/>
      <c r="M864" s="24"/>
      <c r="N864" s="24"/>
      <c r="O864" s="24"/>
      <c r="P864" s="24"/>
      <c r="Q864" s="24"/>
      <c r="R864" s="24"/>
      <c r="S864" s="24"/>
      <c r="T864" s="24"/>
      <c r="U864" s="24"/>
      <c r="V864" s="24"/>
      <c r="W864" s="24"/>
      <c r="X864" s="24"/>
      <c r="Y864" s="24"/>
      <c r="Z864" s="24"/>
      <c r="AA864" s="24"/>
      <c r="AB864" s="24"/>
      <c r="AC864" s="24"/>
      <c r="AD864" s="24"/>
    </row>
    <row r="865" spans="1:30" hidden="1" x14ac:dyDescent="0.25">
      <c r="A865" s="156"/>
      <c r="B865" s="156"/>
      <c r="C865" s="24"/>
      <c r="D865" s="24"/>
      <c r="E865" s="24"/>
      <c r="F865" s="24"/>
      <c r="G865" s="24"/>
      <c r="H865" s="24"/>
      <c r="I865" s="24"/>
      <c r="J865" s="24"/>
      <c r="K865" s="157"/>
      <c r="L865" s="24"/>
      <c r="M865" s="24"/>
      <c r="N865" s="24"/>
      <c r="O865" s="24"/>
      <c r="P865" s="24"/>
      <c r="Q865" s="24"/>
      <c r="R865" s="24"/>
      <c r="S865" s="24"/>
      <c r="T865" s="24"/>
      <c r="U865" s="24"/>
      <c r="V865" s="24"/>
      <c r="W865" s="24"/>
      <c r="X865" s="24"/>
      <c r="Y865" s="24"/>
      <c r="Z865" s="24"/>
      <c r="AA865" s="24"/>
      <c r="AB865" s="24"/>
      <c r="AC865" s="24"/>
      <c r="AD865" s="24"/>
    </row>
    <row r="866" spans="1:30" hidden="1" x14ac:dyDescent="0.25">
      <c r="A866" s="156"/>
      <c r="B866" s="156"/>
      <c r="C866" s="24"/>
      <c r="D866" s="24"/>
      <c r="E866" s="24"/>
      <c r="F866" s="24"/>
      <c r="G866" s="24"/>
      <c r="H866" s="24"/>
      <c r="I866" s="24"/>
      <c r="J866" s="24"/>
      <c r="K866" s="157"/>
      <c r="L866" s="24"/>
      <c r="M866" s="24"/>
      <c r="N866" s="24"/>
      <c r="O866" s="24"/>
      <c r="P866" s="24"/>
      <c r="Q866" s="24"/>
      <c r="R866" s="24"/>
      <c r="S866" s="24"/>
      <c r="T866" s="24"/>
      <c r="U866" s="24"/>
      <c r="V866" s="24"/>
      <c r="W866" s="24"/>
      <c r="X866" s="24"/>
      <c r="Y866" s="24"/>
      <c r="Z866" s="24"/>
      <c r="AA866" s="24"/>
      <c r="AB866" s="24"/>
      <c r="AC866" s="24"/>
      <c r="AD866" s="24"/>
    </row>
    <row r="867" spans="1:30" hidden="1" x14ac:dyDescent="0.25">
      <c r="A867" s="156"/>
      <c r="B867" s="156"/>
      <c r="C867" s="24"/>
      <c r="D867" s="24"/>
      <c r="E867" s="24"/>
      <c r="F867" s="24"/>
      <c r="G867" s="24"/>
      <c r="H867" s="24"/>
      <c r="I867" s="24"/>
      <c r="J867" s="24"/>
      <c r="K867" s="157"/>
      <c r="L867" s="24"/>
      <c r="M867" s="24"/>
      <c r="N867" s="24"/>
      <c r="O867" s="24"/>
      <c r="P867" s="24"/>
      <c r="Q867" s="24"/>
      <c r="R867" s="24"/>
      <c r="S867" s="24"/>
      <c r="T867" s="24"/>
      <c r="U867" s="24"/>
      <c r="V867" s="24"/>
      <c r="W867" s="24"/>
      <c r="X867" s="24"/>
      <c r="Y867" s="24"/>
      <c r="Z867" s="24"/>
      <c r="AA867" s="24"/>
      <c r="AB867" s="24"/>
      <c r="AC867" s="24"/>
      <c r="AD867" s="24"/>
    </row>
    <row r="868" spans="1:30" hidden="1" x14ac:dyDescent="0.25">
      <c r="A868" s="156"/>
      <c r="B868" s="156"/>
      <c r="C868" s="24"/>
      <c r="D868" s="24"/>
      <c r="E868" s="24"/>
      <c r="F868" s="24"/>
      <c r="G868" s="24"/>
      <c r="H868" s="24"/>
      <c r="I868" s="24"/>
      <c r="J868" s="24"/>
      <c r="K868" s="157"/>
      <c r="L868" s="24"/>
      <c r="M868" s="24"/>
      <c r="N868" s="24"/>
      <c r="O868" s="24"/>
      <c r="P868" s="24"/>
      <c r="Q868" s="24"/>
      <c r="R868" s="24"/>
      <c r="S868" s="24"/>
      <c r="T868" s="24"/>
      <c r="U868" s="24"/>
      <c r="V868" s="24"/>
      <c r="W868" s="24"/>
      <c r="X868" s="24"/>
      <c r="Y868" s="24"/>
      <c r="Z868" s="24"/>
      <c r="AA868" s="24"/>
      <c r="AB868" s="24"/>
      <c r="AC868" s="24"/>
      <c r="AD868" s="24"/>
    </row>
    <row r="869" spans="1:30" hidden="1" x14ac:dyDescent="0.25">
      <c r="A869" s="156"/>
      <c r="B869" s="156"/>
      <c r="C869" s="24"/>
      <c r="D869" s="24"/>
      <c r="E869" s="24"/>
      <c r="F869" s="24"/>
      <c r="G869" s="24"/>
      <c r="H869" s="24"/>
      <c r="I869" s="24"/>
      <c r="J869" s="24"/>
      <c r="K869" s="157"/>
      <c r="L869" s="24"/>
      <c r="M869" s="24"/>
      <c r="N869" s="24"/>
      <c r="O869" s="24"/>
      <c r="P869" s="24"/>
      <c r="Q869" s="24"/>
      <c r="R869" s="24"/>
      <c r="S869" s="24"/>
      <c r="T869" s="24"/>
      <c r="U869" s="24"/>
      <c r="V869" s="24"/>
      <c r="W869" s="24"/>
      <c r="X869" s="24"/>
      <c r="Y869" s="24"/>
      <c r="Z869" s="24"/>
      <c r="AA869" s="24"/>
      <c r="AB869" s="24"/>
      <c r="AC869" s="24"/>
      <c r="AD869" s="24"/>
    </row>
    <row r="870" spans="1:30" hidden="1" x14ac:dyDescent="0.25">
      <c r="A870" s="156"/>
      <c r="B870" s="156"/>
      <c r="C870" s="24"/>
      <c r="D870" s="24"/>
      <c r="E870" s="24"/>
      <c r="F870" s="24"/>
      <c r="G870" s="24"/>
      <c r="H870" s="24"/>
      <c r="I870" s="24"/>
      <c r="J870" s="24"/>
      <c r="K870" s="157"/>
      <c r="L870" s="24"/>
      <c r="M870" s="24"/>
      <c r="N870" s="24"/>
      <c r="O870" s="24"/>
      <c r="P870" s="24"/>
      <c r="Q870" s="24"/>
      <c r="R870" s="24"/>
      <c r="S870" s="24"/>
      <c r="T870" s="24"/>
      <c r="U870" s="24"/>
      <c r="V870" s="24"/>
      <c r="W870" s="24"/>
      <c r="X870" s="24"/>
      <c r="Y870" s="24"/>
      <c r="Z870" s="24"/>
      <c r="AA870" s="24"/>
      <c r="AB870" s="24"/>
      <c r="AC870" s="24"/>
      <c r="AD870" s="24"/>
    </row>
    <row r="871" spans="1:30" hidden="1" x14ac:dyDescent="0.25">
      <c r="A871" s="156"/>
      <c r="B871" s="156"/>
      <c r="C871" s="24"/>
      <c r="D871" s="24"/>
      <c r="E871" s="24"/>
      <c r="F871" s="24"/>
      <c r="G871" s="24"/>
      <c r="H871" s="24"/>
      <c r="I871" s="24"/>
      <c r="J871" s="24"/>
      <c r="K871" s="157"/>
      <c r="L871" s="24"/>
      <c r="M871" s="24"/>
      <c r="N871" s="24"/>
      <c r="O871" s="24"/>
      <c r="P871" s="24"/>
      <c r="Q871" s="24"/>
      <c r="R871" s="24"/>
      <c r="S871" s="24"/>
      <c r="T871" s="24"/>
      <c r="U871" s="24"/>
      <c r="V871" s="24"/>
      <c r="W871" s="24"/>
      <c r="X871" s="24"/>
      <c r="Y871" s="24"/>
      <c r="Z871" s="24"/>
      <c r="AA871" s="24"/>
      <c r="AB871" s="24"/>
      <c r="AC871" s="24"/>
      <c r="AD871" s="24"/>
    </row>
    <row r="872" spans="1:30" hidden="1" x14ac:dyDescent="0.25">
      <c r="A872" s="156"/>
      <c r="B872" s="156"/>
      <c r="C872" s="24"/>
      <c r="D872" s="24"/>
      <c r="E872" s="24"/>
      <c r="F872" s="24"/>
      <c r="G872" s="24"/>
      <c r="H872" s="24"/>
      <c r="I872" s="24"/>
      <c r="J872" s="24"/>
      <c r="K872" s="157"/>
      <c r="L872" s="24"/>
      <c r="M872" s="24"/>
      <c r="N872" s="24"/>
      <c r="O872" s="24"/>
      <c r="P872" s="24"/>
      <c r="Q872" s="24"/>
      <c r="R872" s="24"/>
      <c r="S872" s="24"/>
      <c r="T872" s="24"/>
      <c r="U872" s="24"/>
      <c r="V872" s="24"/>
      <c r="W872" s="24"/>
      <c r="X872" s="24"/>
      <c r="Y872" s="24"/>
      <c r="Z872" s="24"/>
      <c r="AA872" s="24"/>
      <c r="AB872" s="24"/>
      <c r="AC872" s="24"/>
      <c r="AD872" s="24"/>
    </row>
    <row r="873" spans="1:30" hidden="1" x14ac:dyDescent="0.25">
      <c r="A873" s="156"/>
      <c r="B873" s="156"/>
      <c r="C873" s="24"/>
      <c r="D873" s="24"/>
      <c r="E873" s="24"/>
      <c r="F873" s="24"/>
      <c r="G873" s="24"/>
      <c r="H873" s="24"/>
      <c r="I873" s="24"/>
      <c r="J873" s="24"/>
      <c r="K873" s="157"/>
      <c r="L873" s="24"/>
      <c r="M873" s="24"/>
      <c r="N873" s="24"/>
      <c r="O873" s="24"/>
      <c r="P873" s="24"/>
      <c r="Q873" s="24"/>
      <c r="R873" s="24"/>
      <c r="S873" s="24"/>
      <c r="T873" s="24"/>
      <c r="U873" s="24"/>
      <c r="V873" s="24"/>
      <c r="W873" s="24"/>
      <c r="X873" s="24"/>
      <c r="Y873" s="24"/>
      <c r="Z873" s="24"/>
      <c r="AA873" s="24"/>
      <c r="AB873" s="24"/>
      <c r="AC873" s="24"/>
      <c r="AD873" s="24"/>
    </row>
    <row r="874" spans="1:30" hidden="1" x14ac:dyDescent="0.25">
      <c r="A874" s="156"/>
      <c r="B874" s="156"/>
      <c r="C874" s="24"/>
      <c r="D874" s="24"/>
      <c r="E874" s="24"/>
      <c r="F874" s="24"/>
      <c r="G874" s="24"/>
      <c r="H874" s="24"/>
      <c r="I874" s="24"/>
      <c r="J874" s="24"/>
      <c r="K874" s="157"/>
      <c r="L874" s="24"/>
      <c r="M874" s="24"/>
      <c r="N874" s="24"/>
      <c r="O874" s="24"/>
      <c r="P874" s="24"/>
      <c r="Q874" s="24"/>
      <c r="R874" s="24"/>
      <c r="S874" s="24"/>
      <c r="T874" s="24"/>
      <c r="U874" s="24"/>
      <c r="V874" s="24"/>
      <c r="W874" s="24"/>
      <c r="X874" s="24"/>
      <c r="Y874" s="24"/>
      <c r="Z874" s="24"/>
      <c r="AA874" s="24"/>
      <c r="AB874" s="24"/>
      <c r="AC874" s="24"/>
      <c r="AD874" s="24"/>
    </row>
    <row r="875" spans="1:30" hidden="1" x14ac:dyDescent="0.25">
      <c r="A875" s="156"/>
      <c r="B875" s="156"/>
      <c r="C875" s="24"/>
      <c r="D875" s="24"/>
      <c r="E875" s="24"/>
      <c r="F875" s="24"/>
      <c r="G875" s="24"/>
      <c r="H875" s="24"/>
      <c r="I875" s="24"/>
      <c r="J875" s="24"/>
      <c r="K875" s="157"/>
      <c r="L875" s="24"/>
      <c r="M875" s="24"/>
      <c r="N875" s="24"/>
      <c r="O875" s="24"/>
      <c r="P875" s="24"/>
      <c r="Q875" s="24"/>
      <c r="R875" s="24"/>
      <c r="S875" s="24"/>
      <c r="T875" s="24"/>
      <c r="U875" s="24"/>
      <c r="V875" s="24"/>
      <c r="W875" s="24"/>
      <c r="X875" s="24"/>
      <c r="Y875" s="24"/>
      <c r="Z875" s="24"/>
      <c r="AA875" s="24"/>
      <c r="AB875" s="24"/>
      <c r="AC875" s="24"/>
      <c r="AD875" s="24"/>
    </row>
    <row r="876" spans="1:30" hidden="1" x14ac:dyDescent="0.25">
      <c r="A876" s="156"/>
      <c r="B876" s="156"/>
      <c r="C876" s="24"/>
      <c r="D876" s="24"/>
      <c r="E876" s="24"/>
      <c r="F876" s="24"/>
      <c r="G876" s="24"/>
      <c r="H876" s="24"/>
      <c r="I876" s="24"/>
      <c r="J876" s="24"/>
      <c r="K876" s="157"/>
      <c r="L876" s="24"/>
      <c r="M876" s="24"/>
      <c r="N876" s="24"/>
      <c r="O876" s="24"/>
      <c r="P876" s="24"/>
      <c r="Q876" s="24"/>
      <c r="R876" s="24"/>
      <c r="S876" s="24"/>
      <c r="T876" s="24"/>
      <c r="U876" s="24"/>
      <c r="V876" s="24"/>
      <c r="W876" s="24"/>
      <c r="X876" s="24"/>
      <c r="Y876" s="24"/>
      <c r="Z876" s="24"/>
      <c r="AA876" s="24"/>
      <c r="AB876" s="24"/>
      <c r="AC876" s="24"/>
      <c r="AD876" s="24"/>
    </row>
    <row r="877" spans="1:30" hidden="1" x14ac:dyDescent="0.25">
      <c r="A877" s="156"/>
      <c r="B877" s="156"/>
      <c r="C877" s="24"/>
      <c r="D877" s="24"/>
      <c r="E877" s="24"/>
      <c r="F877" s="24"/>
      <c r="G877" s="24"/>
      <c r="H877" s="24"/>
      <c r="I877" s="24"/>
      <c r="J877" s="24"/>
      <c r="K877" s="157"/>
      <c r="L877" s="24"/>
      <c r="M877" s="24"/>
      <c r="N877" s="24"/>
      <c r="O877" s="24"/>
      <c r="P877" s="24"/>
      <c r="Q877" s="24"/>
      <c r="R877" s="24"/>
      <c r="S877" s="24"/>
      <c r="T877" s="24"/>
      <c r="U877" s="24"/>
      <c r="V877" s="24"/>
      <c r="W877" s="24"/>
      <c r="X877" s="24"/>
      <c r="Y877" s="24"/>
      <c r="Z877" s="24"/>
      <c r="AA877" s="24"/>
      <c r="AB877" s="24"/>
      <c r="AC877" s="24"/>
      <c r="AD877" s="24"/>
    </row>
    <row r="878" spans="1:30" hidden="1" x14ac:dyDescent="0.25">
      <c r="A878" s="156"/>
      <c r="B878" s="156"/>
      <c r="C878" s="24"/>
      <c r="D878" s="24"/>
      <c r="E878" s="24"/>
      <c r="F878" s="24"/>
      <c r="G878" s="24"/>
      <c r="H878" s="24"/>
      <c r="I878" s="24"/>
      <c r="J878" s="24"/>
      <c r="K878" s="157"/>
      <c r="L878" s="24"/>
      <c r="M878" s="24"/>
      <c r="N878" s="24"/>
      <c r="O878" s="24"/>
      <c r="P878" s="24"/>
      <c r="Q878" s="24"/>
      <c r="R878" s="24"/>
      <c r="S878" s="24"/>
      <c r="T878" s="24"/>
      <c r="U878" s="24"/>
      <c r="V878" s="24"/>
      <c r="W878" s="24"/>
      <c r="X878" s="24"/>
      <c r="Y878" s="24"/>
      <c r="Z878" s="24"/>
      <c r="AA878" s="24"/>
      <c r="AB878" s="24"/>
      <c r="AC878" s="24"/>
      <c r="AD878" s="24"/>
    </row>
    <row r="879" spans="1:30" hidden="1" x14ac:dyDescent="0.25">
      <c r="A879" s="156"/>
      <c r="B879" s="156"/>
      <c r="C879" s="24"/>
      <c r="D879" s="24"/>
      <c r="E879" s="24"/>
      <c r="F879" s="24"/>
      <c r="G879" s="24"/>
      <c r="H879" s="24"/>
      <c r="I879" s="24"/>
      <c r="J879" s="24"/>
      <c r="K879" s="157"/>
      <c r="L879" s="24"/>
      <c r="M879" s="24"/>
      <c r="N879" s="24"/>
      <c r="O879" s="24"/>
      <c r="P879" s="24"/>
      <c r="Q879" s="24"/>
      <c r="R879" s="24"/>
      <c r="S879" s="24"/>
      <c r="T879" s="24"/>
      <c r="U879" s="24"/>
      <c r="V879" s="24"/>
      <c r="W879" s="24"/>
      <c r="X879" s="24"/>
      <c r="Y879" s="24"/>
      <c r="Z879" s="24"/>
      <c r="AA879" s="24"/>
      <c r="AB879" s="24"/>
      <c r="AC879" s="24"/>
      <c r="AD879" s="24"/>
    </row>
    <row r="880" spans="1:30" hidden="1" x14ac:dyDescent="0.25">
      <c r="A880" s="156"/>
      <c r="B880" s="156"/>
      <c r="C880" s="24"/>
      <c r="D880" s="24"/>
      <c r="E880" s="24"/>
      <c r="F880" s="24"/>
      <c r="G880" s="24"/>
      <c r="H880" s="24"/>
      <c r="I880" s="24"/>
      <c r="J880" s="24"/>
      <c r="K880" s="157"/>
      <c r="L880" s="24"/>
      <c r="M880" s="24"/>
      <c r="N880" s="24"/>
      <c r="O880" s="24"/>
      <c r="P880" s="24"/>
      <c r="Q880" s="24"/>
      <c r="R880" s="24"/>
      <c r="S880" s="24"/>
      <c r="T880" s="24"/>
      <c r="U880" s="24"/>
      <c r="V880" s="24"/>
      <c r="W880" s="24"/>
      <c r="X880" s="24"/>
      <c r="Y880" s="24"/>
      <c r="Z880" s="24"/>
      <c r="AA880" s="24"/>
      <c r="AB880" s="24"/>
      <c r="AC880" s="24"/>
      <c r="AD880" s="24"/>
    </row>
    <row r="881" spans="1:30" hidden="1" x14ac:dyDescent="0.25">
      <c r="A881" s="156"/>
      <c r="B881" s="156"/>
      <c r="C881" s="24"/>
      <c r="D881" s="24"/>
      <c r="E881" s="24"/>
      <c r="F881" s="24"/>
      <c r="G881" s="24"/>
      <c r="H881" s="24"/>
      <c r="I881" s="24"/>
      <c r="J881" s="24"/>
      <c r="K881" s="157"/>
      <c r="L881" s="24"/>
      <c r="M881" s="24"/>
      <c r="N881" s="24"/>
      <c r="O881" s="24"/>
      <c r="P881" s="24"/>
      <c r="Q881" s="24"/>
      <c r="R881" s="24"/>
      <c r="S881" s="24"/>
      <c r="T881" s="24"/>
      <c r="U881" s="24"/>
      <c r="V881" s="24"/>
      <c r="W881" s="24"/>
      <c r="X881" s="24"/>
      <c r="Y881" s="24"/>
      <c r="Z881" s="24"/>
      <c r="AA881" s="24"/>
      <c r="AB881" s="24"/>
      <c r="AC881" s="24"/>
      <c r="AD881" s="24"/>
    </row>
    <row r="882" spans="1:30" hidden="1" x14ac:dyDescent="0.25">
      <c r="A882" s="156"/>
      <c r="B882" s="156"/>
      <c r="C882" s="24"/>
      <c r="D882" s="24"/>
      <c r="E882" s="24"/>
      <c r="F882" s="24"/>
      <c r="G882" s="24"/>
      <c r="H882" s="24"/>
      <c r="I882" s="24"/>
      <c r="J882" s="24"/>
      <c r="K882" s="157"/>
      <c r="L882" s="24"/>
      <c r="M882" s="24"/>
      <c r="N882" s="24"/>
      <c r="O882" s="24"/>
      <c r="P882" s="24"/>
      <c r="Q882" s="24"/>
      <c r="R882" s="24"/>
      <c r="S882" s="24"/>
      <c r="T882" s="24"/>
      <c r="U882" s="24"/>
      <c r="V882" s="24"/>
      <c r="W882" s="24"/>
      <c r="X882" s="24"/>
      <c r="Y882" s="24"/>
      <c r="Z882" s="24"/>
      <c r="AA882" s="24"/>
      <c r="AB882" s="24"/>
      <c r="AC882" s="24"/>
      <c r="AD882" s="24"/>
    </row>
    <row r="883" spans="1:30" hidden="1" x14ac:dyDescent="0.25">
      <c r="A883" s="156"/>
      <c r="B883" s="156"/>
      <c r="C883" s="24"/>
      <c r="D883" s="24"/>
      <c r="E883" s="24"/>
      <c r="F883" s="24"/>
      <c r="G883" s="24"/>
      <c r="H883" s="24"/>
      <c r="I883" s="24"/>
      <c r="J883" s="24"/>
      <c r="K883" s="157"/>
      <c r="L883" s="24"/>
      <c r="M883" s="24"/>
      <c r="N883" s="24"/>
      <c r="O883" s="24"/>
      <c r="P883" s="24"/>
      <c r="Q883" s="24"/>
      <c r="R883" s="24"/>
      <c r="S883" s="24"/>
      <c r="T883" s="24"/>
      <c r="U883" s="24"/>
      <c r="V883" s="24"/>
      <c r="W883" s="24"/>
      <c r="X883" s="24"/>
      <c r="Y883" s="24"/>
      <c r="Z883" s="24"/>
      <c r="AA883" s="24"/>
      <c r="AB883" s="24"/>
      <c r="AC883" s="24"/>
      <c r="AD883" s="24"/>
    </row>
    <row r="884" spans="1:30" hidden="1" x14ac:dyDescent="0.25">
      <c r="A884" s="156"/>
      <c r="B884" s="156"/>
      <c r="C884" s="24"/>
      <c r="D884" s="24"/>
      <c r="E884" s="24"/>
      <c r="F884" s="24"/>
      <c r="G884" s="24"/>
      <c r="H884" s="24"/>
      <c r="I884" s="24"/>
      <c r="J884" s="24"/>
      <c r="K884" s="157"/>
      <c r="L884" s="24"/>
      <c r="M884" s="24"/>
      <c r="N884" s="24"/>
      <c r="O884" s="24"/>
      <c r="P884" s="24"/>
      <c r="Q884" s="24"/>
      <c r="R884" s="24"/>
      <c r="S884" s="24"/>
      <c r="T884" s="24"/>
      <c r="U884" s="24"/>
      <c r="V884" s="24"/>
      <c r="W884" s="24"/>
      <c r="X884" s="24"/>
      <c r="Y884" s="24"/>
      <c r="Z884" s="24"/>
      <c r="AA884" s="24"/>
      <c r="AB884" s="24"/>
      <c r="AC884" s="24"/>
      <c r="AD884" s="24"/>
    </row>
    <row r="885" spans="1:30" hidden="1" x14ac:dyDescent="0.25">
      <c r="A885" s="156"/>
      <c r="B885" s="156"/>
      <c r="C885" s="24"/>
      <c r="D885" s="24"/>
      <c r="E885" s="24"/>
      <c r="F885" s="24"/>
      <c r="G885" s="24"/>
      <c r="H885" s="24"/>
      <c r="I885" s="24"/>
      <c r="J885" s="24"/>
      <c r="K885" s="157"/>
      <c r="L885" s="24"/>
      <c r="M885" s="24"/>
      <c r="N885" s="24"/>
      <c r="O885" s="24"/>
      <c r="P885" s="24"/>
      <c r="Q885" s="24"/>
      <c r="R885" s="24"/>
      <c r="S885" s="24"/>
      <c r="T885" s="24"/>
      <c r="U885" s="24"/>
      <c r="V885" s="24"/>
      <c r="W885" s="24"/>
      <c r="X885" s="24"/>
      <c r="Y885" s="24"/>
      <c r="Z885" s="24"/>
      <c r="AA885" s="24"/>
      <c r="AB885" s="24"/>
      <c r="AC885" s="24"/>
      <c r="AD885" s="24"/>
    </row>
    <row r="886" spans="1:30" hidden="1" x14ac:dyDescent="0.25">
      <c r="A886" s="156"/>
      <c r="B886" s="156"/>
      <c r="C886" s="24"/>
      <c r="D886" s="24"/>
      <c r="E886" s="24"/>
      <c r="F886" s="24"/>
      <c r="G886" s="24"/>
      <c r="H886" s="24"/>
      <c r="I886" s="24"/>
      <c r="J886" s="24"/>
      <c r="K886" s="157"/>
      <c r="L886" s="24"/>
      <c r="M886" s="24"/>
      <c r="N886" s="24"/>
      <c r="O886" s="24"/>
      <c r="P886" s="24"/>
      <c r="Q886" s="24"/>
      <c r="R886" s="24"/>
      <c r="S886" s="24"/>
      <c r="T886" s="24"/>
      <c r="U886" s="24"/>
      <c r="V886" s="24"/>
      <c r="W886" s="24"/>
      <c r="X886" s="24"/>
      <c r="Y886" s="24"/>
      <c r="Z886" s="24"/>
      <c r="AA886" s="24"/>
      <c r="AB886" s="24"/>
      <c r="AC886" s="24"/>
      <c r="AD886" s="24"/>
    </row>
    <row r="887" spans="1:30" hidden="1" x14ac:dyDescent="0.25">
      <c r="A887" s="156"/>
      <c r="B887" s="156"/>
      <c r="C887" s="24"/>
      <c r="D887" s="24"/>
      <c r="E887" s="24"/>
      <c r="F887" s="24"/>
      <c r="G887" s="24"/>
      <c r="H887" s="24"/>
      <c r="I887" s="24"/>
      <c r="J887" s="24"/>
      <c r="K887" s="157"/>
      <c r="L887" s="24"/>
      <c r="M887" s="24"/>
      <c r="N887" s="24"/>
      <c r="O887" s="24"/>
      <c r="P887" s="24"/>
      <c r="Q887" s="24"/>
      <c r="R887" s="24"/>
      <c r="S887" s="24"/>
      <c r="T887" s="24"/>
      <c r="U887" s="24"/>
      <c r="V887" s="24"/>
      <c r="W887" s="24"/>
      <c r="X887" s="24"/>
      <c r="Y887" s="24"/>
      <c r="Z887" s="24"/>
      <c r="AA887" s="24"/>
      <c r="AB887" s="24"/>
      <c r="AC887" s="24"/>
      <c r="AD887" s="24"/>
    </row>
    <row r="888" spans="1:30" hidden="1" x14ac:dyDescent="0.25">
      <c r="A888" s="156"/>
      <c r="B888" s="156"/>
      <c r="C888" s="24"/>
      <c r="D888" s="24"/>
      <c r="E888" s="24"/>
      <c r="F888" s="24"/>
      <c r="G888" s="24"/>
      <c r="H888" s="24"/>
      <c r="I888" s="24"/>
      <c r="J888" s="24"/>
      <c r="K888" s="157"/>
      <c r="L888" s="24"/>
      <c r="M888" s="24"/>
      <c r="N888" s="24"/>
      <c r="O888" s="24"/>
      <c r="P888" s="24"/>
      <c r="Q888" s="24"/>
      <c r="R888" s="24"/>
      <c r="S888" s="24"/>
      <c r="T888" s="24"/>
      <c r="U888" s="24"/>
      <c r="V888" s="24"/>
      <c r="W888" s="24"/>
      <c r="X888" s="24"/>
      <c r="Y888" s="24"/>
      <c r="Z888" s="24"/>
      <c r="AA888" s="24"/>
      <c r="AB888" s="24"/>
      <c r="AC888" s="24"/>
      <c r="AD888" s="24"/>
    </row>
    <row r="889" spans="1:30" hidden="1" x14ac:dyDescent="0.25">
      <c r="A889" s="156"/>
      <c r="B889" s="156"/>
      <c r="C889" s="24"/>
      <c r="D889" s="24"/>
      <c r="E889" s="24"/>
      <c r="F889" s="24"/>
      <c r="G889" s="24"/>
      <c r="H889" s="24"/>
      <c r="I889" s="24"/>
      <c r="J889" s="24"/>
      <c r="K889" s="157"/>
      <c r="L889" s="24"/>
      <c r="M889" s="24"/>
      <c r="N889" s="24"/>
      <c r="O889" s="24"/>
      <c r="P889" s="24"/>
      <c r="Q889" s="24"/>
      <c r="R889" s="24"/>
      <c r="S889" s="24"/>
      <c r="T889" s="24"/>
      <c r="U889" s="24"/>
      <c r="V889" s="24"/>
      <c r="W889" s="24"/>
      <c r="X889" s="24"/>
      <c r="Y889" s="24"/>
      <c r="Z889" s="24"/>
      <c r="AA889" s="24"/>
      <c r="AB889" s="24"/>
      <c r="AC889" s="24"/>
      <c r="AD889" s="24"/>
    </row>
    <row r="890" spans="1:30" hidden="1" x14ac:dyDescent="0.25">
      <c r="A890" s="156"/>
      <c r="B890" s="156"/>
      <c r="C890" s="24"/>
      <c r="D890" s="24"/>
      <c r="E890" s="24"/>
      <c r="F890" s="24"/>
      <c r="G890" s="24"/>
      <c r="H890" s="24"/>
      <c r="I890" s="24"/>
      <c r="J890" s="24"/>
      <c r="K890" s="157"/>
      <c r="L890" s="24"/>
      <c r="M890" s="24"/>
      <c r="N890" s="24"/>
      <c r="O890" s="24"/>
      <c r="P890" s="24"/>
      <c r="Q890" s="24"/>
      <c r="R890" s="24"/>
      <c r="S890" s="24"/>
      <c r="T890" s="24"/>
      <c r="U890" s="24"/>
      <c r="V890" s="24"/>
      <c r="W890" s="24"/>
      <c r="X890" s="24"/>
      <c r="Y890" s="24"/>
      <c r="Z890" s="24"/>
      <c r="AA890" s="24"/>
      <c r="AB890" s="24"/>
      <c r="AC890" s="24"/>
      <c r="AD890" s="24"/>
    </row>
    <row r="891" spans="1:30" hidden="1" x14ac:dyDescent="0.25">
      <c r="A891" s="156"/>
      <c r="B891" s="156"/>
      <c r="C891" s="24"/>
      <c r="D891" s="24"/>
      <c r="E891" s="24"/>
      <c r="F891" s="24"/>
      <c r="G891" s="24"/>
      <c r="H891" s="24"/>
      <c r="I891" s="24"/>
      <c r="J891" s="24"/>
      <c r="K891" s="157"/>
      <c r="L891" s="24"/>
      <c r="M891" s="24"/>
      <c r="N891" s="24"/>
      <c r="O891" s="24"/>
      <c r="P891" s="24"/>
      <c r="Q891" s="24"/>
      <c r="R891" s="24"/>
      <c r="S891" s="24"/>
      <c r="T891" s="24"/>
      <c r="U891" s="24"/>
      <c r="V891" s="24"/>
      <c r="W891" s="24"/>
      <c r="X891" s="24"/>
      <c r="Y891" s="24"/>
      <c r="Z891" s="24"/>
      <c r="AA891" s="24"/>
      <c r="AB891" s="24"/>
      <c r="AC891" s="24"/>
      <c r="AD891" s="24"/>
    </row>
    <row r="892" spans="1:30" hidden="1" x14ac:dyDescent="0.25">
      <c r="A892" s="156"/>
      <c r="B892" s="156"/>
      <c r="C892" s="24"/>
      <c r="D892" s="24"/>
      <c r="E892" s="24"/>
      <c r="F892" s="24"/>
      <c r="G892" s="24"/>
      <c r="H892" s="24"/>
      <c r="I892" s="24"/>
      <c r="J892" s="24"/>
      <c r="K892" s="157"/>
      <c r="L892" s="24"/>
      <c r="M892" s="24"/>
      <c r="N892" s="24"/>
      <c r="O892" s="24"/>
      <c r="P892" s="24"/>
      <c r="Q892" s="24"/>
      <c r="R892" s="24"/>
      <c r="S892" s="24"/>
      <c r="T892" s="24"/>
      <c r="U892" s="24"/>
      <c r="V892" s="24"/>
      <c r="W892" s="24"/>
      <c r="X892" s="24"/>
      <c r="Y892" s="24"/>
      <c r="Z892" s="24"/>
      <c r="AA892" s="24"/>
      <c r="AB892" s="24"/>
      <c r="AC892" s="24"/>
      <c r="AD892" s="24"/>
    </row>
    <row r="893" spans="1:30" hidden="1" x14ac:dyDescent="0.25">
      <c r="A893" s="156"/>
      <c r="B893" s="156"/>
      <c r="C893" s="24"/>
      <c r="D893" s="24"/>
      <c r="E893" s="24"/>
      <c r="F893" s="24"/>
      <c r="G893" s="24"/>
      <c r="H893" s="24"/>
      <c r="I893" s="24"/>
      <c r="J893" s="24"/>
      <c r="K893" s="157"/>
      <c r="L893" s="24"/>
      <c r="M893" s="24"/>
      <c r="N893" s="24"/>
      <c r="O893" s="24"/>
      <c r="P893" s="24"/>
      <c r="Q893" s="24"/>
      <c r="R893" s="24"/>
      <c r="S893" s="24"/>
      <c r="T893" s="24"/>
      <c r="U893" s="24"/>
      <c r="V893" s="24"/>
      <c r="W893" s="24"/>
      <c r="X893" s="24"/>
      <c r="Y893" s="24"/>
      <c r="Z893" s="24"/>
      <c r="AA893" s="24"/>
      <c r="AB893" s="24"/>
      <c r="AC893" s="24"/>
      <c r="AD893" s="24"/>
    </row>
    <row r="894" spans="1:30" hidden="1" x14ac:dyDescent="0.25">
      <c r="A894" s="156"/>
      <c r="B894" s="156"/>
      <c r="C894" s="24"/>
      <c r="D894" s="24"/>
      <c r="E894" s="24"/>
      <c r="F894" s="24"/>
      <c r="G894" s="24"/>
      <c r="H894" s="24"/>
      <c r="I894" s="24"/>
      <c r="J894" s="24"/>
      <c r="K894" s="157"/>
      <c r="L894" s="24"/>
      <c r="M894" s="24"/>
      <c r="N894" s="24"/>
      <c r="O894" s="24"/>
      <c r="P894" s="24"/>
      <c r="Q894" s="24"/>
      <c r="R894" s="24"/>
      <c r="S894" s="24"/>
      <c r="T894" s="24"/>
      <c r="U894" s="24"/>
      <c r="V894" s="24"/>
      <c r="W894" s="24"/>
      <c r="X894" s="24"/>
      <c r="Y894" s="24"/>
      <c r="Z894" s="24"/>
      <c r="AA894" s="24"/>
      <c r="AB894" s="24"/>
      <c r="AC894" s="24"/>
      <c r="AD894" s="24"/>
    </row>
    <row r="895" spans="1:30" hidden="1" x14ac:dyDescent="0.25">
      <c r="A895" s="156"/>
      <c r="B895" s="156"/>
      <c r="C895" s="24"/>
      <c r="D895" s="24"/>
      <c r="E895" s="24"/>
      <c r="F895" s="24"/>
      <c r="G895" s="24"/>
      <c r="H895" s="24"/>
      <c r="I895" s="24"/>
      <c r="J895" s="24"/>
      <c r="K895" s="157"/>
      <c r="L895" s="24"/>
      <c r="M895" s="24"/>
      <c r="N895" s="24"/>
      <c r="O895" s="24"/>
      <c r="P895" s="24"/>
      <c r="Q895" s="24"/>
      <c r="R895" s="24"/>
      <c r="S895" s="24"/>
      <c r="T895" s="24"/>
      <c r="U895" s="24"/>
      <c r="V895" s="24"/>
      <c r="W895" s="24"/>
      <c r="X895" s="24"/>
      <c r="Y895" s="24"/>
      <c r="Z895" s="24"/>
      <c r="AA895" s="24"/>
      <c r="AB895" s="24"/>
      <c r="AC895" s="24"/>
      <c r="AD895" s="24"/>
    </row>
    <row r="896" spans="1:30" hidden="1" x14ac:dyDescent="0.25">
      <c r="A896" s="156"/>
      <c r="B896" s="156"/>
      <c r="C896" s="24"/>
      <c r="D896" s="24"/>
      <c r="E896" s="24"/>
      <c r="F896" s="24"/>
      <c r="G896" s="24"/>
      <c r="H896" s="24"/>
      <c r="I896" s="24"/>
      <c r="J896" s="24"/>
      <c r="K896" s="157"/>
      <c r="L896" s="24"/>
      <c r="M896" s="24"/>
      <c r="N896" s="24"/>
      <c r="O896" s="24"/>
      <c r="P896" s="24"/>
      <c r="Q896" s="24"/>
      <c r="R896" s="24"/>
      <c r="S896" s="24"/>
      <c r="T896" s="24"/>
      <c r="U896" s="24"/>
      <c r="V896" s="24"/>
      <c r="W896" s="24"/>
      <c r="X896" s="24"/>
      <c r="Y896" s="24"/>
      <c r="Z896" s="24"/>
      <c r="AA896" s="24"/>
      <c r="AB896" s="24"/>
      <c r="AC896" s="24"/>
      <c r="AD896" s="24"/>
    </row>
    <row r="897" spans="1:30" hidden="1" x14ac:dyDescent="0.25">
      <c r="A897" s="156"/>
      <c r="B897" s="156"/>
      <c r="C897" s="24"/>
      <c r="D897" s="24"/>
      <c r="E897" s="24"/>
      <c r="F897" s="24"/>
      <c r="G897" s="24"/>
      <c r="H897" s="24"/>
      <c r="I897" s="24"/>
      <c r="J897" s="24"/>
      <c r="K897" s="157"/>
      <c r="L897" s="24"/>
      <c r="M897" s="24"/>
      <c r="N897" s="24"/>
      <c r="O897" s="24"/>
      <c r="P897" s="24"/>
      <c r="Q897" s="24"/>
      <c r="R897" s="24"/>
      <c r="S897" s="24"/>
      <c r="T897" s="24"/>
      <c r="U897" s="24"/>
      <c r="V897" s="24"/>
      <c r="W897" s="24"/>
      <c r="X897" s="24"/>
      <c r="Y897" s="24"/>
      <c r="Z897" s="24"/>
      <c r="AA897" s="24"/>
      <c r="AB897" s="24"/>
      <c r="AC897" s="24"/>
      <c r="AD897" s="24"/>
    </row>
    <row r="898" spans="1:30" hidden="1" x14ac:dyDescent="0.25">
      <c r="A898" s="156"/>
      <c r="B898" s="156"/>
      <c r="C898" s="24"/>
      <c r="D898" s="24"/>
      <c r="E898" s="24"/>
      <c r="F898" s="24"/>
      <c r="G898" s="24"/>
      <c r="H898" s="24"/>
      <c r="I898" s="24"/>
      <c r="J898" s="24"/>
      <c r="K898" s="157"/>
      <c r="L898" s="24"/>
      <c r="M898" s="24"/>
      <c r="N898" s="24"/>
      <c r="O898" s="24"/>
      <c r="P898" s="24"/>
      <c r="Q898" s="24"/>
      <c r="R898" s="24"/>
      <c r="S898" s="24"/>
      <c r="T898" s="24"/>
      <c r="U898" s="24"/>
      <c r="V898" s="24"/>
      <c r="W898" s="24"/>
      <c r="X898" s="24"/>
      <c r="Y898" s="24"/>
      <c r="Z898" s="24"/>
      <c r="AA898" s="24"/>
      <c r="AB898" s="24"/>
      <c r="AC898" s="24"/>
      <c r="AD898" s="24"/>
    </row>
    <row r="899" spans="1:30" hidden="1" x14ac:dyDescent="0.25">
      <c r="A899" s="156"/>
      <c r="B899" s="156"/>
      <c r="C899" s="24"/>
      <c r="D899" s="24"/>
      <c r="E899" s="24"/>
      <c r="F899" s="24"/>
      <c r="G899" s="24"/>
      <c r="H899" s="24"/>
      <c r="I899" s="24"/>
      <c r="J899" s="24"/>
      <c r="K899" s="157"/>
      <c r="L899" s="24"/>
      <c r="M899" s="24"/>
      <c r="N899" s="24"/>
      <c r="O899" s="24"/>
      <c r="P899" s="24"/>
      <c r="Q899" s="24"/>
      <c r="R899" s="24"/>
      <c r="S899" s="24"/>
      <c r="T899" s="24"/>
      <c r="U899" s="24"/>
      <c r="V899" s="24"/>
      <c r="W899" s="24"/>
      <c r="X899" s="24"/>
      <c r="Y899" s="24"/>
      <c r="Z899" s="24"/>
      <c r="AA899" s="24"/>
      <c r="AB899" s="24"/>
      <c r="AC899" s="24"/>
      <c r="AD899" s="24"/>
    </row>
    <row r="900" spans="1:30" hidden="1" x14ac:dyDescent="0.25">
      <c r="A900" s="156"/>
      <c r="B900" s="156"/>
      <c r="C900" s="24"/>
      <c r="D900" s="24"/>
      <c r="E900" s="24"/>
      <c r="F900" s="24"/>
      <c r="G900" s="24"/>
      <c r="H900" s="24"/>
      <c r="I900" s="24"/>
      <c r="J900" s="24"/>
      <c r="K900" s="157"/>
      <c r="L900" s="24"/>
      <c r="M900" s="24"/>
      <c r="N900" s="24"/>
      <c r="O900" s="24"/>
      <c r="P900" s="24"/>
      <c r="Q900" s="24"/>
      <c r="R900" s="24"/>
      <c r="S900" s="24"/>
      <c r="T900" s="24"/>
      <c r="U900" s="24"/>
      <c r="V900" s="24"/>
      <c r="W900" s="24"/>
      <c r="X900" s="24"/>
      <c r="Y900" s="24"/>
      <c r="Z900" s="24"/>
      <c r="AA900" s="24"/>
      <c r="AB900" s="24"/>
      <c r="AC900" s="24"/>
      <c r="AD900" s="24"/>
    </row>
    <row r="901" spans="1:30" hidden="1" x14ac:dyDescent="0.25">
      <c r="A901" s="156"/>
      <c r="B901" s="156"/>
      <c r="C901" s="24"/>
      <c r="D901" s="24"/>
      <c r="E901" s="24"/>
      <c r="F901" s="24"/>
      <c r="G901" s="24"/>
      <c r="H901" s="24"/>
      <c r="I901" s="24"/>
      <c r="J901" s="24"/>
      <c r="K901" s="157"/>
      <c r="L901" s="24"/>
      <c r="M901" s="24"/>
      <c r="N901" s="24"/>
      <c r="O901" s="24"/>
      <c r="P901" s="24"/>
      <c r="Q901" s="24"/>
      <c r="R901" s="24"/>
      <c r="S901" s="24"/>
      <c r="T901" s="24"/>
      <c r="U901" s="24"/>
      <c r="V901" s="24"/>
      <c r="W901" s="24"/>
      <c r="X901" s="24"/>
      <c r="Y901" s="24"/>
      <c r="Z901" s="24"/>
      <c r="AA901" s="24"/>
      <c r="AB901" s="24"/>
      <c r="AC901" s="24"/>
      <c r="AD901" s="24"/>
    </row>
    <row r="902" spans="1:30" hidden="1" x14ac:dyDescent="0.25">
      <c r="A902" s="156"/>
      <c r="B902" s="156"/>
      <c r="C902" s="24"/>
      <c r="D902" s="24"/>
      <c r="E902" s="24"/>
      <c r="F902" s="24"/>
      <c r="G902" s="24"/>
      <c r="H902" s="24"/>
      <c r="I902" s="24"/>
      <c r="J902" s="24"/>
      <c r="K902" s="157"/>
      <c r="L902" s="24"/>
      <c r="M902" s="24"/>
      <c r="N902" s="24"/>
      <c r="O902" s="24"/>
      <c r="P902" s="24"/>
      <c r="Q902" s="24"/>
      <c r="R902" s="24"/>
      <c r="S902" s="24"/>
      <c r="T902" s="24"/>
      <c r="U902" s="24"/>
      <c r="V902" s="24"/>
      <c r="W902" s="24"/>
      <c r="X902" s="24"/>
      <c r="Y902" s="24"/>
      <c r="Z902" s="24"/>
      <c r="AA902" s="24"/>
      <c r="AB902" s="24"/>
      <c r="AC902" s="24"/>
      <c r="AD902" s="24"/>
    </row>
    <row r="903" spans="1:30" hidden="1" x14ac:dyDescent="0.25">
      <c r="A903" s="156"/>
      <c r="B903" s="156"/>
      <c r="C903" s="24"/>
      <c r="D903" s="24"/>
      <c r="E903" s="24"/>
      <c r="F903" s="24"/>
      <c r="G903" s="24"/>
      <c r="H903" s="24"/>
      <c r="I903" s="24"/>
      <c r="J903" s="24"/>
      <c r="K903" s="157"/>
      <c r="L903" s="24"/>
      <c r="M903" s="24"/>
      <c r="N903" s="24"/>
      <c r="O903" s="24"/>
      <c r="P903" s="24"/>
      <c r="Q903" s="24"/>
      <c r="R903" s="24"/>
      <c r="S903" s="24"/>
      <c r="T903" s="24"/>
      <c r="U903" s="24"/>
      <c r="V903" s="24"/>
      <c r="W903" s="24"/>
      <c r="X903" s="24"/>
      <c r="Y903" s="24"/>
      <c r="Z903" s="24"/>
      <c r="AA903" s="24"/>
      <c r="AB903" s="24"/>
      <c r="AC903" s="24"/>
      <c r="AD903" s="24"/>
    </row>
    <row r="904" spans="1:30" hidden="1" x14ac:dyDescent="0.25">
      <c r="A904" s="156"/>
      <c r="B904" s="156"/>
      <c r="C904" s="24"/>
      <c r="D904" s="24"/>
      <c r="E904" s="24"/>
      <c r="F904" s="24"/>
      <c r="G904" s="24"/>
      <c r="H904" s="24"/>
      <c r="I904" s="24"/>
      <c r="J904" s="24"/>
      <c r="K904" s="157"/>
      <c r="L904" s="24"/>
      <c r="M904" s="24"/>
      <c r="N904" s="24"/>
      <c r="O904" s="24"/>
      <c r="P904" s="24"/>
      <c r="Q904" s="24"/>
      <c r="R904" s="24"/>
      <c r="S904" s="24"/>
      <c r="T904" s="24"/>
      <c r="U904" s="24"/>
      <c r="V904" s="24"/>
      <c r="W904" s="24"/>
      <c r="X904" s="24"/>
      <c r="Y904" s="24"/>
      <c r="Z904" s="24"/>
      <c r="AA904" s="24"/>
      <c r="AB904" s="24"/>
      <c r="AC904" s="24"/>
      <c r="AD904" s="24"/>
    </row>
    <row r="905" spans="1:30" hidden="1" x14ac:dyDescent="0.25">
      <c r="A905" s="156"/>
      <c r="B905" s="156"/>
      <c r="C905" s="24"/>
      <c r="D905" s="24"/>
      <c r="E905" s="24"/>
      <c r="F905" s="24"/>
      <c r="G905" s="24"/>
      <c r="H905" s="24"/>
      <c r="I905" s="24"/>
      <c r="J905" s="24"/>
      <c r="K905" s="157"/>
      <c r="L905" s="24"/>
      <c r="M905" s="24"/>
      <c r="N905" s="24"/>
      <c r="O905" s="24"/>
      <c r="P905" s="24"/>
      <c r="Q905" s="24"/>
      <c r="R905" s="24"/>
      <c r="S905" s="24"/>
      <c r="T905" s="24"/>
      <c r="U905" s="24"/>
      <c r="V905" s="24"/>
      <c r="W905" s="24"/>
      <c r="X905" s="24"/>
      <c r="Y905" s="24"/>
      <c r="Z905" s="24"/>
      <c r="AA905" s="24"/>
      <c r="AB905" s="24"/>
      <c r="AC905" s="24"/>
      <c r="AD905" s="24"/>
    </row>
    <row r="906" spans="1:30" hidden="1" x14ac:dyDescent="0.25">
      <c r="A906" s="156"/>
      <c r="B906" s="156"/>
      <c r="C906" s="24"/>
      <c r="D906" s="24"/>
      <c r="E906" s="24"/>
      <c r="F906" s="24"/>
      <c r="G906" s="24"/>
      <c r="H906" s="24"/>
      <c r="I906" s="24"/>
      <c r="J906" s="24"/>
      <c r="K906" s="157"/>
      <c r="L906" s="24"/>
      <c r="M906" s="24"/>
      <c r="N906" s="24"/>
      <c r="O906" s="24"/>
      <c r="P906" s="24"/>
      <c r="Q906" s="24"/>
      <c r="R906" s="24"/>
      <c r="S906" s="24"/>
      <c r="T906" s="24"/>
      <c r="U906" s="24"/>
      <c r="V906" s="24"/>
      <c r="W906" s="24"/>
      <c r="X906" s="24"/>
      <c r="Y906" s="24"/>
      <c r="Z906" s="24"/>
      <c r="AA906" s="24"/>
      <c r="AB906" s="24"/>
      <c r="AC906" s="24"/>
      <c r="AD906" s="24"/>
    </row>
    <row r="907" spans="1:30" hidden="1" x14ac:dyDescent="0.25">
      <c r="A907" s="156"/>
      <c r="B907" s="156"/>
      <c r="C907" s="24"/>
      <c r="D907" s="24"/>
      <c r="E907" s="24"/>
      <c r="F907" s="24"/>
      <c r="G907" s="24"/>
      <c r="H907" s="24"/>
      <c r="I907" s="24"/>
      <c r="J907" s="24"/>
      <c r="K907" s="157"/>
      <c r="L907" s="24"/>
      <c r="M907" s="24"/>
      <c r="N907" s="24"/>
      <c r="O907" s="24"/>
      <c r="P907" s="24"/>
      <c r="Q907" s="24"/>
      <c r="R907" s="24"/>
      <c r="S907" s="24"/>
      <c r="T907" s="24"/>
      <c r="U907" s="24"/>
      <c r="V907" s="24"/>
      <c r="W907" s="24"/>
      <c r="X907" s="24"/>
      <c r="Y907" s="24"/>
      <c r="Z907" s="24"/>
      <c r="AA907" s="24"/>
      <c r="AB907" s="24"/>
      <c r="AC907" s="24"/>
      <c r="AD907" s="24"/>
    </row>
    <row r="908" spans="1:30" hidden="1" x14ac:dyDescent="0.25">
      <c r="A908" s="156"/>
      <c r="B908" s="156"/>
      <c r="C908" s="24"/>
      <c r="D908" s="24"/>
      <c r="E908" s="24"/>
      <c r="F908" s="24"/>
      <c r="G908" s="24"/>
      <c r="H908" s="24"/>
      <c r="I908" s="24"/>
      <c r="J908" s="24"/>
      <c r="K908" s="157"/>
      <c r="L908" s="24"/>
      <c r="M908" s="24"/>
      <c r="N908" s="24"/>
      <c r="O908" s="24"/>
      <c r="P908" s="24"/>
      <c r="Q908" s="24"/>
      <c r="R908" s="24"/>
      <c r="S908" s="24"/>
      <c r="T908" s="24"/>
      <c r="U908" s="24"/>
      <c r="V908" s="24"/>
      <c r="W908" s="24"/>
      <c r="X908" s="24"/>
      <c r="Y908" s="24"/>
      <c r="Z908" s="24"/>
      <c r="AA908" s="24"/>
      <c r="AB908" s="24"/>
      <c r="AC908" s="24"/>
      <c r="AD908" s="24"/>
    </row>
    <row r="909" spans="1:30" hidden="1" x14ac:dyDescent="0.25">
      <c r="A909" s="156"/>
      <c r="B909" s="156"/>
      <c r="C909" s="24"/>
      <c r="D909" s="24"/>
      <c r="E909" s="24"/>
      <c r="F909" s="24"/>
      <c r="G909" s="24"/>
      <c r="H909" s="24"/>
      <c r="I909" s="24"/>
      <c r="J909" s="24"/>
      <c r="K909" s="157"/>
      <c r="L909" s="24"/>
      <c r="M909" s="24"/>
      <c r="N909" s="24"/>
      <c r="O909" s="24"/>
      <c r="P909" s="24"/>
      <c r="Q909" s="24"/>
      <c r="R909" s="24"/>
      <c r="S909" s="24"/>
      <c r="T909" s="24"/>
      <c r="U909" s="24"/>
      <c r="V909" s="24"/>
      <c r="W909" s="24"/>
      <c r="X909" s="24"/>
      <c r="Y909" s="24"/>
      <c r="Z909" s="24"/>
      <c r="AA909" s="24"/>
      <c r="AB909" s="24"/>
      <c r="AC909" s="24"/>
      <c r="AD909" s="24"/>
    </row>
    <row r="910" spans="1:30" hidden="1" x14ac:dyDescent="0.25">
      <c r="A910" s="156"/>
      <c r="B910" s="156"/>
      <c r="C910" s="24"/>
      <c r="D910" s="24"/>
      <c r="E910" s="24"/>
      <c r="F910" s="24"/>
      <c r="G910" s="24"/>
      <c r="H910" s="24"/>
      <c r="I910" s="24"/>
      <c r="J910" s="24"/>
      <c r="K910" s="157"/>
      <c r="L910" s="24"/>
      <c r="M910" s="24"/>
      <c r="N910" s="24"/>
      <c r="O910" s="24"/>
      <c r="P910" s="24"/>
      <c r="Q910" s="24"/>
      <c r="R910" s="24"/>
      <c r="S910" s="24"/>
      <c r="T910" s="24"/>
      <c r="U910" s="24"/>
      <c r="V910" s="24"/>
      <c r="W910" s="24"/>
      <c r="X910" s="24"/>
      <c r="Y910" s="24"/>
      <c r="Z910" s="24"/>
      <c r="AA910" s="24"/>
      <c r="AB910" s="24"/>
      <c r="AC910" s="24"/>
      <c r="AD910" s="24"/>
    </row>
    <row r="911" spans="1:30" hidden="1" x14ac:dyDescent="0.25">
      <c r="A911" s="156"/>
      <c r="B911" s="156"/>
      <c r="C911" s="24"/>
      <c r="D911" s="24"/>
      <c r="E911" s="24"/>
      <c r="F911" s="24"/>
      <c r="G911" s="24"/>
      <c r="H911" s="24"/>
      <c r="I911" s="24"/>
      <c r="J911" s="24"/>
      <c r="K911" s="157"/>
      <c r="L911" s="24"/>
      <c r="M911" s="24"/>
      <c r="N911" s="24"/>
      <c r="O911" s="24"/>
      <c r="P911" s="24"/>
      <c r="Q911" s="24"/>
      <c r="R911" s="24"/>
      <c r="S911" s="24"/>
      <c r="T911" s="24"/>
      <c r="U911" s="24"/>
      <c r="V911" s="24"/>
      <c r="W911" s="24"/>
      <c r="X911" s="24"/>
      <c r="Y911" s="24"/>
      <c r="Z911" s="24"/>
      <c r="AA911" s="24"/>
      <c r="AB911" s="24"/>
      <c r="AC911" s="24"/>
      <c r="AD911" s="24"/>
    </row>
    <row r="912" spans="1:30" hidden="1" x14ac:dyDescent="0.25">
      <c r="A912" s="156"/>
      <c r="B912" s="156"/>
      <c r="C912" s="24"/>
      <c r="D912" s="24"/>
      <c r="E912" s="24"/>
      <c r="F912" s="24"/>
      <c r="G912" s="24"/>
      <c r="H912" s="24"/>
      <c r="I912" s="24"/>
      <c r="J912" s="24"/>
      <c r="K912" s="157"/>
      <c r="L912" s="24"/>
      <c r="M912" s="24"/>
      <c r="N912" s="24"/>
      <c r="O912" s="24"/>
      <c r="P912" s="24"/>
      <c r="Q912" s="24"/>
      <c r="R912" s="24"/>
      <c r="S912" s="24"/>
      <c r="T912" s="24"/>
      <c r="U912" s="24"/>
      <c r="V912" s="24"/>
      <c r="W912" s="24"/>
      <c r="X912" s="24"/>
      <c r="Y912" s="24"/>
      <c r="Z912" s="24"/>
      <c r="AA912" s="24"/>
      <c r="AB912" s="24"/>
      <c r="AC912" s="24"/>
      <c r="AD912" s="24"/>
    </row>
    <row r="913" spans="1:30" hidden="1" x14ac:dyDescent="0.25">
      <c r="A913" s="156"/>
      <c r="B913" s="156"/>
      <c r="C913" s="24"/>
      <c r="D913" s="24"/>
      <c r="E913" s="24"/>
      <c r="F913" s="24"/>
      <c r="G913" s="24"/>
      <c r="H913" s="24"/>
      <c r="I913" s="24"/>
      <c r="J913" s="24"/>
      <c r="K913" s="157"/>
      <c r="L913" s="24"/>
      <c r="M913" s="24"/>
      <c r="N913" s="24"/>
      <c r="O913" s="24"/>
      <c r="P913" s="24"/>
      <c r="Q913" s="24"/>
      <c r="R913" s="24"/>
      <c r="S913" s="24"/>
      <c r="T913" s="24"/>
      <c r="U913" s="24"/>
      <c r="V913" s="24"/>
      <c r="W913" s="24"/>
      <c r="X913" s="24"/>
      <c r="Y913" s="24"/>
      <c r="Z913" s="24"/>
      <c r="AA913" s="24"/>
      <c r="AB913" s="24"/>
      <c r="AC913" s="24"/>
      <c r="AD913" s="24"/>
    </row>
    <row r="914" spans="1:30" hidden="1" x14ac:dyDescent="0.25">
      <c r="A914" s="156"/>
      <c r="B914" s="156"/>
      <c r="C914" s="24"/>
      <c r="D914" s="24"/>
      <c r="E914" s="24"/>
      <c r="F914" s="24"/>
      <c r="G914" s="24"/>
      <c r="H914" s="24"/>
      <c r="I914" s="24"/>
      <c r="J914" s="24"/>
      <c r="K914" s="157"/>
      <c r="L914" s="24"/>
      <c r="M914" s="24"/>
      <c r="N914" s="24"/>
      <c r="O914" s="24"/>
      <c r="P914" s="24"/>
      <c r="Q914" s="24"/>
      <c r="R914" s="24"/>
      <c r="S914" s="24"/>
      <c r="T914" s="24"/>
      <c r="U914" s="24"/>
      <c r="V914" s="24"/>
      <c r="W914" s="24"/>
      <c r="X914" s="24"/>
      <c r="Y914" s="24"/>
      <c r="Z914" s="24"/>
      <c r="AA914" s="24"/>
      <c r="AB914" s="24"/>
      <c r="AC914" s="24"/>
      <c r="AD914" s="24"/>
    </row>
    <row r="915" spans="1:30" hidden="1" x14ac:dyDescent="0.25">
      <c r="A915" s="156"/>
      <c r="B915" s="156"/>
      <c r="C915" s="24"/>
      <c r="D915" s="24"/>
      <c r="E915" s="24"/>
      <c r="F915" s="24"/>
      <c r="G915" s="24"/>
      <c r="H915" s="24"/>
      <c r="I915" s="24"/>
      <c r="J915" s="24"/>
      <c r="K915" s="157"/>
      <c r="L915" s="24"/>
      <c r="M915" s="24"/>
      <c r="N915" s="24"/>
      <c r="O915" s="24"/>
      <c r="P915" s="24"/>
      <c r="Q915" s="24"/>
      <c r="R915" s="24"/>
      <c r="S915" s="24"/>
      <c r="T915" s="24"/>
      <c r="U915" s="24"/>
      <c r="V915" s="24"/>
      <c r="W915" s="24"/>
      <c r="X915" s="24"/>
      <c r="Y915" s="24"/>
      <c r="Z915" s="24"/>
      <c r="AA915" s="24"/>
      <c r="AB915" s="24"/>
      <c r="AC915" s="24"/>
      <c r="AD915" s="24"/>
    </row>
    <row r="916" spans="1:30" hidden="1" x14ac:dyDescent="0.25">
      <c r="A916" s="156"/>
      <c r="B916" s="156"/>
      <c r="C916" s="24"/>
      <c r="D916" s="24"/>
      <c r="E916" s="24"/>
      <c r="F916" s="24"/>
      <c r="G916" s="24"/>
      <c r="H916" s="24"/>
      <c r="I916" s="24"/>
      <c r="J916" s="24"/>
      <c r="K916" s="157"/>
      <c r="L916" s="24"/>
      <c r="M916" s="24"/>
      <c r="N916" s="24"/>
      <c r="O916" s="24"/>
      <c r="P916" s="24"/>
      <c r="Q916" s="24"/>
      <c r="R916" s="24"/>
      <c r="S916" s="24"/>
      <c r="T916" s="24"/>
      <c r="U916" s="24"/>
      <c r="V916" s="24"/>
      <c r="W916" s="24"/>
      <c r="X916" s="24"/>
      <c r="Y916" s="24"/>
      <c r="Z916" s="24"/>
      <c r="AA916" s="24"/>
      <c r="AB916" s="24"/>
      <c r="AC916" s="24"/>
      <c r="AD916" s="24"/>
    </row>
    <row r="917" spans="1:30" hidden="1" x14ac:dyDescent="0.25">
      <c r="A917" s="156"/>
      <c r="B917" s="156"/>
      <c r="C917" s="24"/>
      <c r="D917" s="24"/>
      <c r="E917" s="24"/>
      <c r="F917" s="24"/>
      <c r="G917" s="24"/>
      <c r="H917" s="24"/>
      <c r="I917" s="24"/>
      <c r="J917" s="24"/>
      <c r="K917" s="157"/>
      <c r="L917" s="24"/>
      <c r="M917" s="24"/>
      <c r="N917" s="24"/>
      <c r="O917" s="24"/>
      <c r="P917" s="24"/>
      <c r="Q917" s="24"/>
      <c r="R917" s="24"/>
      <c r="S917" s="24"/>
      <c r="T917" s="24"/>
      <c r="U917" s="24"/>
      <c r="V917" s="24"/>
      <c r="W917" s="24"/>
      <c r="X917" s="24"/>
      <c r="Y917" s="24"/>
      <c r="Z917" s="24"/>
      <c r="AA917" s="24"/>
      <c r="AB917" s="24"/>
      <c r="AC917" s="24"/>
      <c r="AD917" s="24"/>
    </row>
    <row r="918" spans="1:30" hidden="1" x14ac:dyDescent="0.25">
      <c r="A918" s="156"/>
      <c r="B918" s="156"/>
      <c r="C918" s="24"/>
      <c r="D918" s="24"/>
      <c r="E918" s="24"/>
      <c r="F918" s="24"/>
      <c r="G918" s="24"/>
      <c r="H918" s="24"/>
      <c r="I918" s="24"/>
      <c r="J918" s="24"/>
      <c r="K918" s="157"/>
      <c r="L918" s="24"/>
      <c r="M918" s="24"/>
      <c r="N918" s="24"/>
      <c r="O918" s="24"/>
      <c r="P918" s="24"/>
      <c r="Q918" s="24"/>
      <c r="R918" s="24"/>
      <c r="S918" s="24"/>
      <c r="T918" s="24"/>
      <c r="U918" s="24"/>
      <c r="V918" s="24"/>
      <c r="W918" s="24"/>
      <c r="X918" s="24"/>
      <c r="Y918" s="24"/>
      <c r="Z918" s="24"/>
      <c r="AA918" s="24"/>
      <c r="AB918" s="24"/>
      <c r="AC918" s="24"/>
      <c r="AD918" s="24"/>
    </row>
    <row r="919" spans="1:30" hidden="1" x14ac:dyDescent="0.25">
      <c r="A919" s="156"/>
      <c r="B919" s="156"/>
      <c r="C919" s="24"/>
      <c r="D919" s="24"/>
      <c r="E919" s="24"/>
      <c r="F919" s="24"/>
      <c r="G919" s="24"/>
      <c r="H919" s="24"/>
      <c r="I919" s="24"/>
      <c r="J919" s="24"/>
      <c r="K919" s="157"/>
      <c r="L919" s="24"/>
      <c r="M919" s="24"/>
      <c r="N919" s="24"/>
      <c r="O919" s="24"/>
      <c r="P919" s="24"/>
      <c r="Q919" s="24"/>
      <c r="R919" s="24"/>
      <c r="S919" s="24"/>
      <c r="T919" s="24"/>
      <c r="U919" s="24"/>
      <c r="V919" s="24"/>
      <c r="W919" s="24"/>
      <c r="X919" s="24"/>
      <c r="Y919" s="24"/>
      <c r="Z919" s="24"/>
      <c r="AA919" s="24"/>
      <c r="AB919" s="24"/>
      <c r="AC919" s="24"/>
      <c r="AD919" s="24"/>
    </row>
    <row r="920" spans="1:30" hidden="1" x14ac:dyDescent="0.25">
      <c r="A920" s="156"/>
      <c r="B920" s="156"/>
      <c r="C920" s="24"/>
      <c r="D920" s="24"/>
      <c r="E920" s="24"/>
      <c r="F920" s="24"/>
      <c r="G920" s="24"/>
      <c r="H920" s="24"/>
      <c r="I920" s="24"/>
      <c r="J920" s="24"/>
      <c r="K920" s="157"/>
      <c r="L920" s="24"/>
      <c r="M920" s="24"/>
      <c r="N920" s="24"/>
      <c r="O920" s="24"/>
      <c r="P920" s="24"/>
      <c r="Q920" s="24"/>
      <c r="R920" s="24"/>
      <c r="S920" s="24"/>
      <c r="T920" s="24"/>
      <c r="U920" s="24"/>
      <c r="V920" s="24"/>
      <c r="W920" s="24"/>
      <c r="X920" s="24"/>
      <c r="Y920" s="24"/>
      <c r="Z920" s="24"/>
      <c r="AA920" s="24"/>
      <c r="AB920" s="24"/>
      <c r="AC920" s="24"/>
      <c r="AD920" s="24"/>
    </row>
    <row r="921" spans="1:30" hidden="1" x14ac:dyDescent="0.25">
      <c r="A921" s="156"/>
      <c r="B921" s="156"/>
      <c r="C921" s="24"/>
      <c r="D921" s="24"/>
      <c r="E921" s="24"/>
      <c r="F921" s="24"/>
      <c r="G921" s="24"/>
      <c r="H921" s="24"/>
      <c r="I921" s="24"/>
      <c r="J921" s="24"/>
      <c r="K921" s="157"/>
      <c r="L921" s="24"/>
      <c r="M921" s="24"/>
      <c r="N921" s="24"/>
      <c r="O921" s="24"/>
      <c r="P921" s="24"/>
      <c r="Q921" s="24"/>
      <c r="R921" s="24"/>
      <c r="S921" s="24"/>
      <c r="T921" s="24"/>
      <c r="U921" s="24"/>
      <c r="V921" s="24"/>
      <c r="W921" s="24"/>
      <c r="X921" s="24"/>
      <c r="Y921" s="24"/>
      <c r="Z921" s="24"/>
      <c r="AA921" s="24"/>
      <c r="AB921" s="24"/>
      <c r="AC921" s="24"/>
      <c r="AD921" s="24"/>
    </row>
    <row r="922" spans="1:30" hidden="1" x14ac:dyDescent="0.25">
      <c r="A922" s="156"/>
      <c r="B922" s="156"/>
      <c r="C922" s="24"/>
      <c r="D922" s="24"/>
      <c r="E922" s="24"/>
      <c r="F922" s="24"/>
      <c r="G922" s="24"/>
      <c r="H922" s="24"/>
      <c r="I922" s="24"/>
      <c r="J922" s="24"/>
      <c r="K922" s="157"/>
      <c r="L922" s="24"/>
      <c r="M922" s="24"/>
      <c r="N922" s="24"/>
      <c r="O922" s="24"/>
      <c r="P922" s="24"/>
      <c r="Q922" s="24"/>
      <c r="R922" s="24"/>
      <c r="S922" s="24"/>
      <c r="T922" s="24"/>
      <c r="U922" s="24"/>
      <c r="V922" s="24"/>
      <c r="W922" s="24"/>
      <c r="X922" s="24"/>
      <c r="Y922" s="24"/>
      <c r="Z922" s="24"/>
      <c r="AA922" s="24"/>
      <c r="AB922" s="24"/>
      <c r="AC922" s="24"/>
      <c r="AD922" s="24"/>
    </row>
    <row r="923" spans="1:30" hidden="1" x14ac:dyDescent="0.25">
      <c r="A923" s="156"/>
      <c r="B923" s="156"/>
      <c r="C923" s="24"/>
      <c r="D923" s="24"/>
      <c r="E923" s="24"/>
      <c r="F923" s="24"/>
      <c r="G923" s="24"/>
      <c r="H923" s="24"/>
      <c r="I923" s="24"/>
      <c r="J923" s="24"/>
      <c r="K923" s="157"/>
      <c r="L923" s="24"/>
      <c r="M923" s="24"/>
      <c r="N923" s="24"/>
      <c r="O923" s="24"/>
      <c r="P923" s="24"/>
      <c r="Q923" s="24"/>
      <c r="R923" s="24"/>
      <c r="S923" s="24"/>
      <c r="T923" s="24"/>
      <c r="U923" s="24"/>
      <c r="V923" s="24"/>
      <c r="W923" s="24"/>
      <c r="X923" s="24"/>
      <c r="Y923" s="24"/>
      <c r="Z923" s="24"/>
      <c r="AA923" s="24"/>
      <c r="AB923" s="24"/>
      <c r="AC923" s="24"/>
      <c r="AD923" s="24"/>
    </row>
    <row r="924" spans="1:30" hidden="1" x14ac:dyDescent="0.25">
      <c r="A924" s="156"/>
      <c r="B924" s="156"/>
      <c r="C924" s="24"/>
      <c r="D924" s="24"/>
      <c r="E924" s="24"/>
      <c r="F924" s="24"/>
      <c r="G924" s="24"/>
      <c r="H924" s="24"/>
      <c r="I924" s="24"/>
      <c r="J924" s="24"/>
      <c r="K924" s="157"/>
      <c r="L924" s="24"/>
      <c r="M924" s="24"/>
      <c r="N924" s="24"/>
      <c r="O924" s="24"/>
      <c r="P924" s="24"/>
      <c r="Q924" s="24"/>
      <c r="R924" s="24"/>
      <c r="S924" s="24"/>
      <c r="T924" s="24"/>
      <c r="U924" s="24"/>
      <c r="V924" s="24"/>
      <c r="W924" s="24"/>
      <c r="X924" s="24"/>
      <c r="Y924" s="24"/>
      <c r="Z924" s="24"/>
      <c r="AA924" s="24"/>
      <c r="AB924" s="24"/>
      <c r="AC924" s="24"/>
      <c r="AD924" s="24"/>
    </row>
    <row r="925" spans="1:30" hidden="1" x14ac:dyDescent="0.25">
      <c r="A925" s="156"/>
      <c r="B925" s="156"/>
      <c r="C925" s="24"/>
      <c r="D925" s="24"/>
      <c r="E925" s="24"/>
      <c r="F925" s="24"/>
      <c r="G925" s="24"/>
      <c r="H925" s="24"/>
      <c r="I925" s="24"/>
      <c r="J925" s="24"/>
      <c r="K925" s="157"/>
      <c r="L925" s="24"/>
      <c r="M925" s="24"/>
      <c r="N925" s="24"/>
      <c r="O925" s="24"/>
      <c r="P925" s="24"/>
      <c r="Q925" s="24"/>
      <c r="R925" s="24"/>
      <c r="S925" s="24"/>
      <c r="T925" s="24"/>
      <c r="U925" s="24"/>
      <c r="V925" s="24"/>
      <c r="W925" s="24"/>
      <c r="X925" s="24"/>
      <c r="Y925" s="24"/>
      <c r="Z925" s="24"/>
      <c r="AA925" s="24"/>
      <c r="AB925" s="24"/>
      <c r="AC925" s="24"/>
      <c r="AD925" s="24"/>
    </row>
    <row r="926" spans="1:30" hidden="1" x14ac:dyDescent="0.25">
      <c r="A926" s="156"/>
      <c r="B926" s="156"/>
      <c r="C926" s="24"/>
      <c r="D926" s="24"/>
      <c r="E926" s="24"/>
      <c r="F926" s="24"/>
      <c r="G926" s="24"/>
      <c r="H926" s="24"/>
      <c r="I926" s="24"/>
      <c r="J926" s="24"/>
      <c r="K926" s="157"/>
      <c r="L926" s="24"/>
      <c r="M926" s="24"/>
      <c r="N926" s="24"/>
      <c r="O926" s="24"/>
      <c r="P926" s="24"/>
      <c r="Q926" s="24"/>
      <c r="R926" s="24"/>
      <c r="S926" s="24"/>
      <c r="T926" s="24"/>
      <c r="U926" s="24"/>
      <c r="V926" s="24"/>
      <c r="W926" s="24"/>
      <c r="X926" s="24"/>
      <c r="Y926" s="24"/>
      <c r="Z926" s="24"/>
      <c r="AA926" s="24"/>
      <c r="AB926" s="24"/>
      <c r="AC926" s="24"/>
      <c r="AD926" s="24"/>
    </row>
    <row r="927" spans="1:30" hidden="1" x14ac:dyDescent="0.25">
      <c r="A927" s="156"/>
      <c r="B927" s="156"/>
      <c r="C927" s="24"/>
      <c r="D927" s="24"/>
      <c r="E927" s="24"/>
      <c r="F927" s="24"/>
      <c r="G927" s="24"/>
      <c r="H927" s="24"/>
      <c r="I927" s="24"/>
      <c r="J927" s="24"/>
      <c r="K927" s="157"/>
      <c r="L927" s="24"/>
      <c r="M927" s="24"/>
      <c r="N927" s="24"/>
      <c r="O927" s="24"/>
      <c r="P927" s="24"/>
      <c r="Q927" s="24"/>
      <c r="R927" s="24"/>
      <c r="S927" s="24"/>
      <c r="T927" s="24"/>
      <c r="U927" s="24"/>
      <c r="V927" s="24"/>
      <c r="W927" s="24"/>
      <c r="X927" s="24"/>
      <c r="Y927" s="24"/>
      <c r="Z927" s="24"/>
      <c r="AA927" s="24"/>
      <c r="AB927" s="24"/>
      <c r="AC927" s="24"/>
      <c r="AD927" s="24"/>
    </row>
    <row r="928" spans="1:30" hidden="1" x14ac:dyDescent="0.25">
      <c r="A928" s="156"/>
      <c r="B928" s="156"/>
      <c r="C928" s="24"/>
      <c r="D928" s="24"/>
      <c r="E928" s="24"/>
      <c r="F928" s="24"/>
      <c r="G928" s="24"/>
      <c r="H928" s="24"/>
      <c r="I928" s="24"/>
      <c r="J928" s="24"/>
      <c r="K928" s="157"/>
      <c r="L928" s="24"/>
      <c r="M928" s="24"/>
      <c r="N928" s="24"/>
      <c r="O928" s="24"/>
      <c r="P928" s="24"/>
      <c r="Q928" s="24"/>
      <c r="R928" s="24"/>
      <c r="S928" s="24"/>
      <c r="T928" s="24"/>
      <c r="U928" s="24"/>
      <c r="V928" s="24"/>
      <c r="W928" s="24"/>
      <c r="X928" s="24"/>
      <c r="Y928" s="24"/>
      <c r="Z928" s="24"/>
      <c r="AA928" s="24"/>
      <c r="AB928" s="24"/>
      <c r="AC928" s="24"/>
      <c r="AD928" s="24"/>
    </row>
    <row r="929" spans="1:30" hidden="1" x14ac:dyDescent="0.25">
      <c r="A929" s="156"/>
      <c r="B929" s="156"/>
      <c r="C929" s="24"/>
      <c r="D929" s="24"/>
      <c r="E929" s="24"/>
      <c r="F929" s="24"/>
      <c r="G929" s="24"/>
      <c r="H929" s="24"/>
      <c r="I929" s="24"/>
      <c r="J929" s="24"/>
      <c r="K929" s="157"/>
      <c r="L929" s="24"/>
      <c r="M929" s="24"/>
      <c r="N929" s="24"/>
      <c r="O929" s="24"/>
      <c r="P929" s="24"/>
      <c r="Q929" s="24"/>
      <c r="R929" s="24"/>
      <c r="S929" s="24"/>
      <c r="T929" s="24"/>
      <c r="U929" s="24"/>
      <c r="V929" s="24"/>
      <c r="W929" s="24"/>
      <c r="X929" s="24"/>
      <c r="Y929" s="24"/>
      <c r="Z929" s="24"/>
      <c r="AA929" s="24"/>
      <c r="AB929" s="24"/>
      <c r="AC929" s="24"/>
      <c r="AD929" s="24"/>
    </row>
    <row r="930" spans="1:30" hidden="1" x14ac:dyDescent="0.25">
      <c r="A930" s="156"/>
      <c r="B930" s="156"/>
      <c r="C930" s="24"/>
      <c r="D930" s="24"/>
      <c r="E930" s="24"/>
      <c r="F930" s="24"/>
      <c r="G930" s="24"/>
      <c r="H930" s="24"/>
      <c r="I930" s="24"/>
      <c r="J930" s="24"/>
      <c r="K930" s="157"/>
      <c r="L930" s="24"/>
      <c r="M930" s="24"/>
      <c r="N930" s="24"/>
      <c r="O930" s="24"/>
      <c r="P930" s="24"/>
      <c r="Q930" s="24"/>
      <c r="R930" s="24"/>
      <c r="S930" s="24"/>
      <c r="T930" s="24"/>
      <c r="U930" s="24"/>
      <c r="V930" s="24"/>
      <c r="W930" s="24"/>
      <c r="X930" s="24"/>
      <c r="Y930" s="24"/>
      <c r="Z930" s="24"/>
      <c r="AA930" s="24"/>
      <c r="AB930" s="24"/>
      <c r="AC930" s="24"/>
      <c r="AD930" s="24"/>
    </row>
    <row r="931" spans="1:30" hidden="1" x14ac:dyDescent="0.25">
      <c r="A931" s="156"/>
      <c r="B931" s="156"/>
      <c r="C931" s="24"/>
      <c r="D931" s="24"/>
      <c r="E931" s="24"/>
      <c r="F931" s="24"/>
      <c r="G931" s="24"/>
      <c r="H931" s="24"/>
      <c r="I931" s="24"/>
      <c r="J931" s="24"/>
      <c r="K931" s="157"/>
      <c r="L931" s="24"/>
      <c r="M931" s="24"/>
      <c r="N931" s="24"/>
      <c r="O931" s="24"/>
      <c r="P931" s="24"/>
      <c r="Q931" s="24"/>
      <c r="R931" s="24"/>
      <c r="S931" s="24"/>
      <c r="T931" s="24"/>
      <c r="U931" s="24"/>
      <c r="V931" s="24"/>
      <c r="W931" s="24"/>
      <c r="X931" s="24"/>
      <c r="Y931" s="24"/>
      <c r="Z931" s="24"/>
      <c r="AA931" s="24"/>
      <c r="AB931" s="24"/>
      <c r="AC931" s="24"/>
      <c r="AD931" s="24"/>
    </row>
    <row r="932" spans="1:30" hidden="1" x14ac:dyDescent="0.25">
      <c r="A932" s="156"/>
      <c r="B932" s="156"/>
      <c r="C932" s="24"/>
      <c r="D932" s="24"/>
      <c r="E932" s="24"/>
      <c r="F932" s="24"/>
      <c r="G932" s="24"/>
      <c r="H932" s="24"/>
      <c r="I932" s="24"/>
      <c r="J932" s="24"/>
      <c r="K932" s="157"/>
      <c r="L932" s="24"/>
      <c r="M932" s="24"/>
      <c r="N932" s="24"/>
      <c r="O932" s="24"/>
      <c r="P932" s="24"/>
      <c r="Q932" s="24"/>
      <c r="R932" s="24"/>
      <c r="S932" s="24"/>
      <c r="T932" s="24"/>
      <c r="U932" s="24"/>
      <c r="V932" s="24"/>
      <c r="W932" s="24"/>
      <c r="X932" s="24"/>
      <c r="Y932" s="24"/>
      <c r="Z932" s="24"/>
      <c r="AA932" s="24"/>
      <c r="AB932" s="24"/>
      <c r="AC932" s="24"/>
      <c r="AD932" s="24"/>
    </row>
    <row r="933" spans="1:30" hidden="1" x14ac:dyDescent="0.25">
      <c r="A933" s="156"/>
      <c r="B933" s="156"/>
      <c r="C933" s="24"/>
      <c r="D933" s="24"/>
      <c r="E933" s="24"/>
      <c r="F933" s="24"/>
      <c r="G933" s="24"/>
      <c r="H933" s="24"/>
      <c r="I933" s="24"/>
      <c r="J933" s="24"/>
      <c r="K933" s="157"/>
      <c r="L933" s="24"/>
      <c r="M933" s="24"/>
      <c r="N933" s="24"/>
      <c r="O933" s="24"/>
      <c r="P933" s="24"/>
      <c r="Q933" s="24"/>
      <c r="R933" s="24"/>
      <c r="S933" s="24"/>
      <c r="T933" s="24"/>
      <c r="U933" s="24"/>
      <c r="V933" s="24"/>
      <c r="W933" s="24"/>
      <c r="X933" s="24"/>
      <c r="Y933" s="24"/>
      <c r="Z933" s="24"/>
      <c r="AA933" s="24"/>
      <c r="AB933" s="24"/>
      <c r="AC933" s="24"/>
      <c r="AD933" s="24"/>
    </row>
    <row r="934" spans="1:30" hidden="1" x14ac:dyDescent="0.25">
      <c r="A934" s="156"/>
      <c r="B934" s="156"/>
      <c r="C934" s="24"/>
      <c r="D934" s="24"/>
      <c r="E934" s="24"/>
      <c r="F934" s="24"/>
      <c r="G934" s="24"/>
      <c r="H934" s="24"/>
      <c r="I934" s="24"/>
      <c r="J934" s="24"/>
      <c r="K934" s="157"/>
      <c r="L934" s="24"/>
      <c r="M934" s="24"/>
      <c r="N934" s="24"/>
      <c r="O934" s="24"/>
      <c r="P934" s="24"/>
      <c r="Q934" s="24"/>
      <c r="R934" s="24"/>
      <c r="S934" s="24"/>
      <c r="T934" s="24"/>
      <c r="U934" s="24"/>
      <c r="V934" s="24"/>
      <c r="W934" s="24"/>
      <c r="X934" s="24"/>
      <c r="Y934" s="24"/>
      <c r="Z934" s="24"/>
      <c r="AA934" s="24"/>
      <c r="AB934" s="24"/>
      <c r="AC934" s="24"/>
      <c r="AD934" s="24"/>
    </row>
    <row r="935" spans="1:30" hidden="1" x14ac:dyDescent="0.25">
      <c r="A935" s="156"/>
      <c r="B935" s="156"/>
      <c r="C935" s="24"/>
      <c r="D935" s="24"/>
      <c r="E935" s="24"/>
      <c r="F935" s="24"/>
      <c r="G935" s="24"/>
      <c r="H935" s="24"/>
      <c r="I935" s="24"/>
      <c r="J935" s="24"/>
      <c r="K935" s="157"/>
      <c r="L935" s="24"/>
      <c r="M935" s="24"/>
      <c r="N935" s="24"/>
      <c r="O935" s="24"/>
      <c r="P935" s="24"/>
      <c r="Q935" s="24"/>
      <c r="R935" s="24"/>
      <c r="S935" s="24"/>
      <c r="T935" s="24"/>
      <c r="U935" s="24"/>
      <c r="V935" s="24"/>
      <c r="W935" s="24"/>
      <c r="X935" s="24"/>
      <c r="Y935" s="24"/>
      <c r="Z935" s="24"/>
      <c r="AA935" s="24"/>
      <c r="AB935" s="24"/>
      <c r="AC935" s="24"/>
      <c r="AD935" s="24"/>
    </row>
    <row r="936" spans="1:30" hidden="1" x14ac:dyDescent="0.25">
      <c r="A936" s="156"/>
      <c r="B936" s="156"/>
      <c r="C936" s="24"/>
      <c r="D936" s="24"/>
      <c r="E936" s="24"/>
      <c r="F936" s="24"/>
      <c r="G936" s="24"/>
      <c r="H936" s="24"/>
      <c r="I936" s="24"/>
      <c r="J936" s="24"/>
      <c r="K936" s="157"/>
      <c r="L936" s="24"/>
      <c r="M936" s="24"/>
      <c r="N936" s="24"/>
      <c r="O936" s="24"/>
      <c r="P936" s="24"/>
      <c r="Q936" s="24"/>
      <c r="R936" s="24"/>
      <c r="S936" s="24"/>
      <c r="T936" s="24"/>
      <c r="U936" s="24"/>
      <c r="V936" s="24"/>
      <c r="W936" s="24"/>
      <c r="X936" s="24"/>
      <c r="Y936" s="24"/>
      <c r="Z936" s="24"/>
      <c r="AA936" s="24"/>
      <c r="AB936" s="24"/>
      <c r="AC936" s="24"/>
      <c r="AD936" s="24"/>
    </row>
    <row r="937" spans="1:30" hidden="1" x14ac:dyDescent="0.25">
      <c r="A937" s="156"/>
      <c r="B937" s="156"/>
      <c r="C937" s="24"/>
      <c r="D937" s="24"/>
      <c r="E937" s="24"/>
      <c r="F937" s="24"/>
      <c r="G937" s="24"/>
      <c r="H937" s="24"/>
      <c r="I937" s="24"/>
      <c r="J937" s="24"/>
      <c r="K937" s="157"/>
      <c r="L937" s="24"/>
      <c r="M937" s="24"/>
      <c r="N937" s="24"/>
      <c r="O937" s="24"/>
      <c r="P937" s="24"/>
      <c r="Q937" s="24"/>
      <c r="R937" s="24"/>
      <c r="S937" s="24"/>
      <c r="T937" s="24"/>
      <c r="U937" s="24"/>
      <c r="V937" s="24"/>
      <c r="W937" s="24"/>
      <c r="X937" s="24"/>
      <c r="Y937" s="24"/>
      <c r="Z937" s="24"/>
      <c r="AA937" s="24"/>
      <c r="AB937" s="24"/>
      <c r="AC937" s="24"/>
      <c r="AD937" s="24"/>
    </row>
    <row r="938" spans="1:30" hidden="1" x14ac:dyDescent="0.25">
      <c r="A938" s="156"/>
      <c r="B938" s="156"/>
      <c r="C938" s="24"/>
      <c r="D938" s="24"/>
      <c r="E938" s="24"/>
      <c r="F938" s="24"/>
      <c r="G938" s="24"/>
      <c r="H938" s="24"/>
      <c r="I938" s="24"/>
      <c r="J938" s="24"/>
      <c r="K938" s="157"/>
      <c r="L938" s="24"/>
      <c r="M938" s="24"/>
      <c r="N938" s="24"/>
      <c r="O938" s="24"/>
      <c r="P938" s="24"/>
      <c r="Q938" s="24"/>
      <c r="R938" s="24"/>
      <c r="S938" s="24"/>
      <c r="T938" s="24"/>
      <c r="U938" s="24"/>
      <c r="V938" s="24"/>
      <c r="W938" s="24"/>
      <c r="X938" s="24"/>
      <c r="Y938" s="24"/>
      <c r="Z938" s="24"/>
      <c r="AA938" s="24"/>
      <c r="AB938" s="24"/>
      <c r="AC938" s="24"/>
      <c r="AD938" s="24"/>
    </row>
    <row r="939" spans="1:30" hidden="1" x14ac:dyDescent="0.25">
      <c r="A939" s="156"/>
      <c r="B939" s="156"/>
      <c r="C939" s="24"/>
      <c r="D939" s="24"/>
      <c r="E939" s="24"/>
      <c r="F939" s="24"/>
      <c r="G939" s="24"/>
      <c r="H939" s="24"/>
      <c r="I939" s="24"/>
      <c r="J939" s="24"/>
      <c r="K939" s="157"/>
      <c r="L939" s="24"/>
      <c r="M939" s="24"/>
      <c r="N939" s="24"/>
      <c r="O939" s="24"/>
      <c r="P939" s="24"/>
      <c r="Q939" s="24"/>
      <c r="R939" s="24"/>
      <c r="S939" s="24"/>
      <c r="T939" s="24"/>
      <c r="U939" s="24"/>
      <c r="V939" s="24"/>
      <c r="W939" s="24"/>
      <c r="X939" s="24"/>
      <c r="Y939" s="24"/>
      <c r="Z939" s="24"/>
      <c r="AA939" s="24"/>
      <c r="AB939" s="24"/>
      <c r="AC939" s="24"/>
      <c r="AD939" s="24"/>
    </row>
    <row r="940" spans="1:30" hidden="1" x14ac:dyDescent="0.25">
      <c r="A940" s="156"/>
      <c r="B940" s="156"/>
      <c r="C940" s="24"/>
      <c r="D940" s="24"/>
      <c r="E940" s="24"/>
      <c r="F940" s="24"/>
      <c r="G940" s="24"/>
      <c r="H940" s="24"/>
      <c r="I940" s="24"/>
      <c r="J940" s="24"/>
      <c r="K940" s="157"/>
      <c r="L940" s="24"/>
      <c r="M940" s="24"/>
      <c r="N940" s="24"/>
      <c r="O940" s="24"/>
      <c r="P940" s="24"/>
      <c r="Q940" s="24"/>
      <c r="R940" s="24"/>
      <c r="S940" s="24"/>
      <c r="T940" s="24"/>
      <c r="U940" s="24"/>
      <c r="V940" s="24"/>
      <c r="W940" s="24"/>
      <c r="X940" s="24"/>
      <c r="Y940" s="24"/>
      <c r="Z940" s="24"/>
      <c r="AA940" s="24"/>
      <c r="AB940" s="24"/>
      <c r="AC940" s="24"/>
      <c r="AD940" s="24"/>
    </row>
    <row r="941" spans="1:30" hidden="1" x14ac:dyDescent="0.25">
      <c r="A941" s="156"/>
      <c r="B941" s="156"/>
      <c r="C941" s="24"/>
      <c r="D941" s="24"/>
      <c r="E941" s="24"/>
      <c r="F941" s="24"/>
      <c r="G941" s="24"/>
      <c r="H941" s="24"/>
      <c r="I941" s="24"/>
      <c r="J941" s="24"/>
      <c r="K941" s="157"/>
      <c r="L941" s="24"/>
      <c r="M941" s="24"/>
      <c r="N941" s="24"/>
      <c r="O941" s="24"/>
      <c r="P941" s="24"/>
      <c r="Q941" s="24"/>
      <c r="R941" s="24"/>
      <c r="S941" s="24"/>
      <c r="T941" s="24"/>
      <c r="U941" s="24"/>
      <c r="V941" s="24"/>
      <c r="W941" s="24"/>
      <c r="X941" s="24"/>
      <c r="Y941" s="24"/>
      <c r="Z941" s="24"/>
      <c r="AA941" s="24"/>
      <c r="AB941" s="24"/>
      <c r="AC941" s="24"/>
      <c r="AD941" s="24"/>
    </row>
    <row r="942" spans="1:30" hidden="1" x14ac:dyDescent="0.25">
      <c r="A942" s="156"/>
      <c r="B942" s="156"/>
      <c r="C942" s="24"/>
      <c r="D942" s="24"/>
      <c r="E942" s="24"/>
      <c r="F942" s="24"/>
      <c r="G942" s="24"/>
      <c r="H942" s="24"/>
      <c r="I942" s="24"/>
      <c r="J942" s="24"/>
      <c r="K942" s="157"/>
      <c r="L942" s="24"/>
      <c r="M942" s="24"/>
      <c r="N942" s="24"/>
      <c r="O942" s="24"/>
      <c r="P942" s="24"/>
      <c r="Q942" s="24"/>
      <c r="R942" s="24"/>
      <c r="S942" s="24"/>
      <c r="T942" s="24"/>
      <c r="U942" s="24"/>
      <c r="V942" s="24"/>
      <c r="W942" s="24"/>
      <c r="X942" s="24"/>
      <c r="Y942" s="24"/>
      <c r="Z942" s="24"/>
      <c r="AA942" s="24"/>
      <c r="AB942" s="24"/>
      <c r="AC942" s="24"/>
      <c r="AD942" s="24"/>
    </row>
    <row r="943" spans="1:30" hidden="1" x14ac:dyDescent="0.25">
      <c r="A943" s="156"/>
      <c r="B943" s="156"/>
      <c r="C943" s="24"/>
      <c r="D943" s="24"/>
      <c r="E943" s="24"/>
      <c r="F943" s="24"/>
      <c r="G943" s="24"/>
      <c r="H943" s="24"/>
      <c r="I943" s="24"/>
      <c r="J943" s="24"/>
      <c r="K943" s="157"/>
      <c r="L943" s="24"/>
      <c r="M943" s="24"/>
      <c r="N943" s="24"/>
      <c r="O943" s="24"/>
      <c r="P943" s="24"/>
      <c r="Q943" s="24"/>
      <c r="R943" s="24"/>
      <c r="S943" s="24"/>
      <c r="T943" s="24"/>
      <c r="U943" s="24"/>
      <c r="V943" s="24"/>
      <c r="W943" s="24"/>
      <c r="X943" s="24"/>
      <c r="Y943" s="24"/>
      <c r="Z943" s="24"/>
      <c r="AA943" s="24"/>
      <c r="AB943" s="24"/>
      <c r="AC943" s="24"/>
      <c r="AD943" s="24"/>
    </row>
    <row r="944" spans="1:30" hidden="1" x14ac:dyDescent="0.25">
      <c r="A944" s="156"/>
      <c r="B944" s="156"/>
      <c r="C944" s="24"/>
      <c r="D944" s="24"/>
      <c r="E944" s="24"/>
      <c r="F944" s="24"/>
      <c r="G944" s="24"/>
      <c r="H944" s="24"/>
      <c r="I944" s="24"/>
      <c r="J944" s="24"/>
      <c r="K944" s="157"/>
      <c r="L944" s="24"/>
      <c r="M944" s="24"/>
      <c r="N944" s="24"/>
      <c r="O944" s="24"/>
      <c r="P944" s="24"/>
      <c r="Q944" s="24"/>
      <c r="R944" s="24"/>
      <c r="S944" s="24"/>
      <c r="T944" s="24"/>
      <c r="U944" s="24"/>
      <c r="V944" s="24"/>
      <c r="W944" s="24"/>
      <c r="X944" s="24"/>
      <c r="Y944" s="24"/>
      <c r="Z944" s="24"/>
      <c r="AA944" s="24"/>
      <c r="AB944" s="24"/>
      <c r="AC944" s="24"/>
      <c r="AD944" s="24"/>
    </row>
    <row r="945" spans="1:30" hidden="1" x14ac:dyDescent="0.25">
      <c r="A945" s="156"/>
      <c r="B945" s="156"/>
      <c r="C945" s="24"/>
      <c r="D945" s="24"/>
      <c r="E945" s="24"/>
      <c r="F945" s="24"/>
      <c r="G945" s="24"/>
      <c r="H945" s="24"/>
      <c r="I945" s="24"/>
      <c r="J945" s="24"/>
      <c r="K945" s="157"/>
      <c r="L945" s="24"/>
      <c r="M945" s="24"/>
      <c r="N945" s="24"/>
      <c r="O945" s="24"/>
      <c r="P945" s="24"/>
      <c r="Q945" s="24"/>
      <c r="R945" s="24"/>
      <c r="S945" s="24"/>
      <c r="T945" s="24"/>
      <c r="U945" s="24"/>
      <c r="V945" s="24"/>
      <c r="W945" s="24"/>
      <c r="X945" s="24"/>
      <c r="Y945" s="24"/>
      <c r="Z945" s="24"/>
      <c r="AA945" s="24"/>
      <c r="AB945" s="24"/>
      <c r="AC945" s="24"/>
      <c r="AD945" s="24"/>
    </row>
    <row r="946" spans="1:30" hidden="1" x14ac:dyDescent="0.25">
      <c r="A946" s="156"/>
      <c r="B946" s="156"/>
      <c r="C946" s="24"/>
      <c r="D946" s="24"/>
      <c r="E946" s="24"/>
      <c r="F946" s="24"/>
      <c r="G946" s="24"/>
      <c r="H946" s="24"/>
      <c r="I946" s="24"/>
      <c r="J946" s="24"/>
      <c r="K946" s="157"/>
      <c r="L946" s="24"/>
      <c r="M946" s="24"/>
      <c r="N946" s="24"/>
      <c r="O946" s="24"/>
      <c r="P946" s="24"/>
      <c r="Q946" s="24"/>
      <c r="R946" s="24"/>
      <c r="S946" s="24"/>
      <c r="T946" s="24"/>
      <c r="U946" s="24"/>
      <c r="V946" s="24"/>
      <c r="W946" s="24"/>
      <c r="X946" s="24"/>
      <c r="Y946" s="24"/>
      <c r="Z946" s="24"/>
      <c r="AA946" s="24"/>
      <c r="AB946" s="24"/>
      <c r="AC946" s="24"/>
      <c r="AD946" s="24"/>
    </row>
    <row r="947" spans="1:30" hidden="1" x14ac:dyDescent="0.25">
      <c r="A947" s="156"/>
      <c r="B947" s="156"/>
      <c r="C947" s="24"/>
      <c r="D947" s="24"/>
      <c r="E947" s="24"/>
      <c r="F947" s="24"/>
      <c r="G947" s="24"/>
      <c r="H947" s="24"/>
      <c r="I947" s="24"/>
      <c r="J947" s="24"/>
      <c r="K947" s="157"/>
      <c r="L947" s="24"/>
      <c r="M947" s="24"/>
      <c r="N947" s="24"/>
      <c r="O947" s="24"/>
      <c r="P947" s="24"/>
      <c r="Q947" s="24"/>
      <c r="R947" s="24"/>
      <c r="S947" s="24"/>
      <c r="T947" s="24"/>
      <c r="U947" s="24"/>
      <c r="V947" s="24"/>
      <c r="W947" s="24"/>
      <c r="X947" s="24"/>
      <c r="Y947" s="24"/>
      <c r="Z947" s="24"/>
      <c r="AA947" s="24"/>
      <c r="AB947" s="24"/>
      <c r="AC947" s="24"/>
      <c r="AD947" s="24"/>
    </row>
    <row r="948" spans="1:30" hidden="1" x14ac:dyDescent="0.25">
      <c r="A948" s="156"/>
      <c r="B948" s="156"/>
      <c r="C948" s="24"/>
      <c r="D948" s="24"/>
      <c r="E948" s="24"/>
      <c r="F948" s="24"/>
      <c r="G948" s="24"/>
      <c r="H948" s="24"/>
      <c r="I948" s="24"/>
      <c r="J948" s="24"/>
      <c r="K948" s="157"/>
      <c r="L948" s="24"/>
      <c r="M948" s="24"/>
      <c r="N948" s="24"/>
      <c r="O948" s="24"/>
      <c r="P948" s="24"/>
      <c r="Q948" s="24"/>
      <c r="R948" s="24"/>
      <c r="S948" s="24"/>
      <c r="T948" s="24"/>
      <c r="U948" s="24"/>
      <c r="V948" s="24"/>
      <c r="W948" s="24"/>
      <c r="X948" s="24"/>
      <c r="Y948" s="24"/>
      <c r="Z948" s="24"/>
      <c r="AA948" s="24"/>
      <c r="AB948" s="24"/>
      <c r="AC948" s="24"/>
      <c r="AD948" s="24"/>
    </row>
    <row r="949" spans="1:30" hidden="1" x14ac:dyDescent="0.25">
      <c r="A949" s="156"/>
      <c r="B949" s="156"/>
      <c r="C949" s="24"/>
      <c r="D949" s="24"/>
      <c r="E949" s="24"/>
      <c r="F949" s="24"/>
      <c r="G949" s="24"/>
      <c r="H949" s="24"/>
      <c r="I949" s="24"/>
      <c r="J949" s="24"/>
      <c r="K949" s="157"/>
      <c r="L949" s="24"/>
      <c r="M949" s="24"/>
      <c r="N949" s="24"/>
      <c r="O949" s="24"/>
      <c r="P949" s="24"/>
      <c r="Q949" s="24"/>
      <c r="R949" s="24"/>
      <c r="S949" s="24"/>
      <c r="T949" s="24"/>
      <c r="U949" s="24"/>
      <c r="V949" s="24"/>
      <c r="W949" s="24"/>
      <c r="X949" s="24"/>
      <c r="Y949" s="24"/>
      <c r="Z949" s="24"/>
      <c r="AA949" s="24"/>
      <c r="AB949" s="24"/>
      <c r="AC949" s="24"/>
      <c r="AD949" s="24"/>
    </row>
    <row r="950" spans="1:30" hidden="1" x14ac:dyDescent="0.25">
      <c r="A950" s="156"/>
      <c r="B950" s="156"/>
      <c r="C950" s="24"/>
      <c r="D950" s="24"/>
      <c r="E950" s="24"/>
      <c r="F950" s="24"/>
      <c r="G950" s="24"/>
      <c r="H950" s="24"/>
      <c r="I950" s="24"/>
      <c r="J950" s="24"/>
      <c r="K950" s="157"/>
      <c r="L950" s="24"/>
      <c r="M950" s="24"/>
      <c r="N950" s="24"/>
      <c r="O950" s="24"/>
      <c r="P950" s="24"/>
      <c r="Q950" s="24"/>
      <c r="R950" s="24"/>
      <c r="S950" s="24"/>
      <c r="T950" s="24"/>
      <c r="U950" s="24"/>
      <c r="V950" s="24"/>
      <c r="W950" s="24"/>
      <c r="X950" s="24"/>
      <c r="Y950" s="24"/>
      <c r="Z950" s="24"/>
      <c r="AA950" s="24"/>
      <c r="AB950" s="24"/>
      <c r="AC950" s="24"/>
      <c r="AD950" s="24"/>
    </row>
    <row r="951" spans="1:30" hidden="1" x14ac:dyDescent="0.25">
      <c r="A951" s="156"/>
      <c r="B951" s="156"/>
      <c r="C951" s="24"/>
      <c r="D951" s="24"/>
      <c r="E951" s="24"/>
      <c r="F951" s="24"/>
      <c r="G951" s="24"/>
      <c r="H951" s="24"/>
      <c r="I951" s="24"/>
      <c r="J951" s="24"/>
      <c r="K951" s="157"/>
      <c r="L951" s="24"/>
      <c r="M951" s="24"/>
      <c r="N951" s="24"/>
      <c r="O951" s="24"/>
      <c r="P951" s="24"/>
      <c r="Q951" s="24"/>
      <c r="R951" s="24"/>
      <c r="S951" s="24"/>
      <c r="T951" s="24"/>
      <c r="U951" s="24"/>
      <c r="V951" s="24"/>
      <c r="W951" s="24"/>
      <c r="X951" s="24"/>
      <c r="Y951" s="24"/>
      <c r="Z951" s="24"/>
      <c r="AA951" s="24"/>
      <c r="AB951" s="24"/>
      <c r="AC951" s="24"/>
      <c r="AD951" s="24"/>
    </row>
    <row r="952" spans="1:30" hidden="1" x14ac:dyDescent="0.25">
      <c r="A952" s="156"/>
      <c r="B952" s="156"/>
      <c r="C952" s="24"/>
      <c r="D952" s="24"/>
      <c r="E952" s="24"/>
      <c r="F952" s="24"/>
      <c r="G952" s="24"/>
      <c r="H952" s="24"/>
      <c r="I952" s="24"/>
      <c r="J952" s="24"/>
      <c r="K952" s="157"/>
      <c r="L952" s="24"/>
      <c r="M952" s="24"/>
      <c r="N952" s="24"/>
      <c r="O952" s="24"/>
      <c r="P952" s="24"/>
      <c r="Q952" s="24"/>
      <c r="R952" s="24"/>
      <c r="S952" s="24"/>
      <c r="T952" s="24"/>
      <c r="U952" s="24"/>
      <c r="V952" s="24"/>
      <c r="W952" s="24"/>
      <c r="X952" s="24"/>
      <c r="Y952" s="24"/>
      <c r="Z952" s="24"/>
      <c r="AA952" s="24"/>
      <c r="AB952" s="24"/>
      <c r="AC952" s="24"/>
      <c r="AD952" s="24"/>
    </row>
    <row r="953" spans="1:30" hidden="1" x14ac:dyDescent="0.25">
      <c r="A953" s="156"/>
      <c r="B953" s="156"/>
      <c r="C953" s="24"/>
      <c r="D953" s="24"/>
      <c r="E953" s="24"/>
      <c r="F953" s="24"/>
      <c r="G953" s="24"/>
      <c r="H953" s="24"/>
      <c r="I953" s="24"/>
      <c r="J953" s="24"/>
      <c r="K953" s="157"/>
      <c r="L953" s="24"/>
      <c r="M953" s="24"/>
      <c r="N953" s="24"/>
      <c r="O953" s="24"/>
      <c r="P953" s="24"/>
      <c r="Q953" s="24"/>
      <c r="R953" s="24"/>
      <c r="S953" s="24"/>
      <c r="T953" s="24"/>
      <c r="U953" s="24"/>
      <c r="V953" s="24"/>
      <c r="W953" s="24"/>
      <c r="X953" s="24"/>
      <c r="Y953" s="24"/>
      <c r="Z953" s="24"/>
      <c r="AA953" s="24"/>
      <c r="AB953" s="24"/>
      <c r="AC953" s="24"/>
      <c r="AD953" s="24"/>
    </row>
    <row r="954" spans="1:30" hidden="1" x14ac:dyDescent="0.25">
      <c r="A954" s="156"/>
      <c r="B954" s="156"/>
      <c r="C954" s="24"/>
      <c r="D954" s="24"/>
      <c r="E954" s="24"/>
      <c r="F954" s="24"/>
      <c r="G954" s="24"/>
      <c r="H954" s="24"/>
      <c r="I954" s="24"/>
      <c r="J954" s="24"/>
      <c r="K954" s="157"/>
      <c r="L954" s="24"/>
      <c r="M954" s="24"/>
      <c r="N954" s="24"/>
      <c r="O954" s="24"/>
      <c r="P954" s="24"/>
      <c r="Q954" s="24"/>
      <c r="R954" s="24"/>
      <c r="S954" s="24"/>
      <c r="T954" s="24"/>
      <c r="U954" s="24"/>
      <c r="V954" s="24"/>
      <c r="W954" s="24"/>
      <c r="X954" s="24"/>
      <c r="Y954" s="24"/>
      <c r="Z954" s="24"/>
      <c r="AA954" s="24"/>
      <c r="AB954" s="24"/>
      <c r="AC954" s="24"/>
      <c r="AD954" s="24"/>
    </row>
    <row r="955" spans="1:30" hidden="1" x14ac:dyDescent="0.25">
      <c r="A955" s="156"/>
      <c r="B955" s="156"/>
      <c r="C955" s="24"/>
      <c r="D955" s="24"/>
      <c r="E955" s="24"/>
      <c r="F955" s="24"/>
      <c r="G955" s="24"/>
      <c r="H955" s="24"/>
      <c r="I955" s="24"/>
      <c r="J955" s="24"/>
      <c r="K955" s="157"/>
      <c r="L955" s="24"/>
      <c r="M955" s="24"/>
      <c r="N955" s="24"/>
      <c r="O955" s="24"/>
      <c r="P955" s="24"/>
      <c r="Q955" s="24"/>
      <c r="R955" s="24"/>
      <c r="S955" s="24"/>
      <c r="T955" s="24"/>
      <c r="U955" s="24"/>
      <c r="V955" s="24"/>
      <c r="W955" s="24"/>
      <c r="X955" s="24"/>
      <c r="Y955" s="24"/>
      <c r="Z955" s="24"/>
      <c r="AA955" s="24"/>
      <c r="AB955" s="24"/>
      <c r="AC955" s="24"/>
      <c r="AD955" s="24"/>
    </row>
    <row r="956" spans="1:30" hidden="1" x14ac:dyDescent="0.25">
      <c r="A956" s="156"/>
      <c r="B956" s="156"/>
      <c r="C956" s="24"/>
      <c r="D956" s="24"/>
      <c r="E956" s="24"/>
      <c r="F956" s="24"/>
      <c r="G956" s="24"/>
      <c r="H956" s="24"/>
      <c r="I956" s="24"/>
      <c r="J956" s="24"/>
      <c r="K956" s="157"/>
      <c r="L956" s="24"/>
      <c r="M956" s="24"/>
      <c r="N956" s="24"/>
      <c r="O956" s="24"/>
      <c r="P956" s="24"/>
      <c r="Q956" s="24"/>
      <c r="R956" s="24"/>
      <c r="S956" s="24"/>
      <c r="T956" s="24"/>
      <c r="U956" s="24"/>
      <c r="V956" s="24"/>
      <c r="W956" s="24"/>
      <c r="X956" s="24"/>
      <c r="Y956" s="24"/>
      <c r="Z956" s="24"/>
      <c r="AA956" s="24"/>
      <c r="AB956" s="24"/>
      <c r="AC956" s="24"/>
      <c r="AD956" s="24"/>
    </row>
    <row r="957" spans="1:30" hidden="1" x14ac:dyDescent="0.25">
      <c r="A957" s="156"/>
      <c r="B957" s="156"/>
      <c r="C957" s="24"/>
      <c r="D957" s="24"/>
      <c r="E957" s="24"/>
      <c r="F957" s="24"/>
      <c r="G957" s="24"/>
      <c r="H957" s="24"/>
      <c r="I957" s="24"/>
      <c r="J957" s="24"/>
      <c r="K957" s="157"/>
      <c r="L957" s="24"/>
      <c r="M957" s="24"/>
      <c r="N957" s="24"/>
      <c r="O957" s="24"/>
      <c r="P957" s="24"/>
      <c r="Q957" s="24"/>
      <c r="R957" s="24"/>
      <c r="S957" s="24"/>
      <c r="T957" s="24"/>
      <c r="U957" s="24"/>
      <c r="V957" s="24"/>
      <c r="W957" s="24"/>
      <c r="X957" s="24"/>
      <c r="Y957" s="24"/>
      <c r="Z957" s="24"/>
      <c r="AA957" s="24"/>
      <c r="AB957" s="24"/>
      <c r="AC957" s="24"/>
      <c r="AD957" s="24"/>
    </row>
    <row r="958" spans="1:30" hidden="1" x14ac:dyDescent="0.25">
      <c r="A958" s="156"/>
      <c r="B958" s="156"/>
      <c r="C958" s="24"/>
      <c r="D958" s="24"/>
      <c r="E958" s="24"/>
      <c r="F958" s="24"/>
      <c r="G958" s="24"/>
      <c r="H958" s="24"/>
      <c r="I958" s="24"/>
      <c r="J958" s="24"/>
      <c r="K958" s="157"/>
      <c r="L958" s="24"/>
      <c r="M958" s="24"/>
      <c r="N958" s="24"/>
      <c r="O958" s="24"/>
      <c r="P958" s="24"/>
      <c r="Q958" s="24"/>
      <c r="R958" s="24"/>
      <c r="S958" s="24"/>
      <c r="T958" s="24"/>
      <c r="U958" s="24"/>
      <c r="V958" s="24"/>
      <c r="W958" s="24"/>
      <c r="X958" s="24"/>
      <c r="Y958" s="24"/>
      <c r="Z958" s="24"/>
      <c r="AA958" s="24"/>
      <c r="AB958" s="24"/>
      <c r="AC958" s="24"/>
      <c r="AD958" s="24"/>
    </row>
    <row r="959" spans="1:30" hidden="1" x14ac:dyDescent="0.25">
      <c r="A959" s="156"/>
      <c r="B959" s="156"/>
      <c r="C959" s="24"/>
      <c r="D959" s="24"/>
      <c r="E959" s="24"/>
      <c r="F959" s="24"/>
      <c r="G959" s="24"/>
      <c r="H959" s="24"/>
      <c r="I959" s="24"/>
      <c r="J959" s="24"/>
      <c r="K959" s="157"/>
      <c r="L959" s="24"/>
      <c r="M959" s="24"/>
      <c r="N959" s="24"/>
      <c r="O959" s="24"/>
      <c r="P959" s="24"/>
      <c r="Q959" s="24"/>
      <c r="R959" s="24"/>
      <c r="S959" s="24"/>
      <c r="T959" s="24"/>
      <c r="U959" s="24"/>
      <c r="V959" s="24"/>
      <c r="W959" s="24"/>
      <c r="X959" s="24"/>
      <c r="Y959" s="24"/>
      <c r="Z959" s="24"/>
      <c r="AA959" s="24"/>
      <c r="AB959" s="24"/>
      <c r="AC959" s="24"/>
      <c r="AD959" s="24"/>
    </row>
    <row r="960" spans="1:30" hidden="1" x14ac:dyDescent="0.25">
      <c r="A960" s="156"/>
      <c r="B960" s="156"/>
      <c r="C960" s="24"/>
      <c r="D960" s="24"/>
      <c r="E960" s="24"/>
      <c r="F960" s="24"/>
      <c r="G960" s="24"/>
      <c r="H960" s="24"/>
      <c r="I960" s="24"/>
      <c r="J960" s="24"/>
      <c r="K960" s="157"/>
      <c r="L960" s="24"/>
      <c r="M960" s="24"/>
      <c r="N960" s="24"/>
      <c r="O960" s="24"/>
      <c r="P960" s="24"/>
      <c r="Q960" s="24"/>
      <c r="R960" s="24"/>
      <c r="S960" s="24"/>
      <c r="T960" s="24"/>
      <c r="U960" s="24"/>
      <c r="V960" s="24"/>
      <c r="W960" s="24"/>
      <c r="X960" s="24"/>
      <c r="Y960" s="24"/>
      <c r="Z960" s="24"/>
      <c r="AA960" s="24"/>
      <c r="AB960" s="24"/>
      <c r="AC960" s="24"/>
      <c r="AD960" s="24"/>
    </row>
    <row r="961" spans="1:30" hidden="1" x14ac:dyDescent="0.25">
      <c r="A961" s="156"/>
      <c r="B961" s="156"/>
      <c r="C961" s="24"/>
      <c r="D961" s="24"/>
      <c r="E961" s="24"/>
      <c r="F961" s="24"/>
      <c r="G961" s="24"/>
      <c r="H961" s="24"/>
      <c r="I961" s="24"/>
      <c r="J961" s="24"/>
      <c r="K961" s="157"/>
      <c r="L961" s="24"/>
      <c r="M961" s="24"/>
      <c r="N961" s="24"/>
      <c r="O961" s="24"/>
      <c r="P961" s="24"/>
      <c r="Q961" s="24"/>
      <c r="R961" s="24"/>
      <c r="S961" s="24"/>
      <c r="T961" s="24"/>
      <c r="U961" s="24"/>
      <c r="V961" s="24"/>
      <c r="W961" s="24"/>
      <c r="X961" s="24"/>
      <c r="Y961" s="24"/>
      <c r="Z961" s="24"/>
      <c r="AA961" s="24"/>
      <c r="AB961" s="24"/>
      <c r="AC961" s="24"/>
      <c r="AD961" s="24"/>
    </row>
    <row r="962" spans="1:30" hidden="1" x14ac:dyDescent="0.25">
      <c r="A962" s="156"/>
      <c r="B962" s="156"/>
      <c r="C962" s="24"/>
      <c r="D962" s="24"/>
      <c r="E962" s="24"/>
      <c r="F962" s="24"/>
      <c r="G962" s="24"/>
      <c r="H962" s="24"/>
      <c r="I962" s="24"/>
      <c r="J962" s="24"/>
      <c r="K962" s="157"/>
      <c r="L962" s="24"/>
      <c r="M962" s="24"/>
      <c r="N962" s="24"/>
      <c r="O962" s="24"/>
      <c r="P962" s="24"/>
      <c r="Q962" s="24"/>
      <c r="R962" s="24"/>
      <c r="S962" s="24"/>
      <c r="T962" s="24"/>
      <c r="U962" s="24"/>
      <c r="V962" s="24"/>
      <c r="W962" s="24"/>
      <c r="X962" s="24"/>
      <c r="Y962" s="24"/>
      <c r="Z962" s="24"/>
      <c r="AA962" s="24"/>
      <c r="AB962" s="24"/>
      <c r="AC962" s="24"/>
      <c r="AD962" s="24"/>
    </row>
    <row r="963" spans="1:30" hidden="1" x14ac:dyDescent="0.25">
      <c r="A963" s="156"/>
      <c r="B963" s="156"/>
      <c r="C963" s="24"/>
      <c r="D963" s="24"/>
      <c r="E963" s="24"/>
      <c r="F963" s="24"/>
      <c r="G963" s="24"/>
      <c r="H963" s="24"/>
      <c r="I963" s="24"/>
      <c r="J963" s="24"/>
      <c r="K963" s="157"/>
      <c r="L963" s="24"/>
      <c r="M963" s="24"/>
      <c r="N963" s="24"/>
      <c r="O963" s="24"/>
      <c r="P963" s="24"/>
      <c r="Q963" s="24"/>
      <c r="R963" s="24"/>
      <c r="S963" s="24"/>
      <c r="T963" s="24"/>
      <c r="U963" s="24"/>
      <c r="V963" s="24"/>
      <c r="W963" s="24"/>
      <c r="X963" s="24"/>
      <c r="Y963" s="24"/>
      <c r="Z963" s="24"/>
      <c r="AA963" s="24"/>
      <c r="AB963" s="24"/>
      <c r="AC963" s="24"/>
      <c r="AD963" s="24"/>
    </row>
    <row r="964" spans="1:30" hidden="1" x14ac:dyDescent="0.25">
      <c r="A964" s="156"/>
      <c r="B964" s="156"/>
      <c r="C964" s="24"/>
      <c r="D964" s="24"/>
      <c r="E964" s="24"/>
      <c r="F964" s="24"/>
      <c r="G964" s="24"/>
      <c r="H964" s="24"/>
      <c r="I964" s="24"/>
      <c r="J964" s="24"/>
      <c r="K964" s="157"/>
      <c r="L964" s="24"/>
      <c r="M964" s="24"/>
      <c r="N964" s="24"/>
      <c r="O964" s="24"/>
      <c r="P964" s="24"/>
      <c r="Q964" s="24"/>
      <c r="R964" s="24"/>
      <c r="S964" s="24"/>
      <c r="T964" s="24"/>
      <c r="U964" s="24"/>
      <c r="V964" s="24"/>
      <c r="W964" s="24"/>
      <c r="X964" s="24"/>
      <c r="Y964" s="24"/>
      <c r="Z964" s="24"/>
      <c r="AA964" s="24"/>
      <c r="AB964" s="24"/>
      <c r="AC964" s="24"/>
      <c r="AD964" s="24"/>
    </row>
    <row r="965" spans="1:30" hidden="1" x14ac:dyDescent="0.25">
      <c r="A965" s="156"/>
      <c r="B965" s="156"/>
      <c r="C965" s="24"/>
      <c r="D965" s="24"/>
      <c r="E965" s="24"/>
      <c r="F965" s="24"/>
      <c r="G965" s="24"/>
      <c r="H965" s="24"/>
      <c r="I965" s="24"/>
      <c r="J965" s="24"/>
      <c r="K965" s="157"/>
      <c r="L965" s="24"/>
      <c r="M965" s="24"/>
      <c r="N965" s="24"/>
      <c r="O965" s="24"/>
      <c r="P965" s="24"/>
      <c r="Q965" s="24"/>
      <c r="R965" s="24"/>
      <c r="S965" s="24"/>
      <c r="T965" s="24"/>
      <c r="U965" s="24"/>
      <c r="V965" s="24"/>
      <c r="W965" s="24"/>
      <c r="X965" s="24"/>
      <c r="Y965" s="24"/>
      <c r="Z965" s="24"/>
      <c r="AA965" s="24"/>
      <c r="AB965" s="24"/>
      <c r="AC965" s="24"/>
      <c r="AD965" s="24"/>
    </row>
    <row r="966" spans="1:30" hidden="1" x14ac:dyDescent="0.25">
      <c r="A966" s="156"/>
      <c r="B966" s="156"/>
      <c r="C966" s="24"/>
      <c r="D966" s="24"/>
      <c r="E966" s="24"/>
      <c r="F966" s="24"/>
      <c r="G966" s="24"/>
      <c r="H966" s="24"/>
      <c r="I966" s="24"/>
      <c r="J966" s="24"/>
      <c r="K966" s="157"/>
      <c r="L966" s="24"/>
      <c r="M966" s="24"/>
      <c r="N966" s="24"/>
      <c r="O966" s="24"/>
      <c r="P966" s="24"/>
      <c r="Q966" s="24"/>
      <c r="R966" s="24"/>
      <c r="S966" s="24"/>
      <c r="T966" s="24"/>
      <c r="U966" s="24"/>
      <c r="V966" s="24"/>
      <c r="W966" s="24"/>
      <c r="X966" s="24"/>
      <c r="Y966" s="24"/>
      <c r="Z966" s="24"/>
      <c r="AA966" s="24"/>
      <c r="AB966" s="24"/>
      <c r="AC966" s="24"/>
      <c r="AD966" s="24"/>
    </row>
    <row r="967" spans="1:30" hidden="1" x14ac:dyDescent="0.25">
      <c r="A967" s="156"/>
      <c r="B967" s="156"/>
      <c r="C967" s="24"/>
      <c r="D967" s="24"/>
      <c r="E967" s="24"/>
      <c r="F967" s="24"/>
      <c r="G967" s="24"/>
      <c r="H967" s="24"/>
      <c r="I967" s="24"/>
      <c r="J967" s="24"/>
      <c r="K967" s="157"/>
      <c r="L967" s="24"/>
      <c r="M967" s="24"/>
      <c r="N967" s="24"/>
      <c r="O967" s="24"/>
      <c r="P967" s="24"/>
      <c r="Q967" s="24"/>
      <c r="R967" s="24"/>
      <c r="S967" s="24"/>
      <c r="T967" s="24"/>
      <c r="U967" s="24"/>
      <c r="V967" s="24"/>
      <c r="W967" s="24"/>
      <c r="X967" s="24"/>
      <c r="Y967" s="24"/>
      <c r="Z967" s="24"/>
      <c r="AA967" s="24"/>
      <c r="AB967" s="24"/>
      <c r="AC967" s="24"/>
      <c r="AD967" s="24"/>
    </row>
    <row r="968" spans="1:30" hidden="1" x14ac:dyDescent="0.25">
      <c r="A968" s="156"/>
      <c r="B968" s="156"/>
      <c r="C968" s="24"/>
      <c r="D968" s="24"/>
      <c r="E968" s="24"/>
      <c r="F968" s="24"/>
      <c r="G968" s="24"/>
      <c r="H968" s="24"/>
      <c r="I968" s="24"/>
      <c r="J968" s="24"/>
      <c r="K968" s="157"/>
      <c r="L968" s="24"/>
      <c r="M968" s="24"/>
      <c r="N968" s="24"/>
      <c r="O968" s="24"/>
      <c r="P968" s="24"/>
      <c r="Q968" s="24"/>
      <c r="R968" s="24"/>
      <c r="S968" s="24"/>
      <c r="T968" s="24"/>
      <c r="U968" s="24"/>
      <c r="V968" s="24"/>
      <c r="W968" s="24"/>
      <c r="X968" s="24"/>
      <c r="Y968" s="24"/>
      <c r="Z968" s="24"/>
      <c r="AA968" s="24"/>
      <c r="AB968" s="24"/>
      <c r="AC968" s="24"/>
      <c r="AD968" s="24"/>
    </row>
    <row r="969" spans="1:30" hidden="1" x14ac:dyDescent="0.25">
      <c r="A969" s="156"/>
      <c r="B969" s="156"/>
      <c r="C969" s="24"/>
      <c r="D969" s="24"/>
      <c r="E969" s="24"/>
      <c r="F969" s="24"/>
      <c r="G969" s="24"/>
      <c r="H969" s="24"/>
      <c r="I969" s="24"/>
      <c r="J969" s="24"/>
      <c r="K969" s="157"/>
      <c r="L969" s="24"/>
      <c r="M969" s="24"/>
      <c r="N969" s="24"/>
      <c r="O969" s="24"/>
      <c r="P969" s="24"/>
      <c r="Q969" s="24"/>
      <c r="R969" s="24"/>
      <c r="S969" s="24"/>
      <c r="T969" s="24"/>
      <c r="U969" s="24"/>
      <c r="V969" s="24"/>
      <c r="W969" s="24"/>
      <c r="X969" s="24"/>
      <c r="Y969" s="24"/>
      <c r="Z969" s="24"/>
      <c r="AA969" s="24"/>
      <c r="AB969" s="24"/>
      <c r="AC969" s="24"/>
      <c r="AD969" s="24"/>
    </row>
    <row r="970" spans="1:30" hidden="1" x14ac:dyDescent="0.25">
      <c r="A970" s="156"/>
      <c r="B970" s="156"/>
      <c r="C970" s="24"/>
      <c r="D970" s="24"/>
      <c r="E970" s="24"/>
      <c r="F970" s="24"/>
      <c r="G970" s="24"/>
      <c r="H970" s="24"/>
      <c r="I970" s="24"/>
      <c r="J970" s="24"/>
      <c r="K970" s="157"/>
      <c r="L970" s="24"/>
      <c r="M970" s="24"/>
      <c r="N970" s="24"/>
      <c r="O970" s="24"/>
      <c r="P970" s="24"/>
      <c r="Q970" s="24"/>
      <c r="R970" s="24"/>
      <c r="S970" s="24"/>
      <c r="T970" s="24"/>
      <c r="U970" s="24"/>
      <c r="V970" s="24"/>
      <c r="W970" s="24"/>
      <c r="X970" s="24"/>
      <c r="Y970" s="24"/>
      <c r="Z970" s="24"/>
      <c r="AA970" s="24"/>
      <c r="AB970" s="24"/>
      <c r="AC970" s="24"/>
      <c r="AD970" s="24"/>
    </row>
    <row r="971" spans="1:30" hidden="1" x14ac:dyDescent="0.25">
      <c r="A971" s="156"/>
      <c r="B971" s="156"/>
      <c r="C971" s="24"/>
      <c r="D971" s="24"/>
      <c r="E971" s="24"/>
      <c r="F971" s="24"/>
      <c r="G971" s="24"/>
      <c r="H971" s="24"/>
      <c r="I971" s="24"/>
      <c r="J971" s="24"/>
      <c r="K971" s="157"/>
      <c r="L971" s="24"/>
      <c r="M971" s="24"/>
      <c r="N971" s="24"/>
      <c r="O971" s="24"/>
      <c r="P971" s="24"/>
      <c r="Q971" s="24"/>
      <c r="R971" s="24"/>
      <c r="S971" s="24"/>
      <c r="T971" s="24"/>
      <c r="U971" s="24"/>
      <c r="V971" s="24"/>
      <c r="W971" s="24"/>
      <c r="X971" s="24"/>
      <c r="Y971" s="24"/>
      <c r="Z971" s="24"/>
      <c r="AA971" s="24"/>
      <c r="AB971" s="24"/>
      <c r="AC971" s="24"/>
      <c r="AD971" s="24"/>
    </row>
    <row r="972" spans="1:30" hidden="1" x14ac:dyDescent="0.25">
      <c r="A972" s="156"/>
      <c r="B972" s="156"/>
      <c r="C972" s="24"/>
      <c r="D972" s="24"/>
      <c r="E972" s="24"/>
      <c r="F972" s="24"/>
      <c r="G972" s="24"/>
      <c r="H972" s="24"/>
      <c r="I972" s="24"/>
      <c r="J972" s="24"/>
      <c r="K972" s="157"/>
      <c r="L972" s="24"/>
      <c r="M972" s="24"/>
      <c r="N972" s="24"/>
      <c r="O972" s="24"/>
      <c r="P972" s="24"/>
      <c r="Q972" s="24"/>
      <c r="R972" s="24"/>
      <c r="S972" s="24"/>
      <c r="T972" s="24"/>
      <c r="U972" s="24"/>
      <c r="V972" s="24"/>
      <c r="W972" s="24"/>
      <c r="X972" s="24"/>
      <c r="Y972" s="24"/>
      <c r="Z972" s="24"/>
      <c r="AA972" s="24"/>
      <c r="AB972" s="24"/>
      <c r="AC972" s="24"/>
      <c r="AD972" s="24"/>
    </row>
    <row r="973" spans="1:30" hidden="1" x14ac:dyDescent="0.25">
      <c r="A973" s="156"/>
      <c r="B973" s="156"/>
      <c r="C973" s="24"/>
      <c r="D973" s="24"/>
      <c r="E973" s="24"/>
      <c r="F973" s="24"/>
      <c r="G973" s="24"/>
      <c r="H973" s="24"/>
      <c r="I973" s="24"/>
      <c r="J973" s="24"/>
      <c r="K973" s="157"/>
      <c r="L973" s="24"/>
      <c r="M973" s="24"/>
      <c r="N973" s="24"/>
      <c r="O973" s="24"/>
      <c r="P973" s="24"/>
      <c r="Q973" s="24"/>
      <c r="R973" s="24"/>
      <c r="S973" s="24"/>
      <c r="T973" s="24"/>
      <c r="U973" s="24"/>
      <c r="V973" s="24"/>
      <c r="W973" s="24"/>
      <c r="X973" s="24"/>
      <c r="Y973" s="24"/>
      <c r="Z973" s="24"/>
      <c r="AA973" s="24"/>
      <c r="AB973" s="24"/>
      <c r="AC973" s="24"/>
      <c r="AD973" s="24"/>
    </row>
    <row r="974" spans="1:30" hidden="1" x14ac:dyDescent="0.25">
      <c r="A974" s="156"/>
      <c r="B974" s="156"/>
      <c r="C974" s="24"/>
      <c r="D974" s="24"/>
      <c r="E974" s="24"/>
      <c r="F974" s="24"/>
      <c r="G974" s="24"/>
      <c r="H974" s="24"/>
      <c r="I974" s="24"/>
      <c r="J974" s="24"/>
      <c r="K974" s="157"/>
      <c r="L974" s="24"/>
      <c r="M974" s="24"/>
      <c r="N974" s="24"/>
      <c r="O974" s="24"/>
      <c r="P974" s="24"/>
      <c r="Q974" s="24"/>
      <c r="R974" s="24"/>
      <c r="S974" s="24"/>
      <c r="T974" s="24"/>
      <c r="U974" s="24"/>
      <c r="V974" s="24"/>
      <c r="W974" s="24"/>
      <c r="X974" s="24"/>
      <c r="Y974" s="24"/>
      <c r="Z974" s="24"/>
      <c r="AA974" s="24"/>
      <c r="AB974" s="24"/>
      <c r="AC974" s="24"/>
      <c r="AD974" s="24"/>
    </row>
    <row r="975" spans="1:30" hidden="1" x14ac:dyDescent="0.25">
      <c r="A975" s="156"/>
      <c r="B975" s="156"/>
      <c r="C975" s="24"/>
      <c r="D975" s="24"/>
      <c r="E975" s="24"/>
      <c r="F975" s="24"/>
      <c r="G975" s="24"/>
      <c r="H975" s="24"/>
      <c r="I975" s="24"/>
      <c r="J975" s="24"/>
      <c r="K975" s="157"/>
      <c r="L975" s="24"/>
      <c r="M975" s="24"/>
      <c r="N975" s="24"/>
      <c r="O975" s="24"/>
      <c r="P975" s="24"/>
      <c r="Q975" s="24"/>
      <c r="R975" s="24"/>
      <c r="S975" s="24"/>
      <c r="T975" s="24"/>
      <c r="U975" s="24"/>
      <c r="V975" s="24"/>
      <c r="W975" s="24"/>
      <c r="X975" s="24"/>
      <c r="Y975" s="24"/>
      <c r="Z975" s="24"/>
      <c r="AA975" s="24"/>
      <c r="AB975" s="24"/>
      <c r="AC975" s="24"/>
      <c r="AD975" s="24"/>
    </row>
    <row r="976" spans="1:30" hidden="1" x14ac:dyDescent="0.25">
      <c r="A976" s="156"/>
      <c r="B976" s="156"/>
      <c r="C976" s="24"/>
      <c r="D976" s="24"/>
      <c r="E976" s="24"/>
      <c r="F976" s="24"/>
      <c r="G976" s="24"/>
      <c r="H976" s="24"/>
      <c r="I976" s="24"/>
      <c r="J976" s="24"/>
      <c r="K976" s="157"/>
      <c r="L976" s="24"/>
      <c r="M976" s="24"/>
      <c r="N976" s="24"/>
      <c r="O976" s="24"/>
      <c r="P976" s="24"/>
      <c r="Q976" s="24"/>
      <c r="R976" s="24"/>
      <c r="S976" s="24"/>
      <c r="T976" s="24"/>
      <c r="U976" s="24"/>
      <c r="V976" s="24"/>
      <c r="W976" s="24"/>
      <c r="X976" s="24"/>
      <c r="Y976" s="24"/>
      <c r="Z976" s="24"/>
      <c r="AA976" s="24"/>
      <c r="AB976" s="24"/>
      <c r="AC976" s="24"/>
      <c r="AD976" s="24"/>
    </row>
    <row r="977" spans="1:30" hidden="1" x14ac:dyDescent="0.25">
      <c r="A977" s="156"/>
      <c r="B977" s="156"/>
      <c r="C977" s="24"/>
      <c r="D977" s="24"/>
      <c r="E977" s="24"/>
      <c r="F977" s="24"/>
      <c r="G977" s="24"/>
      <c r="H977" s="24"/>
      <c r="I977" s="24"/>
      <c r="J977" s="24"/>
      <c r="K977" s="157"/>
      <c r="L977" s="24"/>
      <c r="M977" s="24"/>
      <c r="N977" s="24"/>
      <c r="O977" s="24"/>
      <c r="P977" s="24"/>
      <c r="Q977" s="24"/>
      <c r="R977" s="24"/>
      <c r="S977" s="24"/>
      <c r="T977" s="24"/>
      <c r="U977" s="24"/>
      <c r="V977" s="24"/>
      <c r="W977" s="24"/>
      <c r="X977" s="24"/>
      <c r="Y977" s="24"/>
      <c r="Z977" s="24"/>
      <c r="AA977" s="24"/>
      <c r="AB977" s="24"/>
      <c r="AC977" s="24"/>
      <c r="AD977" s="24"/>
    </row>
    <row r="978" spans="1:30" hidden="1" x14ac:dyDescent="0.25">
      <c r="A978" s="156"/>
      <c r="B978" s="156"/>
      <c r="C978" s="24"/>
      <c r="D978" s="24"/>
      <c r="E978" s="24"/>
      <c r="F978" s="24"/>
      <c r="G978" s="24"/>
      <c r="H978" s="24"/>
      <c r="I978" s="24"/>
      <c r="J978" s="24"/>
      <c r="K978" s="157"/>
      <c r="L978" s="24"/>
      <c r="M978" s="24"/>
      <c r="N978" s="24"/>
      <c r="O978" s="24"/>
      <c r="P978" s="24"/>
      <c r="Q978" s="24"/>
      <c r="R978" s="24"/>
      <c r="S978" s="24"/>
      <c r="T978" s="24"/>
      <c r="U978" s="24"/>
      <c r="V978" s="24"/>
      <c r="W978" s="24"/>
      <c r="X978" s="24"/>
      <c r="Y978" s="24"/>
      <c r="Z978" s="24"/>
      <c r="AA978" s="24"/>
      <c r="AB978" s="24"/>
      <c r="AC978" s="24"/>
      <c r="AD978" s="24"/>
    </row>
    <row r="979" spans="1:30" hidden="1" x14ac:dyDescent="0.25">
      <c r="A979" s="156"/>
      <c r="B979" s="156"/>
      <c r="C979" s="24"/>
      <c r="D979" s="24"/>
      <c r="E979" s="24"/>
      <c r="F979" s="24"/>
      <c r="G979" s="24"/>
      <c r="H979" s="24"/>
      <c r="I979" s="24"/>
      <c r="J979" s="24"/>
      <c r="K979" s="157"/>
      <c r="L979" s="24"/>
      <c r="M979" s="24"/>
      <c r="N979" s="24"/>
      <c r="O979" s="24"/>
      <c r="P979" s="24"/>
      <c r="Q979" s="24"/>
      <c r="R979" s="24"/>
      <c r="S979" s="24"/>
      <c r="T979" s="24"/>
      <c r="U979" s="24"/>
      <c r="V979" s="24"/>
      <c r="W979" s="24"/>
      <c r="X979" s="24"/>
      <c r="Y979" s="24"/>
      <c r="Z979" s="24"/>
      <c r="AA979" s="24"/>
      <c r="AB979" s="24"/>
      <c r="AC979" s="24"/>
      <c r="AD979" s="24"/>
    </row>
    <row r="980" spans="1:30" hidden="1" x14ac:dyDescent="0.25">
      <c r="A980" s="156"/>
      <c r="B980" s="156"/>
      <c r="C980" s="24"/>
      <c r="D980" s="24"/>
      <c r="E980" s="24"/>
      <c r="F980" s="24"/>
      <c r="G980" s="24"/>
      <c r="H980" s="24"/>
      <c r="I980" s="24"/>
      <c r="J980" s="24"/>
      <c r="K980" s="157"/>
      <c r="L980" s="24"/>
      <c r="M980" s="24"/>
      <c r="N980" s="24"/>
      <c r="O980" s="24"/>
      <c r="P980" s="24"/>
      <c r="Q980" s="24"/>
      <c r="R980" s="24"/>
      <c r="S980" s="24"/>
      <c r="T980" s="24"/>
      <c r="U980" s="24"/>
      <c r="V980" s="24"/>
      <c r="W980" s="24"/>
      <c r="X980" s="24"/>
      <c r="Y980" s="24"/>
      <c r="Z980" s="24"/>
      <c r="AA980" s="24"/>
      <c r="AB980" s="24"/>
      <c r="AC980" s="24"/>
      <c r="AD980" s="24"/>
    </row>
    <row r="981" spans="1:30" hidden="1" x14ac:dyDescent="0.25">
      <c r="A981" s="156"/>
      <c r="B981" s="156"/>
      <c r="C981" s="24"/>
      <c r="D981" s="24"/>
      <c r="E981" s="24"/>
      <c r="F981" s="24"/>
      <c r="G981" s="24"/>
      <c r="H981" s="24"/>
      <c r="I981" s="24"/>
      <c r="J981" s="24"/>
      <c r="K981" s="157"/>
      <c r="L981" s="24"/>
      <c r="M981" s="24"/>
      <c r="N981" s="24"/>
      <c r="O981" s="24"/>
      <c r="P981" s="24"/>
      <c r="Q981" s="24"/>
      <c r="R981" s="24"/>
      <c r="S981" s="24"/>
      <c r="T981" s="24"/>
      <c r="U981" s="24"/>
      <c r="V981" s="24"/>
      <c r="W981" s="24"/>
      <c r="X981" s="24"/>
      <c r="Y981" s="24"/>
      <c r="Z981" s="24"/>
      <c r="AA981" s="24"/>
      <c r="AB981" s="24"/>
      <c r="AC981" s="24"/>
      <c r="AD981" s="24"/>
    </row>
    <row r="982" spans="1:30" hidden="1" x14ac:dyDescent="0.25">
      <c r="A982" s="156"/>
      <c r="B982" s="156"/>
      <c r="C982" s="24"/>
      <c r="D982" s="24"/>
      <c r="E982" s="24"/>
      <c r="F982" s="24"/>
      <c r="G982" s="24"/>
      <c r="H982" s="24"/>
      <c r="I982" s="24"/>
      <c r="J982" s="24"/>
      <c r="K982" s="157"/>
      <c r="L982" s="24"/>
      <c r="M982" s="24"/>
      <c r="N982" s="24"/>
      <c r="O982" s="24"/>
      <c r="P982" s="24"/>
      <c r="Q982" s="24"/>
      <c r="R982" s="24"/>
      <c r="S982" s="24"/>
      <c r="T982" s="24"/>
      <c r="U982" s="24"/>
      <c r="V982" s="24"/>
      <c r="W982" s="24"/>
      <c r="X982" s="24"/>
      <c r="Y982" s="24"/>
      <c r="Z982" s="24"/>
      <c r="AA982" s="24"/>
      <c r="AB982" s="24"/>
      <c r="AC982" s="24"/>
      <c r="AD982" s="24"/>
    </row>
    <row r="983" spans="1:30" hidden="1" x14ac:dyDescent="0.25">
      <c r="A983" s="156"/>
      <c r="B983" s="156"/>
      <c r="C983" s="24"/>
      <c r="D983" s="24"/>
      <c r="E983" s="24"/>
      <c r="F983" s="24"/>
      <c r="G983" s="24"/>
      <c r="H983" s="24"/>
      <c r="I983" s="24"/>
      <c r="J983" s="24"/>
      <c r="K983" s="157"/>
      <c r="L983" s="24"/>
      <c r="M983" s="24"/>
      <c r="N983" s="24"/>
      <c r="O983" s="24"/>
      <c r="P983" s="24"/>
      <c r="Q983" s="24"/>
      <c r="R983" s="24"/>
      <c r="S983" s="24"/>
      <c r="T983" s="24"/>
      <c r="U983" s="24"/>
      <c r="V983" s="24"/>
      <c r="W983" s="24"/>
      <c r="X983" s="24"/>
      <c r="Y983" s="24"/>
      <c r="Z983" s="24"/>
      <c r="AA983" s="24"/>
      <c r="AB983" s="24"/>
      <c r="AC983" s="24"/>
      <c r="AD983" s="24"/>
    </row>
    <row r="984" spans="1:30" hidden="1" x14ac:dyDescent="0.25">
      <c r="A984" s="156"/>
      <c r="B984" s="156"/>
      <c r="C984" s="24"/>
      <c r="D984" s="24"/>
      <c r="E984" s="24"/>
      <c r="F984" s="24"/>
      <c r="G984" s="24"/>
      <c r="H984" s="24"/>
      <c r="I984" s="24"/>
      <c r="J984" s="24"/>
      <c r="K984" s="157"/>
      <c r="L984" s="24"/>
      <c r="M984" s="24"/>
      <c r="N984" s="24"/>
      <c r="O984" s="24"/>
      <c r="P984" s="24"/>
      <c r="Q984" s="24"/>
      <c r="R984" s="24"/>
      <c r="S984" s="24"/>
      <c r="T984" s="24"/>
      <c r="U984" s="24"/>
      <c r="V984" s="24"/>
      <c r="W984" s="24"/>
      <c r="X984" s="24"/>
      <c r="Y984" s="24"/>
      <c r="Z984" s="24"/>
      <c r="AA984" s="24"/>
      <c r="AB984" s="24"/>
      <c r="AC984" s="24"/>
      <c r="AD984" s="24"/>
    </row>
    <row r="985" spans="1:30" hidden="1" x14ac:dyDescent="0.25">
      <c r="A985" s="156"/>
      <c r="B985" s="156"/>
      <c r="C985" s="24"/>
      <c r="D985" s="24"/>
      <c r="E985" s="24"/>
      <c r="F985" s="24"/>
      <c r="G985" s="24"/>
      <c r="H985" s="24"/>
      <c r="I985" s="24"/>
      <c r="J985" s="24"/>
      <c r="K985" s="157"/>
      <c r="L985" s="24"/>
      <c r="M985" s="24"/>
      <c r="N985" s="24"/>
      <c r="O985" s="24"/>
      <c r="P985" s="24"/>
      <c r="Q985" s="24"/>
      <c r="R985" s="24"/>
      <c r="S985" s="24"/>
      <c r="T985" s="24"/>
      <c r="U985" s="24"/>
      <c r="V985" s="24"/>
      <c r="W985" s="24"/>
      <c r="X985" s="24"/>
      <c r="Y985" s="24"/>
      <c r="Z985" s="24"/>
      <c r="AA985" s="24"/>
      <c r="AB985" s="24"/>
      <c r="AC985" s="24"/>
      <c r="AD985" s="24"/>
    </row>
    <row r="986" spans="1:30" hidden="1" x14ac:dyDescent="0.25">
      <c r="A986" s="156"/>
      <c r="B986" s="156"/>
      <c r="C986" s="24"/>
      <c r="D986" s="24"/>
      <c r="E986" s="24"/>
      <c r="F986" s="24"/>
      <c r="G986" s="24"/>
      <c r="H986" s="24"/>
      <c r="I986" s="24"/>
      <c r="J986" s="24"/>
      <c r="K986" s="157"/>
      <c r="L986" s="24"/>
      <c r="M986" s="24"/>
      <c r="N986" s="24"/>
      <c r="O986" s="24"/>
      <c r="P986" s="24"/>
      <c r="Q986" s="24"/>
      <c r="R986" s="24"/>
      <c r="S986" s="24"/>
      <c r="T986" s="24"/>
      <c r="U986" s="24"/>
      <c r="V986" s="24"/>
      <c r="W986" s="24"/>
      <c r="X986" s="24"/>
      <c r="Y986" s="24"/>
      <c r="Z986" s="24"/>
      <c r="AA986" s="24"/>
      <c r="AB986" s="24"/>
      <c r="AC986" s="24"/>
      <c r="AD986" s="24"/>
    </row>
    <row r="987" spans="1:30" hidden="1" x14ac:dyDescent="0.25">
      <c r="A987" s="156"/>
      <c r="B987" s="156"/>
      <c r="C987" s="24"/>
      <c r="D987" s="24"/>
      <c r="E987" s="24"/>
      <c r="F987" s="24"/>
      <c r="G987" s="24"/>
      <c r="H987" s="24"/>
      <c r="I987" s="24"/>
      <c r="J987" s="24"/>
      <c r="K987" s="157"/>
      <c r="L987" s="24"/>
      <c r="M987" s="24"/>
      <c r="N987" s="24"/>
      <c r="O987" s="24"/>
      <c r="P987" s="24"/>
      <c r="Q987" s="24"/>
      <c r="R987" s="24"/>
      <c r="S987" s="24"/>
      <c r="T987" s="24"/>
      <c r="U987" s="24"/>
      <c r="V987" s="24"/>
      <c r="W987" s="24"/>
      <c r="X987" s="24"/>
      <c r="Y987" s="24"/>
      <c r="Z987" s="24"/>
      <c r="AA987" s="24"/>
      <c r="AB987" s="24"/>
      <c r="AC987" s="24"/>
      <c r="AD987" s="24"/>
    </row>
    <row r="988" spans="1:30" hidden="1" x14ac:dyDescent="0.25">
      <c r="A988" s="156"/>
      <c r="B988" s="156"/>
      <c r="C988" s="24"/>
      <c r="D988" s="24"/>
      <c r="E988" s="24"/>
      <c r="F988" s="24"/>
      <c r="G988" s="24"/>
      <c r="H988" s="24"/>
      <c r="I988" s="24"/>
      <c r="J988" s="24"/>
      <c r="K988" s="157"/>
      <c r="L988" s="24"/>
      <c r="M988" s="24"/>
      <c r="N988" s="24"/>
      <c r="O988" s="24"/>
      <c r="P988" s="24"/>
      <c r="Q988" s="24"/>
      <c r="R988" s="24"/>
      <c r="S988" s="24"/>
      <c r="T988" s="24"/>
      <c r="U988" s="24"/>
      <c r="V988" s="24"/>
      <c r="W988" s="24"/>
      <c r="X988" s="24"/>
      <c r="Y988" s="24"/>
      <c r="Z988" s="24"/>
      <c r="AA988" s="24"/>
      <c r="AB988" s="24"/>
      <c r="AC988" s="24"/>
      <c r="AD988" s="24"/>
    </row>
    <row r="989" spans="1:30" hidden="1" x14ac:dyDescent="0.25">
      <c r="A989" s="156"/>
      <c r="B989" s="156"/>
      <c r="C989" s="24"/>
      <c r="D989" s="24"/>
      <c r="E989" s="24"/>
      <c r="F989" s="24"/>
      <c r="G989" s="24"/>
      <c r="H989" s="24"/>
      <c r="I989" s="24"/>
      <c r="J989" s="24"/>
      <c r="K989" s="157"/>
      <c r="L989" s="24"/>
      <c r="M989" s="24"/>
      <c r="N989" s="24"/>
      <c r="O989" s="24"/>
      <c r="P989" s="24"/>
      <c r="Q989" s="24"/>
      <c r="R989" s="24"/>
      <c r="S989" s="24"/>
      <c r="T989" s="24"/>
      <c r="U989" s="24"/>
      <c r="V989" s="24"/>
      <c r="W989" s="24"/>
      <c r="X989" s="24"/>
      <c r="Y989" s="24"/>
      <c r="Z989" s="24"/>
      <c r="AA989" s="24"/>
      <c r="AB989" s="24"/>
      <c r="AC989" s="24"/>
      <c r="AD989" s="24"/>
    </row>
    <row r="990" spans="1:30" hidden="1" x14ac:dyDescent="0.25">
      <c r="A990" s="156"/>
      <c r="B990" s="156"/>
      <c r="C990" s="24"/>
      <c r="D990" s="24"/>
      <c r="E990" s="24"/>
      <c r="F990" s="24"/>
      <c r="G990" s="24"/>
      <c r="H990" s="24"/>
      <c r="I990" s="24"/>
      <c r="J990" s="24"/>
      <c r="K990" s="157"/>
      <c r="L990" s="24"/>
      <c r="M990" s="24"/>
      <c r="N990" s="24"/>
      <c r="O990" s="24"/>
      <c r="P990" s="24"/>
      <c r="Q990" s="24"/>
      <c r="R990" s="24"/>
      <c r="S990" s="24"/>
      <c r="T990" s="24"/>
      <c r="U990" s="24"/>
      <c r="V990" s="24"/>
      <c r="W990" s="24"/>
      <c r="X990" s="24"/>
      <c r="Y990" s="24"/>
      <c r="Z990" s="24"/>
      <c r="AA990" s="24"/>
      <c r="AB990" s="24"/>
      <c r="AC990" s="24"/>
      <c r="AD990" s="24"/>
    </row>
    <row r="991" spans="1:30" hidden="1" x14ac:dyDescent="0.25">
      <c r="A991" s="156"/>
      <c r="B991" s="156"/>
      <c r="C991" s="24"/>
      <c r="D991" s="24"/>
      <c r="E991" s="24"/>
      <c r="F991" s="24"/>
      <c r="G991" s="24"/>
      <c r="H991" s="24"/>
      <c r="I991" s="24"/>
      <c r="J991" s="24"/>
      <c r="K991" s="157"/>
      <c r="L991" s="24"/>
      <c r="M991" s="24"/>
      <c r="N991" s="24"/>
      <c r="O991" s="24"/>
      <c r="P991" s="24"/>
      <c r="Q991" s="24"/>
      <c r="R991" s="24"/>
      <c r="S991" s="24"/>
      <c r="T991" s="24"/>
      <c r="U991" s="24"/>
      <c r="V991" s="24"/>
      <c r="W991" s="24"/>
      <c r="X991" s="24"/>
      <c r="Y991" s="24"/>
      <c r="Z991" s="24"/>
      <c r="AA991" s="24"/>
      <c r="AB991" s="24"/>
      <c r="AC991" s="24"/>
      <c r="AD991" s="24"/>
    </row>
    <row r="992" spans="1:30" hidden="1" x14ac:dyDescent="0.25">
      <c r="A992" s="156"/>
      <c r="B992" s="156"/>
      <c r="C992" s="24"/>
      <c r="D992" s="24"/>
      <c r="E992" s="24"/>
      <c r="F992" s="24"/>
      <c r="G992" s="24"/>
      <c r="H992" s="24"/>
      <c r="I992" s="24"/>
      <c r="J992" s="24"/>
      <c r="K992" s="157"/>
      <c r="L992" s="24"/>
      <c r="M992" s="24"/>
      <c r="N992" s="24"/>
      <c r="O992" s="24"/>
      <c r="P992" s="24"/>
      <c r="Q992" s="24"/>
      <c r="R992" s="24"/>
      <c r="S992" s="24"/>
      <c r="T992" s="24"/>
      <c r="U992" s="24"/>
      <c r="V992" s="24"/>
      <c r="W992" s="24"/>
      <c r="X992" s="24"/>
      <c r="Y992" s="24"/>
      <c r="Z992" s="24"/>
      <c r="AA992" s="24"/>
      <c r="AB992" s="24"/>
      <c r="AC992" s="24"/>
      <c r="AD992" s="24"/>
    </row>
    <row r="993" spans="1:30" hidden="1" x14ac:dyDescent="0.25">
      <c r="A993" s="156"/>
      <c r="B993" s="156"/>
      <c r="C993" s="24"/>
      <c r="D993" s="24"/>
      <c r="E993" s="24"/>
      <c r="F993" s="24"/>
      <c r="G993" s="24"/>
      <c r="H993" s="24"/>
      <c r="I993" s="24"/>
      <c r="J993" s="24"/>
      <c r="K993" s="157"/>
      <c r="L993" s="24"/>
      <c r="M993" s="24"/>
      <c r="N993" s="24"/>
      <c r="O993" s="24"/>
      <c r="P993" s="24"/>
      <c r="Q993" s="24"/>
      <c r="R993" s="24"/>
      <c r="S993" s="24"/>
      <c r="T993" s="24"/>
      <c r="U993" s="24"/>
      <c r="V993" s="24"/>
      <c r="W993" s="24"/>
      <c r="X993" s="24"/>
      <c r="Y993" s="24"/>
      <c r="Z993" s="24"/>
      <c r="AA993" s="24"/>
      <c r="AB993" s="24"/>
      <c r="AC993" s="24"/>
      <c r="AD993" s="24"/>
    </row>
    <row r="994" spans="1:30" hidden="1" x14ac:dyDescent="0.25">
      <c r="A994" s="156"/>
      <c r="B994" s="156"/>
      <c r="C994" s="24"/>
      <c r="D994" s="24"/>
      <c r="E994" s="24"/>
      <c r="F994" s="24"/>
      <c r="G994" s="24"/>
      <c r="H994" s="24"/>
      <c r="I994" s="24"/>
      <c r="J994" s="24"/>
      <c r="K994" s="157"/>
      <c r="L994" s="24"/>
      <c r="M994" s="24"/>
      <c r="N994" s="24"/>
      <c r="O994" s="24"/>
      <c r="P994" s="24"/>
      <c r="Q994" s="24"/>
      <c r="R994" s="24"/>
      <c r="S994" s="24"/>
      <c r="T994" s="24"/>
      <c r="U994" s="24"/>
      <c r="V994" s="24"/>
      <c r="W994" s="24"/>
      <c r="X994" s="24"/>
      <c r="Y994" s="24"/>
      <c r="Z994" s="24"/>
      <c r="AA994" s="24"/>
      <c r="AB994" s="24"/>
      <c r="AC994" s="24"/>
      <c r="AD994" s="24"/>
    </row>
    <row r="995" spans="1:30" hidden="1" x14ac:dyDescent="0.25">
      <c r="A995" s="156"/>
      <c r="B995" s="156"/>
      <c r="C995" s="24"/>
      <c r="D995" s="24"/>
      <c r="E995" s="24"/>
      <c r="F995" s="24"/>
      <c r="G995" s="24"/>
      <c r="H995" s="24"/>
      <c r="I995" s="24"/>
      <c r="J995" s="24"/>
      <c r="K995" s="157"/>
      <c r="L995" s="24"/>
      <c r="M995" s="24"/>
      <c r="N995" s="24"/>
      <c r="O995" s="24"/>
      <c r="P995" s="24"/>
      <c r="Q995" s="24"/>
      <c r="R995" s="24"/>
      <c r="S995" s="24"/>
      <c r="T995" s="24"/>
      <c r="U995" s="24"/>
      <c r="V995" s="24"/>
      <c r="W995" s="24"/>
      <c r="X995" s="24"/>
      <c r="Y995" s="24"/>
      <c r="Z995" s="24"/>
      <c r="AA995" s="24"/>
      <c r="AB995" s="24"/>
      <c r="AC995" s="24"/>
      <c r="AD995" s="24"/>
    </row>
    <row r="996" spans="1:30" hidden="1" x14ac:dyDescent="0.25">
      <c r="A996" s="156"/>
      <c r="B996" s="156"/>
      <c r="C996" s="24"/>
      <c r="D996" s="24"/>
      <c r="E996" s="24"/>
      <c r="F996" s="24"/>
      <c r="G996" s="24"/>
      <c r="H996" s="24"/>
      <c r="I996" s="24"/>
      <c r="J996" s="24"/>
      <c r="K996" s="157"/>
      <c r="L996" s="24"/>
      <c r="M996" s="24"/>
      <c r="N996" s="24"/>
      <c r="O996" s="24"/>
      <c r="P996" s="24"/>
      <c r="Q996" s="24"/>
      <c r="R996" s="24"/>
      <c r="S996" s="24"/>
      <c r="T996" s="24"/>
      <c r="U996" s="24"/>
      <c r="V996" s="24"/>
      <c r="W996" s="24"/>
      <c r="X996" s="24"/>
      <c r="Y996" s="24"/>
      <c r="Z996" s="24"/>
      <c r="AA996" s="24"/>
      <c r="AB996" s="24"/>
      <c r="AC996" s="24"/>
      <c r="AD996" s="24"/>
    </row>
    <row r="997" spans="1:30" hidden="1" x14ac:dyDescent="0.25">
      <c r="A997" s="156"/>
      <c r="B997" s="156"/>
      <c r="C997" s="24"/>
      <c r="D997" s="24"/>
      <c r="E997" s="24"/>
      <c r="F997" s="24"/>
      <c r="G997" s="24"/>
      <c r="H997" s="24"/>
      <c r="I997" s="24"/>
      <c r="J997" s="24"/>
      <c r="K997" s="157"/>
      <c r="L997" s="24"/>
      <c r="M997" s="24"/>
      <c r="N997" s="24"/>
      <c r="O997" s="24"/>
      <c r="P997" s="24"/>
      <c r="Q997" s="24"/>
      <c r="R997" s="24"/>
      <c r="S997" s="24"/>
      <c r="T997" s="24"/>
      <c r="U997" s="24"/>
      <c r="V997" s="24"/>
      <c r="W997" s="24"/>
      <c r="X997" s="24"/>
      <c r="Y997" s="24"/>
      <c r="Z997" s="24"/>
      <c r="AA997" s="24"/>
      <c r="AB997" s="24"/>
      <c r="AC997" s="24"/>
      <c r="AD997" s="24"/>
    </row>
    <row r="998" spans="1:30" hidden="1" x14ac:dyDescent="0.25">
      <c r="A998" s="156"/>
      <c r="B998" s="156"/>
      <c r="C998" s="24"/>
      <c r="D998" s="24"/>
      <c r="E998" s="24"/>
      <c r="F998" s="24"/>
      <c r="G998" s="24"/>
      <c r="H998" s="24"/>
      <c r="I998" s="24"/>
      <c r="J998" s="24"/>
      <c r="K998" s="157"/>
      <c r="L998" s="24"/>
      <c r="M998" s="24"/>
      <c r="N998" s="24"/>
      <c r="O998" s="24"/>
      <c r="P998" s="24"/>
      <c r="Q998" s="24"/>
      <c r="R998" s="24"/>
      <c r="S998" s="24"/>
      <c r="T998" s="24"/>
      <c r="U998" s="24"/>
      <c r="V998" s="24"/>
      <c r="W998" s="24"/>
      <c r="X998" s="24"/>
      <c r="Y998" s="24"/>
      <c r="Z998" s="24"/>
      <c r="AA998" s="24"/>
      <c r="AB998" s="24"/>
      <c r="AC998" s="24"/>
      <c r="AD998" s="24"/>
    </row>
    <row r="999" spans="1:30" hidden="1" x14ac:dyDescent="0.25">
      <c r="A999" s="156"/>
      <c r="B999" s="156"/>
      <c r="C999" s="24"/>
      <c r="D999" s="24"/>
      <c r="E999" s="24"/>
      <c r="F999" s="24"/>
      <c r="G999" s="24"/>
      <c r="H999" s="24"/>
      <c r="I999" s="24"/>
      <c r="J999" s="24"/>
      <c r="K999" s="157"/>
      <c r="L999" s="24"/>
      <c r="M999" s="24"/>
      <c r="N999" s="24"/>
      <c r="O999" s="24"/>
      <c r="P999" s="24"/>
      <c r="Q999" s="24"/>
      <c r="R999" s="24"/>
      <c r="S999" s="24"/>
      <c r="T999" s="24"/>
      <c r="U999" s="24"/>
      <c r="V999" s="24"/>
      <c r="W999" s="24"/>
      <c r="X999" s="24"/>
      <c r="Y999" s="24"/>
      <c r="Z999" s="24"/>
      <c r="AA999" s="24"/>
      <c r="AB999" s="24"/>
      <c r="AC999" s="24"/>
      <c r="AD999" s="24"/>
    </row>
    <row r="1000" spans="1:30" hidden="1" x14ac:dyDescent="0.25">
      <c r="A1000" s="156"/>
      <c r="B1000" s="156"/>
      <c r="C1000" s="24"/>
      <c r="D1000" s="24"/>
      <c r="E1000" s="24"/>
      <c r="F1000" s="24"/>
      <c r="G1000" s="24"/>
      <c r="H1000" s="24"/>
      <c r="I1000" s="24"/>
      <c r="J1000" s="24"/>
      <c r="K1000" s="157"/>
      <c r="L1000" s="24"/>
      <c r="M1000" s="24"/>
      <c r="N1000" s="24"/>
      <c r="O1000" s="24"/>
      <c r="P1000" s="24"/>
      <c r="Q1000" s="24"/>
      <c r="R1000" s="24"/>
      <c r="S1000" s="24"/>
      <c r="T1000" s="24"/>
      <c r="U1000" s="24"/>
      <c r="V1000" s="24"/>
      <c r="W1000" s="24"/>
      <c r="X1000" s="24"/>
      <c r="Y1000" s="24"/>
      <c r="Z1000" s="24"/>
      <c r="AA1000" s="24"/>
      <c r="AB1000" s="24"/>
      <c r="AC1000" s="24"/>
      <c r="AD1000" s="24"/>
    </row>
    <row r="1001" spans="1:30" hidden="1" x14ac:dyDescent="0.25">
      <c r="A1001" s="156"/>
      <c r="B1001" s="156"/>
      <c r="C1001" s="24"/>
      <c r="D1001" s="24"/>
      <c r="E1001" s="24"/>
      <c r="F1001" s="24"/>
      <c r="G1001" s="24"/>
      <c r="H1001" s="24"/>
      <c r="I1001" s="24"/>
      <c r="J1001" s="24"/>
      <c r="K1001" s="157"/>
      <c r="L1001" s="24"/>
      <c r="M1001" s="24"/>
      <c r="N1001" s="24"/>
      <c r="O1001" s="24"/>
      <c r="P1001" s="24"/>
      <c r="Q1001" s="24"/>
      <c r="R1001" s="24"/>
      <c r="S1001" s="24"/>
      <c r="T1001" s="24"/>
      <c r="U1001" s="24"/>
      <c r="V1001" s="24"/>
      <c r="W1001" s="24"/>
      <c r="X1001" s="24"/>
      <c r="Y1001" s="24"/>
      <c r="Z1001" s="24"/>
      <c r="AA1001" s="24"/>
      <c r="AB1001" s="24"/>
      <c r="AC1001" s="24"/>
      <c r="AD1001" s="24"/>
    </row>
    <row r="1002" spans="1:30" hidden="1" x14ac:dyDescent="0.25">
      <c r="A1002" s="156"/>
      <c r="B1002" s="156"/>
      <c r="C1002" s="24"/>
      <c r="D1002" s="24"/>
      <c r="E1002" s="24"/>
      <c r="F1002" s="24"/>
      <c r="G1002" s="24"/>
      <c r="H1002" s="24"/>
      <c r="I1002" s="24"/>
      <c r="J1002" s="24"/>
      <c r="K1002" s="157"/>
      <c r="L1002" s="24"/>
      <c r="M1002" s="24"/>
      <c r="N1002" s="24"/>
      <c r="O1002" s="24"/>
      <c r="P1002" s="24"/>
      <c r="Q1002" s="24"/>
      <c r="R1002" s="24"/>
      <c r="S1002" s="24"/>
      <c r="T1002" s="24"/>
      <c r="U1002" s="24"/>
      <c r="V1002" s="24"/>
      <c r="W1002" s="24"/>
      <c r="X1002" s="24"/>
      <c r="Y1002" s="24"/>
      <c r="Z1002" s="24"/>
      <c r="AA1002" s="24"/>
      <c r="AB1002" s="24"/>
      <c r="AC1002" s="24"/>
      <c r="AD1002" s="24"/>
    </row>
    <row r="1003" spans="1:30" hidden="1" x14ac:dyDescent="0.25">
      <c r="A1003" s="156"/>
      <c r="B1003" s="156"/>
      <c r="C1003" s="24"/>
      <c r="D1003" s="24"/>
      <c r="E1003" s="24"/>
      <c r="F1003" s="24"/>
      <c r="G1003" s="24"/>
      <c r="H1003" s="24"/>
      <c r="I1003" s="24"/>
      <c r="J1003" s="24"/>
      <c r="K1003" s="157"/>
      <c r="L1003" s="24"/>
      <c r="M1003" s="24"/>
      <c r="N1003" s="24"/>
      <c r="O1003" s="24"/>
      <c r="P1003" s="24"/>
      <c r="Q1003" s="24"/>
      <c r="R1003" s="24"/>
      <c r="S1003" s="24"/>
      <c r="T1003" s="24"/>
      <c r="U1003" s="24"/>
      <c r="V1003" s="24"/>
      <c r="W1003" s="24"/>
      <c r="X1003" s="24"/>
      <c r="Y1003" s="24"/>
      <c r="Z1003" s="24"/>
      <c r="AA1003" s="24"/>
      <c r="AB1003" s="24"/>
      <c r="AC1003" s="24"/>
      <c r="AD1003" s="24"/>
    </row>
    <row r="1004" spans="1:30" hidden="1" x14ac:dyDescent="0.25">
      <c r="A1004" s="156"/>
      <c r="B1004" s="156"/>
      <c r="C1004" s="24"/>
      <c r="D1004" s="24"/>
      <c r="E1004" s="24"/>
      <c r="F1004" s="24"/>
      <c r="G1004" s="24"/>
      <c r="H1004" s="24"/>
      <c r="I1004" s="24"/>
      <c r="J1004" s="24"/>
      <c r="K1004" s="157"/>
      <c r="L1004" s="24"/>
      <c r="M1004" s="24"/>
      <c r="N1004" s="24"/>
      <c r="O1004" s="24"/>
      <c r="P1004" s="24"/>
      <c r="Q1004" s="24"/>
      <c r="R1004" s="24"/>
      <c r="S1004" s="24"/>
      <c r="T1004" s="24"/>
      <c r="U1004" s="24"/>
      <c r="V1004" s="24"/>
      <c r="W1004" s="24"/>
      <c r="X1004" s="24"/>
      <c r="Y1004" s="24"/>
      <c r="Z1004" s="24"/>
      <c r="AA1004" s="24"/>
      <c r="AB1004" s="24"/>
      <c r="AC1004" s="24"/>
      <c r="AD1004" s="24"/>
    </row>
    <row r="1005" spans="1:30" hidden="1" x14ac:dyDescent="0.25">
      <c r="A1005" s="156"/>
      <c r="B1005" s="156"/>
      <c r="C1005" s="24"/>
      <c r="D1005" s="24"/>
      <c r="E1005" s="24"/>
      <c r="F1005" s="24"/>
      <c r="G1005" s="24"/>
      <c r="H1005" s="24"/>
      <c r="I1005" s="24"/>
      <c r="J1005" s="24"/>
      <c r="K1005" s="157"/>
      <c r="L1005" s="24"/>
      <c r="M1005" s="24"/>
      <c r="N1005" s="24"/>
      <c r="O1005" s="24"/>
      <c r="P1005" s="24"/>
      <c r="Q1005" s="24"/>
      <c r="R1005" s="24"/>
      <c r="S1005" s="24"/>
      <c r="T1005" s="24"/>
      <c r="U1005" s="24"/>
      <c r="V1005" s="24"/>
      <c r="W1005" s="24"/>
      <c r="X1005" s="24"/>
      <c r="Y1005" s="24"/>
      <c r="Z1005" s="24"/>
      <c r="AA1005" s="24"/>
      <c r="AB1005" s="24"/>
      <c r="AC1005" s="24"/>
      <c r="AD1005" s="24"/>
    </row>
    <row r="1006" spans="1:30" hidden="1" x14ac:dyDescent="0.25">
      <c r="A1006" s="156"/>
      <c r="B1006" s="156"/>
      <c r="C1006" s="24"/>
      <c r="D1006" s="24"/>
      <c r="E1006" s="24"/>
      <c r="F1006" s="24"/>
      <c r="G1006" s="24"/>
      <c r="H1006" s="24"/>
      <c r="I1006" s="24"/>
      <c r="J1006" s="24"/>
      <c r="K1006" s="157"/>
      <c r="L1006" s="24"/>
      <c r="M1006" s="24"/>
      <c r="N1006" s="24"/>
      <c r="O1006" s="24"/>
      <c r="P1006" s="24"/>
      <c r="Q1006" s="24"/>
      <c r="R1006" s="24"/>
      <c r="S1006" s="24"/>
      <c r="T1006" s="24"/>
      <c r="U1006" s="24"/>
      <c r="V1006" s="24"/>
      <c r="W1006" s="24"/>
      <c r="X1006" s="24"/>
      <c r="Y1006" s="24"/>
      <c r="Z1006" s="24"/>
      <c r="AA1006" s="24"/>
      <c r="AB1006" s="24"/>
      <c r="AC1006" s="24"/>
      <c r="AD1006" s="24"/>
    </row>
    <row r="1007" spans="1:30" hidden="1" x14ac:dyDescent="0.25">
      <c r="A1007" s="156"/>
      <c r="B1007" s="156"/>
      <c r="C1007" s="24"/>
      <c r="D1007" s="24"/>
      <c r="E1007" s="24"/>
      <c r="F1007" s="24"/>
      <c r="G1007" s="24"/>
      <c r="H1007" s="24"/>
      <c r="I1007" s="24"/>
      <c r="J1007" s="24"/>
      <c r="K1007" s="157"/>
      <c r="L1007" s="24"/>
      <c r="M1007" s="24"/>
      <c r="N1007" s="24"/>
      <c r="O1007" s="24"/>
      <c r="P1007" s="24"/>
      <c r="Q1007" s="24"/>
      <c r="R1007" s="24"/>
      <c r="S1007" s="24"/>
      <c r="T1007" s="24"/>
      <c r="U1007" s="24"/>
      <c r="V1007" s="24"/>
      <c r="W1007" s="24"/>
      <c r="X1007" s="24"/>
      <c r="Y1007" s="24"/>
      <c r="Z1007" s="24"/>
      <c r="AA1007" s="24"/>
      <c r="AB1007" s="24"/>
      <c r="AC1007" s="24"/>
      <c r="AD1007" s="24"/>
    </row>
    <row r="1008" spans="1:30" hidden="1" x14ac:dyDescent="0.25">
      <c r="A1008" s="156"/>
      <c r="B1008" s="156"/>
      <c r="C1008" s="24"/>
      <c r="D1008" s="24"/>
      <c r="E1008" s="24"/>
      <c r="F1008" s="24"/>
      <c r="G1008" s="24"/>
      <c r="H1008" s="24"/>
      <c r="I1008" s="24"/>
      <c r="J1008" s="24"/>
      <c r="K1008" s="157"/>
      <c r="L1008" s="24"/>
      <c r="M1008" s="24"/>
      <c r="N1008" s="24"/>
      <c r="O1008" s="24"/>
      <c r="P1008" s="24"/>
      <c r="Q1008" s="24"/>
      <c r="R1008" s="24"/>
      <c r="S1008" s="24"/>
      <c r="T1008" s="24"/>
      <c r="U1008" s="24"/>
      <c r="V1008" s="24"/>
      <c r="W1008" s="24"/>
      <c r="X1008" s="24"/>
      <c r="Y1008" s="24"/>
      <c r="Z1008" s="24"/>
      <c r="AA1008" s="24"/>
      <c r="AB1008" s="24"/>
      <c r="AC1008" s="24"/>
      <c r="AD1008" s="24"/>
    </row>
    <row r="1009" spans="1:30" hidden="1" x14ac:dyDescent="0.25">
      <c r="A1009" s="156"/>
      <c r="B1009" s="156"/>
      <c r="C1009" s="24"/>
      <c r="D1009" s="24"/>
      <c r="E1009" s="24"/>
      <c r="F1009" s="24"/>
      <c r="G1009" s="24"/>
      <c r="H1009" s="24"/>
      <c r="I1009" s="24"/>
      <c r="J1009" s="24"/>
      <c r="K1009" s="157"/>
      <c r="L1009" s="24"/>
      <c r="M1009" s="24"/>
      <c r="N1009" s="24"/>
      <c r="O1009" s="24"/>
      <c r="P1009" s="24"/>
      <c r="Q1009" s="24"/>
      <c r="R1009" s="24"/>
      <c r="S1009" s="24"/>
      <c r="T1009" s="24"/>
      <c r="U1009" s="24"/>
      <c r="V1009" s="24"/>
      <c r="W1009" s="24"/>
      <c r="X1009" s="24"/>
      <c r="Y1009" s="24"/>
      <c r="Z1009" s="24"/>
      <c r="AA1009" s="24"/>
      <c r="AB1009" s="24"/>
      <c r="AC1009" s="24"/>
      <c r="AD1009" s="24"/>
    </row>
    <row r="1010" spans="1:30" hidden="1" x14ac:dyDescent="0.25">
      <c r="A1010" s="156"/>
      <c r="B1010" s="156"/>
      <c r="C1010" s="24"/>
      <c r="D1010" s="24"/>
      <c r="E1010" s="24"/>
      <c r="F1010" s="24"/>
      <c r="G1010" s="24"/>
      <c r="H1010" s="24"/>
      <c r="I1010" s="24"/>
      <c r="J1010" s="24"/>
      <c r="K1010" s="157"/>
      <c r="L1010" s="24"/>
      <c r="M1010" s="24"/>
      <c r="N1010" s="24"/>
      <c r="O1010" s="24"/>
      <c r="P1010" s="24"/>
      <c r="Q1010" s="24"/>
      <c r="R1010" s="24"/>
      <c r="S1010" s="24"/>
      <c r="T1010" s="24"/>
      <c r="U1010" s="24"/>
      <c r="V1010" s="24"/>
      <c r="W1010" s="24"/>
      <c r="X1010" s="24"/>
      <c r="Y1010" s="24"/>
      <c r="Z1010" s="24"/>
      <c r="AA1010" s="24"/>
      <c r="AB1010" s="24"/>
      <c r="AC1010" s="24"/>
      <c r="AD1010" s="24"/>
    </row>
    <row r="1011" spans="1:30" hidden="1" x14ac:dyDescent="0.25">
      <c r="A1011" s="156"/>
      <c r="B1011" s="156"/>
      <c r="C1011" s="24"/>
      <c r="D1011" s="24"/>
      <c r="E1011" s="24"/>
      <c r="F1011" s="24"/>
      <c r="G1011" s="24"/>
      <c r="H1011" s="24"/>
      <c r="I1011" s="24"/>
      <c r="J1011" s="24"/>
      <c r="K1011" s="157"/>
      <c r="L1011" s="24"/>
      <c r="M1011" s="24"/>
      <c r="N1011" s="24"/>
      <c r="O1011" s="24"/>
      <c r="P1011" s="24"/>
      <c r="Q1011" s="24"/>
      <c r="R1011" s="24"/>
      <c r="S1011" s="24"/>
      <c r="T1011" s="24"/>
      <c r="U1011" s="24"/>
      <c r="V1011" s="24"/>
      <c r="W1011" s="24"/>
      <c r="X1011" s="24"/>
      <c r="Y1011" s="24"/>
      <c r="Z1011" s="24"/>
      <c r="AA1011" s="24"/>
      <c r="AB1011" s="24"/>
      <c r="AC1011" s="24"/>
      <c r="AD1011" s="24"/>
    </row>
    <row r="1012" spans="1:30" hidden="1" x14ac:dyDescent="0.25">
      <c r="A1012" s="156"/>
      <c r="B1012" s="156"/>
      <c r="C1012" s="24"/>
      <c r="D1012" s="24"/>
      <c r="E1012" s="24"/>
      <c r="F1012" s="24"/>
      <c r="G1012" s="24"/>
      <c r="H1012" s="24"/>
      <c r="I1012" s="24"/>
      <c r="J1012" s="24"/>
      <c r="K1012" s="157"/>
      <c r="L1012" s="24"/>
      <c r="M1012" s="24"/>
      <c r="N1012" s="24"/>
      <c r="O1012" s="24"/>
      <c r="P1012" s="24"/>
      <c r="Q1012" s="24"/>
      <c r="R1012" s="24"/>
      <c r="S1012" s="24"/>
      <c r="T1012" s="24"/>
      <c r="U1012" s="24"/>
      <c r="V1012" s="24"/>
      <c r="W1012" s="24"/>
      <c r="X1012" s="24"/>
      <c r="Y1012" s="24"/>
      <c r="Z1012" s="24"/>
      <c r="AA1012" s="24"/>
      <c r="AB1012" s="24"/>
      <c r="AC1012" s="24"/>
      <c r="AD1012" s="24"/>
    </row>
    <row r="1013" spans="1:30" hidden="1" x14ac:dyDescent="0.25">
      <c r="A1013" s="156"/>
      <c r="B1013" s="156"/>
      <c r="C1013" s="24"/>
      <c r="D1013" s="24"/>
      <c r="E1013" s="24"/>
      <c r="F1013" s="24"/>
      <c r="G1013" s="24"/>
      <c r="H1013" s="24"/>
      <c r="I1013" s="24"/>
      <c r="J1013" s="24"/>
      <c r="K1013" s="157"/>
      <c r="L1013" s="24"/>
      <c r="M1013" s="24"/>
      <c r="N1013" s="24"/>
      <c r="O1013" s="24"/>
      <c r="P1013" s="24"/>
      <c r="Q1013" s="24"/>
      <c r="R1013" s="24"/>
      <c r="S1013" s="24"/>
      <c r="T1013" s="24"/>
      <c r="U1013" s="24"/>
      <c r="V1013" s="24"/>
      <c r="W1013" s="24"/>
      <c r="X1013" s="24"/>
      <c r="Y1013" s="24"/>
      <c r="Z1013" s="24"/>
      <c r="AA1013" s="24"/>
      <c r="AB1013" s="24"/>
      <c r="AC1013" s="24"/>
      <c r="AD1013" s="24"/>
    </row>
    <row r="1014" spans="1:30" hidden="1" x14ac:dyDescent="0.25">
      <c r="A1014" s="156"/>
      <c r="B1014" s="156"/>
      <c r="C1014" s="24"/>
      <c r="D1014" s="24"/>
      <c r="E1014" s="24"/>
      <c r="F1014" s="24"/>
      <c r="G1014" s="24"/>
      <c r="H1014" s="24"/>
      <c r="I1014" s="24"/>
      <c r="J1014" s="24"/>
      <c r="K1014" s="157"/>
      <c r="L1014" s="24"/>
      <c r="M1014" s="24"/>
      <c r="N1014" s="24"/>
      <c r="O1014" s="24"/>
      <c r="P1014" s="24"/>
      <c r="Q1014" s="24"/>
      <c r="R1014" s="24"/>
      <c r="S1014" s="24"/>
      <c r="T1014" s="24"/>
      <c r="U1014" s="24"/>
      <c r="V1014" s="24"/>
      <c r="W1014" s="24"/>
      <c r="X1014" s="24"/>
      <c r="Y1014" s="24"/>
      <c r="Z1014" s="24"/>
      <c r="AA1014" s="24"/>
      <c r="AB1014" s="24"/>
      <c r="AC1014" s="24"/>
      <c r="AD1014" s="24"/>
    </row>
    <row r="1015" spans="1:30" hidden="1" x14ac:dyDescent="0.25">
      <c r="A1015" s="156"/>
      <c r="B1015" s="156"/>
      <c r="C1015" s="24"/>
      <c r="D1015" s="24"/>
      <c r="E1015" s="24"/>
      <c r="F1015" s="24"/>
      <c r="G1015" s="24"/>
      <c r="H1015" s="24"/>
      <c r="I1015" s="24"/>
      <c r="J1015" s="24"/>
      <c r="K1015" s="157"/>
      <c r="L1015" s="24"/>
      <c r="M1015" s="24"/>
      <c r="N1015" s="24"/>
      <c r="O1015" s="24"/>
      <c r="P1015" s="24"/>
      <c r="Q1015" s="24"/>
      <c r="R1015" s="24"/>
      <c r="S1015" s="24"/>
      <c r="T1015" s="24"/>
      <c r="U1015" s="24"/>
      <c r="V1015" s="24"/>
      <c r="W1015" s="24"/>
      <c r="X1015" s="24"/>
      <c r="Y1015" s="24"/>
      <c r="Z1015" s="24"/>
      <c r="AA1015" s="24"/>
      <c r="AB1015" s="24"/>
      <c r="AC1015" s="24"/>
      <c r="AD1015" s="24"/>
    </row>
    <row r="1016" spans="1:30" hidden="1" x14ac:dyDescent="0.25">
      <c r="A1016" s="156"/>
      <c r="B1016" s="156"/>
      <c r="C1016" s="24"/>
      <c r="D1016" s="24"/>
      <c r="E1016" s="24"/>
      <c r="F1016" s="24"/>
      <c r="G1016" s="24"/>
      <c r="H1016" s="24"/>
      <c r="I1016" s="24"/>
      <c r="J1016" s="24"/>
      <c r="K1016" s="157"/>
      <c r="L1016" s="24"/>
      <c r="M1016" s="24"/>
      <c r="N1016" s="24"/>
      <c r="O1016" s="24"/>
      <c r="P1016" s="24"/>
      <c r="Q1016" s="24"/>
      <c r="R1016" s="24"/>
      <c r="S1016" s="24"/>
      <c r="T1016" s="24"/>
      <c r="U1016" s="24"/>
      <c r="V1016" s="24"/>
      <c r="W1016" s="24"/>
      <c r="X1016" s="24"/>
      <c r="Y1016" s="24"/>
      <c r="Z1016" s="24"/>
      <c r="AA1016" s="24"/>
      <c r="AB1016" s="24"/>
      <c r="AC1016" s="24"/>
      <c r="AD1016" s="24"/>
    </row>
    <row r="1017" spans="1:30" hidden="1" x14ac:dyDescent="0.25">
      <c r="A1017" s="156"/>
      <c r="B1017" s="156"/>
      <c r="C1017" s="24"/>
      <c r="D1017" s="24"/>
      <c r="E1017" s="24"/>
      <c r="F1017" s="24"/>
      <c r="G1017" s="24"/>
      <c r="H1017" s="24"/>
      <c r="I1017" s="24"/>
      <c r="J1017" s="24"/>
      <c r="K1017" s="157"/>
      <c r="L1017" s="24"/>
      <c r="M1017" s="24"/>
      <c r="N1017" s="24"/>
      <c r="O1017" s="24"/>
      <c r="P1017" s="24"/>
      <c r="Q1017" s="24"/>
      <c r="R1017" s="24"/>
      <c r="S1017" s="24"/>
      <c r="T1017" s="24"/>
      <c r="U1017" s="24"/>
      <c r="V1017" s="24"/>
      <c r="W1017" s="24"/>
      <c r="X1017" s="24"/>
      <c r="Y1017" s="24"/>
      <c r="Z1017" s="24"/>
      <c r="AA1017" s="24"/>
      <c r="AB1017" s="24"/>
      <c r="AC1017" s="24"/>
      <c r="AD1017" s="24"/>
    </row>
    <row r="1018" spans="1:30" hidden="1" x14ac:dyDescent="0.25">
      <c r="A1018" s="156"/>
      <c r="B1018" s="156"/>
      <c r="C1018" s="24"/>
      <c r="D1018" s="24"/>
      <c r="E1018" s="24"/>
      <c r="F1018" s="24"/>
      <c r="G1018" s="24"/>
      <c r="H1018" s="24"/>
      <c r="I1018" s="24"/>
      <c r="J1018" s="24"/>
      <c r="K1018" s="157"/>
      <c r="L1018" s="24"/>
      <c r="M1018" s="24"/>
      <c r="N1018" s="24"/>
      <c r="O1018" s="24"/>
      <c r="P1018" s="24"/>
      <c r="Q1018" s="24"/>
      <c r="R1018" s="24"/>
      <c r="S1018" s="24"/>
      <c r="T1018" s="24"/>
      <c r="U1018" s="24"/>
      <c r="V1018" s="24"/>
      <c r="W1018" s="24"/>
      <c r="X1018" s="24"/>
      <c r="Y1018" s="24"/>
      <c r="Z1018" s="24"/>
      <c r="AA1018" s="24"/>
      <c r="AB1018" s="24"/>
      <c r="AC1018" s="24"/>
      <c r="AD1018" s="24"/>
    </row>
    <row r="1019" spans="1:30" hidden="1" x14ac:dyDescent="0.25">
      <c r="A1019" s="156"/>
      <c r="B1019" s="156"/>
      <c r="C1019" s="24"/>
      <c r="D1019" s="24"/>
      <c r="E1019" s="24"/>
      <c r="F1019" s="24"/>
      <c r="G1019" s="24"/>
      <c r="H1019" s="24"/>
      <c r="I1019" s="24"/>
      <c r="J1019" s="24"/>
      <c r="K1019" s="157"/>
      <c r="L1019" s="24"/>
      <c r="M1019" s="24"/>
      <c r="N1019" s="24"/>
      <c r="O1019" s="24"/>
      <c r="P1019" s="24"/>
      <c r="Q1019" s="24"/>
      <c r="R1019" s="24"/>
      <c r="S1019" s="24"/>
      <c r="T1019" s="24"/>
      <c r="U1019" s="24"/>
      <c r="V1019" s="24"/>
      <c r="W1019" s="24"/>
      <c r="X1019" s="24"/>
      <c r="Y1019" s="24"/>
      <c r="Z1019" s="24"/>
      <c r="AA1019" s="24"/>
      <c r="AB1019" s="24"/>
      <c r="AC1019" s="24"/>
      <c r="AD1019" s="24"/>
    </row>
    <row r="1020" spans="1:30" hidden="1" x14ac:dyDescent="0.25">
      <c r="A1020" s="156"/>
      <c r="B1020" s="156"/>
      <c r="C1020" s="24"/>
      <c r="D1020" s="24"/>
      <c r="E1020" s="24"/>
      <c r="F1020" s="24"/>
      <c r="G1020" s="24"/>
      <c r="H1020" s="24"/>
      <c r="I1020" s="24"/>
      <c r="J1020" s="24"/>
      <c r="K1020" s="157"/>
      <c r="L1020" s="24"/>
      <c r="M1020" s="24"/>
      <c r="N1020" s="24"/>
      <c r="O1020" s="24"/>
      <c r="P1020" s="24"/>
      <c r="Q1020" s="24"/>
      <c r="R1020" s="24"/>
      <c r="S1020" s="24"/>
      <c r="T1020" s="24"/>
      <c r="U1020" s="24"/>
      <c r="V1020" s="24"/>
      <c r="W1020" s="24"/>
      <c r="X1020" s="24"/>
      <c r="Y1020" s="24"/>
      <c r="Z1020" s="24"/>
      <c r="AA1020" s="24"/>
      <c r="AB1020" s="24"/>
      <c r="AC1020" s="24"/>
      <c r="AD1020" s="24"/>
    </row>
    <row r="1021" spans="1:30" hidden="1" x14ac:dyDescent="0.25">
      <c r="A1021" s="156"/>
      <c r="B1021" s="156"/>
      <c r="C1021" s="24"/>
      <c r="D1021" s="24"/>
      <c r="E1021" s="24"/>
      <c r="F1021" s="24"/>
      <c r="G1021" s="24"/>
      <c r="H1021" s="24"/>
      <c r="I1021" s="24"/>
      <c r="J1021" s="24"/>
      <c r="K1021" s="157"/>
      <c r="L1021" s="24"/>
      <c r="M1021" s="24"/>
      <c r="N1021" s="24"/>
      <c r="O1021" s="24"/>
      <c r="P1021" s="24"/>
      <c r="Q1021" s="24"/>
      <c r="R1021" s="24"/>
      <c r="S1021" s="24"/>
      <c r="T1021" s="24"/>
      <c r="U1021" s="24"/>
      <c r="V1021" s="24"/>
      <c r="W1021" s="24"/>
      <c r="X1021" s="24"/>
      <c r="Y1021" s="24"/>
      <c r="Z1021" s="24"/>
      <c r="AA1021" s="24"/>
      <c r="AB1021" s="24"/>
      <c r="AC1021" s="24"/>
      <c r="AD1021" s="24"/>
    </row>
    <row r="1022" spans="1:30" hidden="1" x14ac:dyDescent="0.25">
      <c r="A1022" s="156"/>
      <c r="B1022" s="156"/>
      <c r="C1022" s="24"/>
      <c r="D1022" s="24"/>
      <c r="E1022" s="24"/>
      <c r="F1022" s="24"/>
      <c r="G1022" s="24"/>
      <c r="H1022" s="24"/>
      <c r="I1022" s="24"/>
      <c r="J1022" s="24"/>
      <c r="K1022" s="157"/>
      <c r="L1022" s="24"/>
      <c r="M1022" s="24"/>
      <c r="N1022" s="24"/>
      <c r="O1022" s="24"/>
      <c r="P1022" s="24"/>
      <c r="Q1022" s="24"/>
      <c r="R1022" s="24"/>
      <c r="S1022" s="24"/>
      <c r="T1022" s="24"/>
      <c r="U1022" s="24"/>
      <c r="V1022" s="24"/>
      <c r="W1022" s="24"/>
      <c r="X1022" s="24"/>
      <c r="Y1022" s="24"/>
      <c r="Z1022" s="24"/>
      <c r="AA1022" s="24"/>
      <c r="AB1022" s="24"/>
      <c r="AC1022" s="24"/>
      <c r="AD1022" s="24"/>
    </row>
    <row r="1023" spans="1:30" hidden="1" x14ac:dyDescent="0.25">
      <c r="A1023" s="156"/>
      <c r="B1023" s="156"/>
      <c r="C1023" s="24"/>
      <c r="D1023" s="24"/>
      <c r="E1023" s="24"/>
      <c r="F1023" s="24"/>
      <c r="G1023" s="24"/>
      <c r="H1023" s="24"/>
      <c r="I1023" s="24"/>
      <c r="J1023" s="24"/>
      <c r="K1023" s="157"/>
      <c r="L1023" s="24"/>
      <c r="M1023" s="24"/>
      <c r="N1023" s="24"/>
      <c r="O1023" s="24"/>
      <c r="P1023" s="24"/>
      <c r="Q1023" s="24"/>
      <c r="R1023" s="24"/>
      <c r="S1023" s="24"/>
      <c r="T1023" s="24"/>
      <c r="U1023" s="24"/>
      <c r="V1023" s="24"/>
      <c r="W1023" s="24"/>
      <c r="X1023" s="24"/>
      <c r="Y1023" s="24"/>
      <c r="Z1023" s="24"/>
      <c r="AA1023" s="24"/>
      <c r="AB1023" s="24"/>
      <c r="AC1023" s="24"/>
      <c r="AD1023" s="24"/>
    </row>
    <row r="1024" spans="1:30" hidden="1" x14ac:dyDescent="0.25">
      <c r="A1024" s="156"/>
      <c r="B1024" s="156"/>
      <c r="C1024" s="24"/>
      <c r="D1024" s="24"/>
      <c r="E1024" s="24"/>
      <c r="F1024" s="24"/>
      <c r="G1024" s="24"/>
      <c r="H1024" s="24"/>
      <c r="I1024" s="24"/>
      <c r="J1024" s="24"/>
      <c r="K1024" s="157"/>
      <c r="L1024" s="24"/>
      <c r="M1024" s="24"/>
      <c r="N1024" s="24"/>
      <c r="O1024" s="24"/>
      <c r="P1024" s="24"/>
      <c r="Q1024" s="24"/>
      <c r="R1024" s="24"/>
      <c r="S1024" s="24"/>
      <c r="T1024" s="24"/>
      <c r="U1024" s="24"/>
      <c r="V1024" s="24"/>
      <c r="W1024" s="24"/>
      <c r="X1024" s="24"/>
      <c r="Y1024" s="24"/>
      <c r="Z1024" s="24"/>
      <c r="AA1024" s="24"/>
      <c r="AB1024" s="24"/>
      <c r="AC1024" s="24"/>
      <c r="AD1024" s="24"/>
    </row>
    <row r="1025" spans="1:30" hidden="1" x14ac:dyDescent="0.25">
      <c r="A1025" s="156"/>
      <c r="B1025" s="156"/>
      <c r="C1025" s="24"/>
      <c r="D1025" s="24"/>
      <c r="E1025" s="24"/>
      <c r="F1025" s="24"/>
      <c r="G1025" s="24"/>
      <c r="H1025" s="24"/>
      <c r="I1025" s="24"/>
      <c r="J1025" s="24"/>
      <c r="K1025" s="157"/>
      <c r="L1025" s="24"/>
      <c r="M1025" s="24"/>
      <c r="N1025" s="24"/>
      <c r="O1025" s="24"/>
      <c r="P1025" s="24"/>
      <c r="Q1025" s="24"/>
      <c r="R1025" s="24"/>
      <c r="S1025" s="24"/>
      <c r="T1025" s="24"/>
      <c r="U1025" s="24"/>
      <c r="V1025" s="24"/>
      <c r="W1025" s="24"/>
      <c r="X1025" s="24"/>
      <c r="Y1025" s="24"/>
      <c r="Z1025" s="24"/>
      <c r="AA1025" s="24"/>
      <c r="AB1025" s="24"/>
      <c r="AC1025" s="24"/>
      <c r="AD1025" s="24"/>
    </row>
  </sheetData>
  <sheetProtection algorithmName="SHA-512" hashValue="yYl1dZEscEco011p12rlnGru47OlT/E09yaOnubBphgx/RQeuTtqv4DgkKR7SmyKY/jvxDeEjJswjEBlO/v5hg==" saltValue="ngz3/VKaIjpPFnI7fcr0hA==" spinCount="100000" sheet="1" objects="1" scenarios="1"/>
  <mergeCells count="14">
    <mergeCell ref="E89:E90"/>
    <mergeCell ref="F89:G90"/>
    <mergeCell ref="E91:E92"/>
    <mergeCell ref="F91:G92"/>
    <mergeCell ref="C94:C95"/>
    <mergeCell ref="D94:D95"/>
    <mergeCell ref="E94:G95"/>
    <mergeCell ref="E87:E88"/>
    <mergeCell ref="F87:G88"/>
    <mergeCell ref="C3:J3"/>
    <mergeCell ref="C6:J11"/>
    <mergeCell ref="C12:J14"/>
    <mergeCell ref="D51:F51"/>
    <mergeCell ref="D58:E78"/>
  </mergeCells>
  <phoneticPr fontId="46" type="noConversion"/>
  <conditionalFormatting sqref="D31:D32">
    <cfRule type="containsText" dxfId="20" priority="25" operator="containsText" text="Accept">
      <formula>NOT(ISERROR(SEARCH(("Accept"),(D31))))</formula>
    </cfRule>
  </conditionalFormatting>
  <conditionalFormatting sqref="D31:D32">
    <cfRule type="containsText" dxfId="19" priority="26" operator="containsText" text="Good">
      <formula>NOT(ISERROR(SEARCH(("Good"),(D31))))</formula>
    </cfRule>
  </conditionalFormatting>
  <conditionalFormatting sqref="E54">
    <cfRule type="containsText" dxfId="18" priority="27" operator="containsText" text="note">
      <formula>NOT(ISERROR(SEARCH(("note"),(E54))))</formula>
    </cfRule>
  </conditionalFormatting>
  <conditionalFormatting sqref="C84:J96">
    <cfRule type="expression" dxfId="17" priority="24">
      <formula>$D$21="Self and Custom Build"</formula>
    </cfRule>
  </conditionalFormatting>
  <conditionalFormatting sqref="C98:J98 C99:C100 C102:J106 C101:E101 G101:J101 E99:J100">
    <cfRule type="expression" dxfId="16" priority="23">
      <formula>$D$21="Brownfield LRF"</formula>
    </cfRule>
  </conditionalFormatting>
  <conditionalFormatting sqref="C32:J33">
    <cfRule type="expression" dxfId="15" priority="22">
      <formula>$D$21="Self and Custom Build"</formula>
    </cfRule>
  </conditionalFormatting>
  <conditionalFormatting sqref="D99:D100">
    <cfRule type="expression" dxfId="14" priority="17">
      <formula>$D$21="Brownfield LRF"</formula>
    </cfRule>
  </conditionalFormatting>
  <conditionalFormatting sqref="C48 E48">
    <cfRule type="expression" dxfId="13" priority="14">
      <formula>$D$21="Brownfield LRF"</formula>
    </cfRule>
  </conditionalFormatting>
  <conditionalFormatting sqref="C44:D45">
    <cfRule type="expression" dxfId="12" priority="12">
      <formula>$D$21="Self and Custom Build"</formula>
    </cfRule>
    <cfRule type="expression" dxfId="11" priority="13">
      <formula>$D$21="Brownfield LRF"</formula>
    </cfRule>
  </conditionalFormatting>
  <conditionalFormatting sqref="C102:J106 C101:E101 G101:J101 C98:J100">
    <cfRule type="expression" dxfId="10" priority="11">
      <formula>$D$21="Both Brownfield LRF and Self and Custom Build"</formula>
    </cfRule>
  </conditionalFormatting>
  <conditionalFormatting sqref="F101:J101">
    <cfRule type="expression" dxfId="9" priority="9">
      <formula>$D$21="Both Brownfield LRF and Self and Custom Build"</formula>
    </cfRule>
    <cfRule type="expression" dxfId="8" priority="10">
      <formula>$D$21="Brownfield LRF"</formula>
    </cfRule>
  </conditionalFormatting>
  <conditionalFormatting sqref="I56:I79">
    <cfRule type="expression" dxfId="7" priority="8">
      <formula>$D$21="Brownfield LRF"</formula>
    </cfRule>
  </conditionalFormatting>
  <conditionalFormatting sqref="H56:H79">
    <cfRule type="expression" dxfId="6" priority="7">
      <formula>$D$21="Self and Custom Build"</formula>
    </cfRule>
  </conditionalFormatting>
  <conditionalFormatting sqref="C32">
    <cfRule type="expression" dxfId="5" priority="6">
      <formula>$D$21="Self and Custom Build"</formula>
    </cfRule>
  </conditionalFormatting>
  <conditionalFormatting sqref="D48">
    <cfRule type="expression" dxfId="4" priority="5">
      <formula>$D$21="Brownfield LRF"</formula>
    </cfRule>
  </conditionalFormatting>
  <conditionalFormatting sqref="I57:I78">
    <cfRule type="expression" dxfId="3" priority="4">
      <formula>$D$21="Brownfield LRF"</formula>
    </cfRule>
  </conditionalFormatting>
  <conditionalFormatting sqref="D86">
    <cfRule type="expression" dxfId="2" priority="3">
      <formula>$D$21="Self and Custom Build"</formula>
    </cfRule>
  </conditionalFormatting>
  <conditionalFormatting sqref="D94:D95">
    <cfRule type="expression" dxfId="1" priority="2">
      <formula>$D$21="Self and Custom Build"</formula>
    </cfRule>
  </conditionalFormatting>
  <conditionalFormatting sqref="H57:H78">
    <cfRule type="expression" dxfId="0" priority="1">
      <formula>$D$21="Self and Custom Build"</formula>
    </cfRule>
  </conditionalFormatting>
  <dataValidations count="2">
    <dataValidation type="list" allowBlank="1" showInputMessage="1" showErrorMessage="1" sqref="D100" xr:uid="{00000000-0002-0000-0C00-000000000000}">
      <formula1>$E$103:$E$105</formula1>
    </dataValidation>
    <dataValidation type="list" allowBlank="1" showInputMessage="1" showErrorMessage="1" sqref="D21" xr:uid="{00000000-0002-0000-0C00-000001000000}">
      <formula1>$G$20:$G$22</formula1>
    </dataValidation>
  </dataValidations>
  <hyperlinks>
    <hyperlink ref="D109" r:id="rId1" xr:uid="{00000000-0004-0000-0C00-000000000000}"/>
    <hyperlink ref="D110" r:id="rId2" xr:uid="{00000000-0004-0000-0C00-000001000000}"/>
    <hyperlink ref="D111" r:id="rId3" xr:uid="{00000000-0004-0000-0C00-000002000000}"/>
  </hyperlinks>
  <pageMargins left="0.7" right="0.7" top="0.75" bottom="0.75" header="0" footer="0"/>
  <pageSetup paperSize="9" orientation="portrait" r:id="rId4"/>
  <ignoredErrors>
    <ignoredError sqref="D88 D90 D92" evalError="1"/>
  </ignoredErrors>
  <drawing r:id="rId5"/>
  <extLst>
    <ext xmlns:x14="http://schemas.microsoft.com/office/spreadsheetml/2009/9/main" uri="{CCE6A557-97BC-4b89-ADB6-D9C93CAAB3DF}">
      <x14:dataValidations xmlns:xm="http://schemas.microsoft.com/office/excel/2006/main" count="2">
        <x14:dataValidation type="list" allowBlank="1" showErrorMessage="1" xr:uid="{00000000-0002-0000-0C00-000002000000}">
          <x14:formula1>
            <xm:f>'LVU Data (old)'!$AJ$39:$AJ$41</xm:f>
          </x14:formula1>
          <xm:sqref>D86</xm:sqref>
        </x14:dataValidation>
        <x14:dataValidation type="list" allowBlank="1" showErrorMessage="1" xr:uid="{00000000-0002-0000-0C00-000003000000}">
          <x14:formula1>
            <xm:f>'LVU Data by LA'!$C$4:$C$317</xm:f>
          </x14:formula1>
          <xm:sqref>D37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64755A360F7946A6AB84FE1FF9877D" ma:contentTypeVersion="11" ma:contentTypeDescription="Create a new document." ma:contentTypeScope="" ma:versionID="14385acbbf18d9883760ecf385585e4d">
  <xsd:schema xmlns:xsd="http://www.w3.org/2001/XMLSchema" xmlns:xs="http://www.w3.org/2001/XMLSchema" xmlns:p="http://schemas.microsoft.com/office/2006/metadata/properties" xmlns:ns2="a83d2fae-0e03-45de-a323-7bab9f207277" xmlns:ns3="42c7cbc0-fd20-49f1-b383-9223a4f31971" targetNamespace="http://schemas.microsoft.com/office/2006/metadata/properties" ma:root="true" ma:fieldsID="90c2a579e430a4227d6de69545494229" ns2:_="" ns3:_="">
    <xsd:import namespace="a83d2fae-0e03-45de-a323-7bab9f207277"/>
    <xsd:import namespace="42c7cbc0-fd20-49f1-b383-9223a4f319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d2fae-0e03-45de-a323-7bab9f207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c7cbc0-fd20-49f1-b383-9223a4f319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6D722-EF0C-49D8-B89E-E54C5019EF0A}">
  <ds:schemaRefs>
    <ds:schemaRef ds:uri="http://schemas.microsoft.com/sharepoint/v3/contenttype/forms"/>
  </ds:schemaRefs>
</ds:datastoreItem>
</file>

<file path=customXml/itemProps2.xml><?xml version="1.0" encoding="utf-8"?>
<ds:datastoreItem xmlns:ds="http://schemas.openxmlformats.org/officeDocument/2006/customXml" ds:itemID="{897EDD3A-07EF-47E0-83EC-7219E48AFBD6}">
  <ds:schemaRefs>
    <ds:schemaRef ds:uri="http://purl.org/dc/elements/1.1/"/>
    <ds:schemaRef ds:uri="http://schemas.microsoft.com/office/2006/metadata/properties"/>
    <ds:schemaRef ds:uri="a83d2fae-0e03-45de-a323-7bab9f2072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2c7cbc0-fd20-49f1-b383-9223a4f31971"/>
    <ds:schemaRef ds:uri="http://www.w3.org/XML/1998/namespace"/>
    <ds:schemaRef ds:uri="http://purl.org/dc/dcmitype/"/>
  </ds:schemaRefs>
</ds:datastoreItem>
</file>

<file path=customXml/itemProps3.xml><?xml version="1.0" encoding="utf-8"?>
<ds:datastoreItem xmlns:ds="http://schemas.openxmlformats.org/officeDocument/2006/customXml" ds:itemID="{74450DF9-9B5A-4356-8AAB-28794B3A4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d2fae-0e03-45de-a323-7bab9f207277"/>
    <ds:schemaRef ds:uri="42c7cbc0-fd20-49f1-b383-9223a4f31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A4</vt:lpstr>
      <vt:lpstr>Local_Authority_District__Decem</vt:lpstr>
      <vt:lpstr>LVU Data (old)</vt:lpstr>
      <vt:lpstr>LVU Data by LA</vt:lpstr>
      <vt:lpstr>Indust Agri by LA </vt:lpstr>
      <vt:lpstr>Apr 19 data</vt:lpstr>
      <vt:lpstr>Average-prices-2020-10</vt:lpstr>
      <vt:lpstr>Additionality Grid</vt:lpstr>
      <vt:lpstr>Deflators</vt:lpstr>
      <vt:lpstr>Sheet1</vt:lpstr>
      <vt:lpstr>22122020 deflator update</vt:lpstr>
      <vt:lpstr>Guidance</vt:lpstr>
      <vt:lpstr>Technical Annex</vt:lpstr>
      <vt:lpstr>'22122020 deflator update'!Print_Area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Hawkins</dc:creator>
  <cp:lastModifiedBy>Michele OMalley</cp:lastModifiedBy>
  <dcterms:created xsi:type="dcterms:W3CDTF">2017-03-10T10:08:40Z</dcterms:created>
  <dcterms:modified xsi:type="dcterms:W3CDTF">2021-09-28T14:22:02Z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89806a39-b9b5-4e39-937d-79838b395877</vt:lpwstr>
  </property>
  <property fmtid="{D5CDD505-2E9C-101B-9397-08002B2CF9AE}" pid="3" name="bjSaver">
    <vt:lpwstr>CrzqCRHG8zgS1HbjH+sKZitSNrwgJUJr</vt:lpwstr>
  </property>
  <property fmtid="{D5CDD505-2E9C-101B-9397-08002B2CF9AE}" pid="4" name="bjDocumentSecurityLabel">
    <vt:lpwstr>No Marking</vt:lpwstr>
  </property>
  <property fmtid="{D5CDD505-2E9C-101B-9397-08002B2CF9AE}" pid="5" name="ContentTypeId">
    <vt:lpwstr>0x010100AD64755A360F7946A6AB84FE1FF9877D</vt:lpwstr>
  </property>
</Properties>
</file>